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171.10.10.56\Atlas Inversiones\Contabilidad\02. CNV - SIV\00. Informes 2024\03. SETIEMBRE 2024\03. FIRMADOS\"/>
    </mc:Choice>
  </mc:AlternateContent>
  <xr:revisionPtr revIDLastSave="0" documentId="13_ncr:201_{7C3E7F2F-1230-4AB7-B0AA-573D1E7BCF92}" xr6:coauthVersionLast="47" xr6:coauthVersionMax="47" xr10:uidLastSave="{00000000-0000-0000-0000-000000000000}"/>
  <bookViews>
    <workbookView xWindow="-108" yWindow="-108" windowWidth="23256" windowHeight="12456" tabRatio="859" activeTab="8" xr2:uid="{00000000-000D-0000-FFFF-FFFF00000000}"/>
  </bookViews>
  <sheets>
    <sheet name="Portada" sheetId="1" r:id="rId1"/>
    <sheet name="Información General" sheetId="2" r:id="rId2"/>
    <sheet name="BG" sheetId="8" r:id="rId3"/>
    <sheet name="EERR" sheetId="9" r:id="rId4"/>
    <sheet name="VPN" sheetId="3" r:id="rId5"/>
    <sheet name="EFE" sheetId="4" r:id="rId6"/>
    <sheet name="CA EF (2)" sheetId="6" state="hidden" r:id="rId7"/>
    <sheet name="Notas 1 a Nota 3" sheetId="7" r:id="rId8"/>
    <sheet name="Nota 4 a Nota 9" sheetId="11" r:id="rId9"/>
  </sheets>
  <definedNames>
    <definedName name="\a" localSheetId="8">#REF!</definedName>
    <definedName name="\a" localSheetId="7">#REF!</definedName>
    <definedName name="\a">#REF!</definedName>
    <definedName name="_____DAT23" localSheetId="8">#REF!</definedName>
    <definedName name="_____DAT23" localSheetId="7">#REF!</definedName>
    <definedName name="_____DAT23">#REF!</definedName>
    <definedName name="_____DAT24" localSheetId="8">#REF!</definedName>
    <definedName name="_____DAT24" localSheetId="7">#REF!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6" hidden="1">'CA EF (2)'!$A$2:$AM$409</definedName>
    <definedName name="_Key1" localSheetId="6" hidden="1">#REF!</definedName>
    <definedName name="_Key1" localSheetId="1" hidden="1">#REF!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2">BG!$A$7:$J$55</definedName>
    <definedName name="_xlnm.Print_Area" localSheetId="3">EERR!$A$8:$F$40</definedName>
    <definedName name="_xlnm.Print_Area" localSheetId="4">VPN!$B$8:$L$33</definedName>
    <definedName name="Area_de_impresión2" localSheetId="8">#REF!</definedName>
    <definedName name="Area_de_impresión2" localSheetId="7">#REF!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2"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2"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6" hidden="1">{#N/A,#N/A,FALSE,"VOL"}</definedName>
    <definedName name="DAFDFAD" localSheetId="3" hidden="1">{#N/A,#N/A,FALSE,"VOL"}</definedName>
    <definedName name="DAFDFAD" localSheetId="5" hidden="1">{#N/A,#N/A,FALSE,"VOL"}</definedName>
    <definedName name="DAFDFAD" localSheetId="1" hidden="1">{#N/A,#N/A,FALSE,"VOL"}</definedName>
    <definedName name="DAFDFAD" localSheetId="8" hidden="1">{#N/A,#N/A,FALSE,"VOL"}</definedName>
    <definedName name="DAFDFAD" localSheetId="7"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6" hidden="1">{#N/A,#N/A,FALSE,"VOL"}</definedName>
    <definedName name="liq" localSheetId="3" hidden="1">{#N/A,#N/A,FALSE,"VOL"}</definedName>
    <definedName name="liq" localSheetId="5" hidden="1">{#N/A,#N/A,FALSE,"VOL"}</definedName>
    <definedName name="liq" localSheetId="1" hidden="1">{#N/A,#N/A,FALSE,"VOL"}</definedName>
    <definedName name="liq" localSheetId="8" hidden="1">{#N/A,#N/A,FALSE,"VOL"}</definedName>
    <definedName name="liq" localSheetId="7"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2"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8" hidden="1">#REF!</definedName>
    <definedName name="ngughuiyhuhhhhhhhhhhhhhhhhhh" localSheetId="7" hidden="1">#REF!</definedName>
    <definedName name="ngughuiyhuhhhhhhhhhhhhhhhhhh" hidden="1">#REF!</definedName>
    <definedName name="njkhoikh" localSheetId="8" hidden="1">#REF!</definedName>
    <definedName name="njkhoikh" localSheetId="7" hidden="1">#REF!</definedName>
    <definedName name="njkhoikh" hidden="1">#REF!</definedName>
    <definedName name="nmm" localSheetId="2" hidden="1">{#N/A,#N/A,FALSE,"VOL"}</definedName>
    <definedName name="nmm" localSheetId="6" hidden="1">{#N/A,#N/A,FALSE,"VOL"}</definedName>
    <definedName name="nmm" localSheetId="3" hidden="1">{#N/A,#N/A,FALSE,"VOL"}</definedName>
    <definedName name="nmm" localSheetId="5" hidden="1">{#N/A,#N/A,FALSE,"VOL"}</definedName>
    <definedName name="nmm" localSheetId="1" hidden="1">{#N/A,#N/A,FALSE,"VOL"}</definedName>
    <definedName name="nmm" localSheetId="8" hidden="1">{#N/A,#N/A,FALSE,"VOL"}</definedName>
    <definedName name="nmm" localSheetId="7" hidden="1">{#N/A,#N/A,FALSE,"VOL"}</definedName>
    <definedName name="nmm" localSheetId="4" hidden="1">{#N/A,#N/A,FALSE,"VOL"}</definedName>
    <definedName name="nmm" hidden="1">{#N/A,#N/A,FALSE,"VOL"}</definedName>
    <definedName name="NO" localSheetId="2" hidden="1">{#N/A,#N/A,FALSE,"VOL"}</definedName>
    <definedName name="NO" localSheetId="6" hidden="1">{#N/A,#N/A,FALSE,"VOL"}</definedName>
    <definedName name="NO" localSheetId="3" hidden="1">{#N/A,#N/A,FALSE,"VOL"}</definedName>
    <definedName name="NO" localSheetId="5" hidden="1">{#N/A,#N/A,FALSE,"VOL"}</definedName>
    <definedName name="NO" localSheetId="1" hidden="1">{#N/A,#N/A,FALSE,"VOL"}</definedName>
    <definedName name="NO" localSheetId="8" hidden="1">{#N/A,#N/A,FALSE,"VOL"}</definedName>
    <definedName name="NO" localSheetId="7"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8">#REF!</definedName>
    <definedName name="ñfdsl" localSheetId="7">#REF!</definedName>
    <definedName name="ñfdsl">#REF!</definedName>
    <definedName name="ññ" localSheetId="8">#REF!</definedName>
    <definedName name="ññ" localSheetId="7">#REF!</definedName>
    <definedName name="ññ">#REF!</definedName>
    <definedName name="OLE_LINK1" localSheetId="8">'Nota 4 a Nota 9'!$C$27</definedName>
    <definedName name="OPPROD" localSheetId="8">#REF!</definedName>
    <definedName name="OPPROD" localSheetId="7">#REF!</definedName>
    <definedName name="OPPROD" localSheetId="4">#REF!</definedName>
    <definedName name="OPPROD">#REF!</definedName>
    <definedName name="opt" localSheetId="8">#REF!</definedName>
    <definedName name="opt" localSheetId="7">#REF!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8">#REF!</definedName>
    <definedName name="PS_Test_de_Gastos" localSheetId="7">#REF!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6" hidden="1">{#N/A,#N/A,FALSE,"VOL"}</definedName>
    <definedName name="wrn.Volumen." localSheetId="3" hidden="1">{#N/A,#N/A,FALSE,"VOL"}</definedName>
    <definedName name="wrn.Volumen." localSheetId="5" hidden="1">{#N/A,#N/A,FALSE,"VOL"}</definedName>
    <definedName name="wrn.Volumen." localSheetId="1" hidden="1">{#N/A,#N/A,FALSE,"VOL"}</definedName>
    <definedName name="wrn.Volumen." localSheetId="8" hidden="1">{#N/A,#N/A,FALSE,"VOL"}</definedName>
    <definedName name="wrn.Volumen." localSheetId="7"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VPN!#REF!</definedName>
    <definedName name="XREF_COLUMN_12" localSheetId="6" hidden="1">#REF!</definedName>
    <definedName name="XREF_COLUMN_12" localSheetId="1" hidden="1">#REF!</definedName>
    <definedName name="XREF_COLUMN_12" localSheetId="4" hidden="1">VPN!#REF!</definedName>
    <definedName name="XREF_COLUMN_12" hidden="1">#REF!</definedName>
    <definedName name="XREF_COLUMN_13" localSheetId="6" hidden="1">#REF!</definedName>
    <definedName name="XREF_COLUMN_13" localSheetId="1" hidden="1">#REF!</definedName>
    <definedName name="XREF_COLUMN_13" localSheetId="4" hidden="1">VPN!#REF!</definedName>
    <definedName name="XREF_COLUMN_13" hidden="1">#REF!</definedName>
    <definedName name="XREF_COLUMN_14" localSheetId="6" hidden="1">#REF!</definedName>
    <definedName name="XREF_COLUMN_14" localSheetId="1" hidden="1">#REF!</definedName>
    <definedName name="XREF_COLUMN_14" localSheetId="4" hidden="1">VPN!$Q:$Q</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VPN!$D:$D</definedName>
    <definedName name="XREF_COLUMN_7" localSheetId="6" hidden="1">#REF!</definedName>
    <definedName name="XREF_COLUMN_7" localSheetId="1" hidden="1">#REF!</definedName>
    <definedName name="XREF_COLUMN_7" hidden="1">#REF!</definedName>
    <definedName name="XREF_COLUMN_9" localSheetId="1"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VPN!#REF!</definedName>
    <definedName name="XRefCopy70" localSheetId="6" hidden="1">#REF!</definedName>
    <definedName name="XRefCopy70" localSheetId="1"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6" hidden="1">#REF!</definedName>
    <definedName name="XRefCopy75" localSheetId="1" hidden="1">#REF!</definedName>
    <definedName name="XRefCopy75" localSheetId="4" hidden="1">VPN!#REF!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6" hidden="1">#REF!</definedName>
    <definedName name="XRefCopy76" localSheetId="1" hidden="1">#REF!</definedName>
    <definedName name="XRefCopy76" localSheetId="4" hidden="1">VPN!#REF!</definedName>
    <definedName name="XRefCopy76" hidden="1">#REF!</definedName>
    <definedName name="XRefCopy76Row" localSheetId="1"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VPN!#REF!</definedName>
    <definedName name="XRefCopy80Row" localSheetId="6" hidden="1">#REF!</definedName>
    <definedName name="XRefCopy80Row" localSheetId="1" hidden="1">#REF!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VPN!#REF!</definedName>
    <definedName name="XRefCopy90" localSheetId="6" hidden="1">#REF!</definedName>
    <definedName name="XRefCopy90" localSheetId="1"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6" hidden="1">#REF!</definedName>
    <definedName name="XRefPaste18" localSheetId="1" hidden="1">#REF!</definedName>
    <definedName name="XRefPaste18" localSheetId="4" hidden="1">VPN!#REF!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VPN!#REF!</definedName>
    <definedName name="XRefPaste50" localSheetId="6" hidden="1">#REF!</definedName>
    <definedName name="XRefPaste50" localSheetId="1" hidden="1">#REF!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0A2CCCB3_571A_4A67_B569_64E7C0BD6DFC_.wvu.FilterData" localSheetId="6" hidden="1">'CA EF (2)'!$A$2:$AM$409</definedName>
    <definedName name="Z_0A2CCCB3_571A_4A67_B569_64E7C0BD6DFC_.wvu.PrintArea" localSheetId="2" hidden="1">BG!$A$7:$J$55</definedName>
    <definedName name="Z_0A2CCCB3_571A_4A67_B569_64E7C0BD6DFC_.wvu.PrintArea" localSheetId="3" hidden="1">EERR!$A$8:$F$40</definedName>
    <definedName name="Z_0A2CCCB3_571A_4A67_B569_64E7C0BD6DFC_.wvu.PrintArea" localSheetId="5" hidden="1">EFE!$A$8:$F$59</definedName>
    <definedName name="Z_0A2CCCB3_571A_4A67_B569_64E7C0BD6DFC_.wvu.PrintArea" localSheetId="8" hidden="1">'Nota 4 a Nota 9'!$A$10:$J$365</definedName>
    <definedName name="Z_0A2CCCB3_571A_4A67_B569_64E7C0BD6DFC_.wvu.PrintArea" localSheetId="7" hidden="1">'Notas 1 a Nota 3'!$C$8:$M$81</definedName>
    <definedName name="Z_0A2CCCB3_571A_4A67_B569_64E7C0BD6DFC_.wvu.PrintArea" localSheetId="4" hidden="1">VPN!$B$8:$L$33</definedName>
    <definedName name="Z_52ACAEC5_A07E_476F_A492_622AB5A07DC8_.wvu.FilterData" localSheetId="6" hidden="1">'CA EF (2)'!$A$2:$AM$409</definedName>
    <definedName name="Z_52ACAEC5_A07E_476F_A492_622AB5A07DC8_.wvu.PrintArea" localSheetId="2" hidden="1">BG!$A$7:$J$55</definedName>
    <definedName name="Z_52ACAEC5_A07E_476F_A492_622AB5A07DC8_.wvu.PrintArea" localSheetId="3" hidden="1">EERR!$A$8:$F$40</definedName>
    <definedName name="Z_52ACAEC5_A07E_476F_A492_622AB5A07DC8_.wvu.PrintArea" localSheetId="5" hidden="1">EFE!$A$8:$F$59</definedName>
    <definedName name="Z_52ACAEC5_A07E_476F_A492_622AB5A07DC8_.wvu.PrintArea" localSheetId="8" hidden="1">'Nota 4 a Nota 9'!$A$1:$J$365</definedName>
    <definedName name="Z_52ACAEC5_A07E_476F_A492_622AB5A07DC8_.wvu.PrintArea" localSheetId="4" hidden="1">VPN!$B$8:$L$33</definedName>
    <definedName name="Z_5FCC9217_B3E9_4B91_A943_5F21728EBEE9_.wvu.PrintArea" localSheetId="2" hidden="1">BG!$A$7:$J$55</definedName>
    <definedName name="Z_5FCC9217_B3E9_4B91_A943_5F21728EBEE9_.wvu.PrintArea" localSheetId="3" hidden="1">EERR!$A$8:$F$40</definedName>
    <definedName name="Z_5FCC9217_B3E9_4B91_A943_5F21728EBEE9_.wvu.PrintArea" localSheetId="5" hidden="1">EFE!$A$8:$F$59</definedName>
    <definedName name="Z_5FCC9217_B3E9_4B91_A943_5F21728EBEE9_.wvu.PrintArea" localSheetId="8" hidden="1">'Nota 4 a Nota 9'!$A$10:$J$365</definedName>
    <definedName name="Z_5FCC9217_B3E9_4B91_A943_5F21728EBEE9_.wvu.PrintArea" localSheetId="7" hidden="1">'Notas 1 a Nota 3'!$C$10:$M$81</definedName>
    <definedName name="Z_5FCC9217_B3E9_4B91_A943_5F21728EBEE9_.wvu.PrintArea" localSheetId="4" hidden="1">VPN!$B$8:$L$33</definedName>
    <definedName name="Z_5FCC9217_B3E9_4B91_A943_5F21728EBEE9_.wvu.Rows" localSheetId="5" hidden="1">EFE!#REF!</definedName>
    <definedName name="Z_7015FC6D_0680_4B00_AA0E_B83DA1D0B666_.wvu.PrintArea" localSheetId="2" hidden="1">BG!$A$7:$J$55</definedName>
    <definedName name="Z_7015FC6D_0680_4B00_AA0E_B83DA1D0B666_.wvu.PrintArea" localSheetId="3" hidden="1">EERR!$A$8:$F$40</definedName>
    <definedName name="Z_7015FC6D_0680_4B00_AA0E_B83DA1D0B666_.wvu.PrintArea" localSheetId="5" hidden="1">EFE!$A$8:$F$59</definedName>
    <definedName name="Z_7015FC6D_0680_4B00_AA0E_B83DA1D0B666_.wvu.PrintArea" localSheetId="8" hidden="1">'Nota 4 a Nota 9'!$A$10:$J$365</definedName>
    <definedName name="Z_7015FC6D_0680_4B00_AA0E_B83DA1D0B666_.wvu.PrintArea" localSheetId="7" hidden="1">'Notas 1 a Nota 3'!$C$10:$M$81</definedName>
    <definedName name="Z_7015FC6D_0680_4B00_AA0E_B83DA1D0B666_.wvu.PrintArea" localSheetId="4" hidden="1">VPN!$B$8:$L$33</definedName>
    <definedName name="Z_7015FC6D_0680_4B00_AA0E_B83DA1D0B666_.wvu.Rows" localSheetId="5" hidden="1">EFE!#REF!</definedName>
    <definedName name="Z_970CBB53_F4B3_462F_AEFE_2BC403F5F0AD_.wvu.PrintArea" localSheetId="8" hidden="1">'Nota 4 a Nota 9'!$A$10:$J$365</definedName>
    <definedName name="Z_970CBB53_F4B3_462F_AEFE_2BC403F5F0AD_.wvu.PrintArea" localSheetId="7" hidden="1">'Notas 1 a Nota 3'!$C$10:$M$81</definedName>
    <definedName name="Z_B9F63820_5C32_455A_BC9D_0BE84D6B0867_.wvu.PrintArea" localSheetId="2" hidden="1">BG!$A$7:$J$55</definedName>
    <definedName name="Z_B9F63820_5C32_455A_BC9D_0BE84D6B0867_.wvu.PrintArea" localSheetId="3" hidden="1">EERR!$A$8:$F$40</definedName>
    <definedName name="Z_B9F63820_5C32_455A_BC9D_0BE84D6B0867_.wvu.PrintArea" localSheetId="5" hidden="1">EFE!$A$8:$F$59</definedName>
    <definedName name="Z_B9F63820_5C32_455A_BC9D_0BE84D6B0867_.wvu.PrintArea" localSheetId="4" hidden="1">VPN!$B$8:$L$33</definedName>
    <definedName name="Z_B9F63820_5C32_455A_BC9D_0BE84D6B0867_.wvu.Rows" localSheetId="5" hidden="1">EFE!#REF!</definedName>
    <definedName name="Z_F3648BCD_1CED_4BBB_AE63_37BDB925883F_.wvu.PrintArea" localSheetId="2" hidden="1">BG!$A$7:$J$55</definedName>
    <definedName name="Z_F3648BCD_1CED_4BBB_AE63_37BDB925883F_.wvu.PrintArea" localSheetId="3" hidden="1">EERR!$A$8:$F$40</definedName>
    <definedName name="Z_F3648BCD_1CED_4BBB_AE63_37BDB925883F_.wvu.PrintArea" localSheetId="5" hidden="1">EFE!$A$8:$F$59</definedName>
    <definedName name="Z_F3648BCD_1CED_4BBB_AE63_37BDB925883F_.wvu.PrintArea" localSheetId="8" hidden="1">'Nota 4 a Nota 9'!$A$10:$J$365</definedName>
    <definedName name="Z_F3648BCD_1CED_4BBB_AE63_37BDB925883F_.wvu.PrintArea" localSheetId="7" hidden="1">'Notas 1 a Nota 3'!$C$10:$M$81</definedName>
    <definedName name="Z_F3648BCD_1CED_4BBB_AE63_37BDB925883F_.wvu.PrintArea" localSheetId="4" hidden="1">VPN!$B$8:$L$33</definedName>
    <definedName name="Z_F3648BCD_1CED_4BBB_AE63_37BDB925883F_.wvu.Rows" localSheetId="5" hidden="1">EFE!#REF!</definedName>
    <definedName name="zdfd" localSheetId="1" hidden="1">#REF!</definedName>
    <definedName name="zdfd" localSheetId="8" hidden="1">#REF!</definedName>
    <definedName name="zdfd" localSheetId="7" hidden="1">#REF!</definedName>
    <definedName name="zdfd" hidden="1">#REF!</definedName>
  </definedNames>
  <calcPr calcId="191029"/>
  <customWorkbookViews>
    <customWorkbookView name="Dahiana Fabiana Sánchez Chaparro - Vista personalizada" guid="{52ACAEC5-A07E-476F-A492-622AB5A07DC8}" mergeInterval="0" personalView="1" maximized="1" xWindow="-9" yWindow="-9" windowWidth="1938" windowHeight="1038" tabRatio="859" activeSheetId="4"/>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 name="Alejandro Raul Otazu Oviedo - Vista personalizada" guid="{0A2CCCB3-571A-4A67-B569-64E7C0BD6DFC}" mergeInterval="0" personalView="1" maximized="1" xWindow="1912" yWindow="63" windowWidth="1936" windowHeight="1048" tabRatio="859"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1" l="1"/>
  <c r="X408" i="6"/>
  <c r="W408" i="6"/>
  <c r="V408" i="6"/>
  <c r="T408" i="6"/>
  <c r="Q408" i="6"/>
  <c r="P408" i="6"/>
  <c r="O408" i="6"/>
  <c r="M408" i="6"/>
  <c r="L408" i="6"/>
  <c r="J408" i="6"/>
  <c r="G408" i="6"/>
  <c r="D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D375" i="6"/>
  <c r="H375" i="6" s="1"/>
  <c r="Z375" i="6" s="1"/>
  <c r="A375" i="6"/>
  <c r="A374" i="6"/>
  <c r="A373" i="6"/>
  <c r="A372" i="6"/>
  <c r="A371" i="6"/>
  <c r="A370" i="6"/>
  <c r="A369" i="6"/>
  <c r="A368" i="6"/>
  <c r="A367" i="6"/>
  <c r="A366" i="6"/>
  <c r="A365" i="6"/>
  <c r="D364" i="6"/>
  <c r="H364" i="6" s="1"/>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D257" i="6"/>
  <c r="H257" i="6" s="1"/>
  <c r="Z257" i="6" s="1"/>
  <c r="A257" i="6"/>
  <c r="D256" i="6"/>
  <c r="H256" i="6" s="1"/>
  <c r="Z256" i="6" s="1"/>
  <c r="A256" i="6"/>
  <c r="D255" i="6"/>
  <c r="H255" i="6" s="1"/>
  <c r="Z255" i="6" s="1"/>
  <c r="A255" i="6"/>
  <c r="D254" i="6"/>
  <c r="H254" i="6" s="1"/>
  <c r="Z254" i="6" s="1"/>
  <c r="A254" i="6"/>
  <c r="A253" i="6"/>
  <c r="A252" i="6"/>
  <c r="A251" i="6"/>
  <c r="A250" i="6"/>
  <c r="A249" i="6"/>
  <c r="A248" i="6"/>
  <c r="A247" i="6"/>
  <c r="D246" i="6"/>
  <c r="H246" i="6" s="1"/>
  <c r="A246" i="6"/>
  <c r="D245" i="6"/>
  <c r="H245" i="6" s="1"/>
  <c r="A245" i="6"/>
  <c r="A244" i="6"/>
  <c r="A243" i="6"/>
  <c r="A242" i="6"/>
  <c r="D241" i="6"/>
  <c r="H241" i="6" s="1"/>
  <c r="Z241" i="6" s="1"/>
  <c r="A241" i="6"/>
  <c r="D240" i="6"/>
  <c r="H240" i="6" s="1"/>
  <c r="Z240" i="6" s="1"/>
  <c r="A240" i="6"/>
  <c r="A239" i="6"/>
  <c r="D238" i="6"/>
  <c r="H238" i="6" s="1"/>
  <c r="Y238" i="6" s="1"/>
  <c r="Y408" i="6" s="1"/>
  <c r="Y409" i="6" s="1"/>
  <c r="A238" i="6"/>
  <c r="D237" i="6"/>
  <c r="H237" i="6" s="1"/>
  <c r="Z237" i="6" s="1"/>
  <c r="A237" i="6"/>
  <c r="A236" i="6"/>
  <c r="D235" i="6"/>
  <c r="H235" i="6" s="1"/>
  <c r="A235" i="6"/>
  <c r="A234" i="6"/>
  <c r="A233" i="6"/>
  <c r="D232" i="6"/>
  <c r="H232" i="6" s="1"/>
  <c r="A232" i="6"/>
  <c r="D231" i="6"/>
  <c r="H231" i="6" s="1"/>
  <c r="Z231" i="6" s="1"/>
  <c r="A231" i="6"/>
  <c r="D230" i="6"/>
  <c r="H230" i="6" s="1"/>
  <c r="Z230" i="6" s="1"/>
  <c r="A230" i="6"/>
  <c r="D229" i="6"/>
  <c r="H229" i="6" s="1"/>
  <c r="Z229" i="6" s="1"/>
  <c r="A229" i="6"/>
  <c r="D228" i="6"/>
  <c r="H228" i="6" s="1"/>
  <c r="Z228" i="6" s="1"/>
  <c r="A228" i="6"/>
  <c r="D227" i="6"/>
  <c r="H227" i="6" s="1"/>
  <c r="Z227" i="6" s="1"/>
  <c r="A227" i="6"/>
  <c r="D226" i="6"/>
  <c r="H226" i="6" s="1"/>
  <c r="Z226" i="6" s="1"/>
  <c r="A226" i="6"/>
  <c r="D225" i="6"/>
  <c r="H225" i="6" s="1"/>
  <c r="Z225" i="6" s="1"/>
  <c r="A225" i="6"/>
  <c r="D224" i="6"/>
  <c r="H224" i="6" s="1"/>
  <c r="A224" i="6"/>
  <c r="D223" i="6"/>
  <c r="H223" i="6" s="1"/>
  <c r="Z223" i="6" s="1"/>
  <c r="A223" i="6"/>
  <c r="D222" i="6"/>
  <c r="H222" i="6" s="1"/>
  <c r="Z222" i="6" s="1"/>
  <c r="A222" i="6"/>
  <c r="D221" i="6"/>
  <c r="H221" i="6" s="1"/>
  <c r="Z221" i="6" s="1"/>
  <c r="A221" i="6"/>
  <c r="D220" i="6"/>
  <c r="H220" i="6" s="1"/>
  <c r="Z220" i="6" s="1"/>
  <c r="A220" i="6"/>
  <c r="D219" i="6"/>
  <c r="H219" i="6" s="1"/>
  <c r="A219" i="6"/>
  <c r="D218" i="6"/>
  <c r="H218" i="6" s="1"/>
  <c r="Z218" i="6" s="1"/>
  <c r="A218" i="6"/>
  <c r="D217" i="6"/>
  <c r="H217" i="6" s="1"/>
  <c r="Z217" i="6" s="1"/>
  <c r="A217" i="6"/>
  <c r="D216" i="6"/>
  <c r="H216" i="6" s="1"/>
  <c r="Z216" i="6" s="1"/>
  <c r="A216" i="6"/>
  <c r="D215" i="6"/>
  <c r="H215" i="6" s="1"/>
  <c r="Z215" i="6" s="1"/>
  <c r="A215" i="6"/>
  <c r="D214" i="6"/>
  <c r="H214" i="6" s="1"/>
  <c r="Z214" i="6" s="1"/>
  <c r="A214" i="6"/>
  <c r="D213" i="6"/>
  <c r="H213" i="6" s="1"/>
  <c r="Z213" i="6" s="1"/>
  <c r="A213" i="6"/>
  <c r="D212" i="6"/>
  <c r="H212" i="6" s="1"/>
  <c r="Z212" i="6" s="1"/>
  <c r="A212" i="6"/>
  <c r="D211" i="6"/>
  <c r="A211" i="6"/>
  <c r="D210" i="6"/>
  <c r="H210" i="6" s="1"/>
  <c r="Z210" i="6" s="1"/>
  <c r="A210" i="6"/>
  <c r="D209" i="6"/>
  <c r="H209" i="6" s="1"/>
  <c r="Z209" i="6" s="1"/>
  <c r="A209" i="6"/>
  <c r="D208" i="6"/>
  <c r="H208" i="6" s="1"/>
  <c r="Z208" i="6" s="1"/>
  <c r="A208" i="6"/>
  <c r="D207" i="6"/>
  <c r="E207" i="6" s="1"/>
  <c r="F211" i="6" s="1"/>
  <c r="F408" i="6" s="1"/>
  <c r="A207" i="6"/>
  <c r="D206" i="6"/>
  <c r="H206" i="6" s="1"/>
  <c r="Z206" i="6" s="1"/>
  <c r="A206" i="6"/>
  <c r="D205" i="6"/>
  <c r="H205" i="6" s="1"/>
  <c r="Z205" i="6" s="1"/>
  <c r="A205" i="6"/>
  <c r="D204" i="6"/>
  <c r="H204" i="6" s="1"/>
  <c r="Z204" i="6" s="1"/>
  <c r="A204" i="6"/>
  <c r="D203" i="6"/>
  <c r="H203" i="6" s="1"/>
  <c r="Z203" i="6" s="1"/>
  <c r="A203" i="6"/>
  <c r="D202" i="6"/>
  <c r="H202" i="6" s="1"/>
  <c r="Z202" i="6" s="1"/>
  <c r="A202" i="6"/>
  <c r="D201" i="6"/>
  <c r="H201" i="6" s="1"/>
  <c r="Z201" i="6" s="1"/>
  <c r="A201" i="6"/>
  <c r="D200" i="6"/>
  <c r="H200" i="6" s="1"/>
  <c r="Z200" i="6" s="1"/>
  <c r="A200" i="6"/>
  <c r="D199" i="6"/>
  <c r="H199" i="6" s="1"/>
  <c r="Z199" i="6" s="1"/>
  <c r="A199" i="6"/>
  <c r="D198" i="6"/>
  <c r="H198" i="6" s="1"/>
  <c r="Z198" i="6" s="1"/>
  <c r="A198" i="6"/>
  <c r="D197" i="6"/>
  <c r="H197" i="6" s="1"/>
  <c r="Z197" i="6" s="1"/>
  <c r="A197" i="6"/>
  <c r="D196" i="6"/>
  <c r="H196" i="6" s="1"/>
  <c r="Z196" i="6" s="1"/>
  <c r="A196" i="6"/>
  <c r="D195" i="6"/>
  <c r="H195" i="6" s="1"/>
  <c r="Z195" i="6" s="1"/>
  <c r="A195" i="6"/>
  <c r="D194" i="6"/>
  <c r="H194" i="6" s="1"/>
  <c r="Z194" i="6" s="1"/>
  <c r="A194" i="6"/>
  <c r="H193" i="6"/>
  <c r="A193" i="6"/>
  <c r="N192" i="6"/>
  <c r="H192" i="6"/>
  <c r="A192" i="6"/>
  <c r="H191" i="6"/>
  <c r="N191" i="6" s="1"/>
  <c r="A191" i="6"/>
  <c r="H190" i="6"/>
  <c r="Z190" i="6" s="1"/>
  <c r="A190" i="6"/>
  <c r="H189" i="6"/>
  <c r="A189" i="6"/>
  <c r="H188" i="6"/>
  <c r="Z188" i="6" s="1"/>
  <c r="A188" i="6"/>
  <c r="D187" i="6"/>
  <c r="H187" i="6" s="1"/>
  <c r="Z187" i="6" s="1"/>
  <c r="A187" i="6"/>
  <c r="D186" i="6"/>
  <c r="H186" i="6" s="1"/>
  <c r="Z186" i="6" s="1"/>
  <c r="A186" i="6"/>
  <c r="D185" i="6"/>
  <c r="H185" i="6" s="1"/>
  <c r="Z185" i="6" s="1"/>
  <c r="A185" i="6"/>
  <c r="D184" i="6"/>
  <c r="H184" i="6" s="1"/>
  <c r="Z184" i="6" s="1"/>
  <c r="A184" i="6"/>
  <c r="D183" i="6"/>
  <c r="H183" i="6" s="1"/>
  <c r="Z183" i="6" s="1"/>
  <c r="A183" i="6"/>
  <c r="D182" i="6"/>
  <c r="H182" i="6" s="1"/>
  <c r="Z182" i="6" s="1"/>
  <c r="A182" i="6"/>
  <c r="H181" i="6"/>
  <c r="A181" i="6"/>
  <c r="H180" i="6"/>
  <c r="Z180" i="6" s="1"/>
  <c r="A180" i="6"/>
  <c r="D179" i="6"/>
  <c r="H179" i="6" s="1"/>
  <c r="Z179" i="6" s="1"/>
  <c r="A179" i="6"/>
  <c r="D178" i="6"/>
  <c r="H178" i="6" s="1"/>
  <c r="Z178" i="6" s="1"/>
  <c r="A178" i="6"/>
  <c r="D177" i="6"/>
  <c r="H177" i="6" s="1"/>
  <c r="A177" i="6"/>
  <c r="D176" i="6"/>
  <c r="H176" i="6" s="1"/>
  <c r="Z176" i="6" s="1"/>
  <c r="A176" i="6"/>
  <c r="D175" i="6"/>
  <c r="H175" i="6" s="1"/>
  <c r="A175" i="6"/>
  <c r="D174" i="6"/>
  <c r="H174" i="6" s="1"/>
  <c r="Z174" i="6" s="1"/>
  <c r="A174" i="6"/>
  <c r="D173" i="6"/>
  <c r="H173" i="6" s="1"/>
  <c r="N173" i="6" s="1"/>
  <c r="A173" i="6"/>
  <c r="D172" i="6"/>
  <c r="H172" i="6" s="1"/>
  <c r="Z172" i="6" s="1"/>
  <c r="A172" i="6"/>
  <c r="D171" i="6"/>
  <c r="H171" i="6" s="1"/>
  <c r="Z171" i="6" s="1"/>
  <c r="A171" i="6"/>
  <c r="D170" i="6"/>
  <c r="H170" i="6" s="1"/>
  <c r="Z170" i="6" s="1"/>
  <c r="A170" i="6"/>
  <c r="D169" i="6"/>
  <c r="H169" i="6" s="1"/>
  <c r="Z169" i="6" s="1"/>
  <c r="A169" i="6"/>
  <c r="D168" i="6"/>
  <c r="H168" i="6" s="1"/>
  <c r="Z168" i="6" s="1"/>
  <c r="A168" i="6"/>
  <c r="D167" i="6"/>
  <c r="H167" i="6" s="1"/>
  <c r="A167" i="6"/>
  <c r="D166" i="6"/>
  <c r="H166" i="6" s="1"/>
  <c r="Z166" i="6" s="1"/>
  <c r="A166" i="6"/>
  <c r="D165" i="6"/>
  <c r="H165" i="6" s="1"/>
  <c r="Z165" i="6" s="1"/>
  <c r="A165" i="6"/>
  <c r="D164" i="6"/>
  <c r="H164" i="6" s="1"/>
  <c r="Z164" i="6" s="1"/>
  <c r="A164" i="6"/>
  <c r="D163" i="6"/>
  <c r="H163" i="6" s="1"/>
  <c r="Z163" i="6" s="1"/>
  <c r="A163" i="6"/>
  <c r="D162" i="6"/>
  <c r="H162" i="6" s="1"/>
  <c r="Z162" i="6" s="1"/>
  <c r="A162" i="6"/>
  <c r="D161" i="6"/>
  <c r="H161" i="6" s="1"/>
  <c r="A161" i="6"/>
  <c r="D160" i="6"/>
  <c r="H160" i="6" s="1"/>
  <c r="Z160" i="6" s="1"/>
  <c r="A160" i="6"/>
  <c r="D159" i="6"/>
  <c r="H159" i="6" s="1"/>
  <c r="Z159" i="6" s="1"/>
  <c r="A159" i="6"/>
  <c r="D158" i="6"/>
  <c r="H158" i="6" s="1"/>
  <c r="Z158" i="6" s="1"/>
  <c r="A158" i="6"/>
  <c r="D157" i="6"/>
  <c r="H157" i="6" s="1"/>
  <c r="A157" i="6"/>
  <c r="D156" i="6"/>
  <c r="H156" i="6" s="1"/>
  <c r="Z156" i="6" s="1"/>
  <c r="A156" i="6"/>
  <c r="D155" i="6"/>
  <c r="H155" i="6" s="1"/>
  <c r="Z155" i="6" s="1"/>
  <c r="A155" i="6"/>
  <c r="D154" i="6"/>
  <c r="H154" i="6" s="1"/>
  <c r="A154" i="6"/>
  <c r="D153" i="6"/>
  <c r="H153" i="6" s="1"/>
  <c r="Z153" i="6" s="1"/>
  <c r="A153" i="6"/>
  <c r="D152" i="6"/>
  <c r="H152" i="6" s="1"/>
  <c r="Z152" i="6" s="1"/>
  <c r="A152" i="6"/>
  <c r="D151" i="6"/>
  <c r="H151" i="6" s="1"/>
  <c r="Z151" i="6" s="1"/>
  <c r="A151" i="6"/>
  <c r="D150" i="6"/>
  <c r="H150" i="6" s="1"/>
  <c r="Z150" i="6" s="1"/>
  <c r="A150" i="6"/>
  <c r="D149" i="6"/>
  <c r="H149" i="6" s="1"/>
  <c r="Z149" i="6" s="1"/>
  <c r="A149" i="6"/>
  <c r="D148" i="6"/>
  <c r="H148" i="6" s="1"/>
  <c r="Z148" i="6" s="1"/>
  <c r="A148" i="6"/>
  <c r="D147" i="6"/>
  <c r="E147" i="6" s="1"/>
  <c r="H147" i="6" s="1"/>
  <c r="Z147" i="6" s="1"/>
  <c r="A147" i="6"/>
  <c r="D146" i="6"/>
  <c r="H146" i="6" s="1"/>
  <c r="Z146" i="6" s="1"/>
  <c r="A146" i="6"/>
  <c r="D145" i="6"/>
  <c r="H145" i="6" s="1"/>
  <c r="Z145" i="6" s="1"/>
  <c r="A145" i="6"/>
  <c r="D144" i="6"/>
  <c r="H144" i="6" s="1"/>
  <c r="Z144" i="6" s="1"/>
  <c r="A144" i="6"/>
  <c r="D143" i="6"/>
  <c r="H143" i="6" s="1"/>
  <c r="Z143" i="6" s="1"/>
  <c r="A143" i="6"/>
  <c r="D142" i="6"/>
  <c r="H142" i="6" s="1"/>
  <c r="Z142" i="6" s="1"/>
  <c r="A142" i="6"/>
  <c r="D141" i="6"/>
  <c r="H141" i="6" s="1"/>
  <c r="Z141" i="6" s="1"/>
  <c r="A141" i="6"/>
  <c r="D140" i="6"/>
  <c r="H140" i="6" s="1"/>
  <c r="Z140" i="6" s="1"/>
  <c r="A140" i="6"/>
  <c r="D139" i="6"/>
  <c r="E139" i="6" s="1"/>
  <c r="H139" i="6" s="1"/>
  <c r="Z139" i="6" s="1"/>
  <c r="A139" i="6"/>
  <c r="D138" i="6"/>
  <c r="E138" i="6" s="1"/>
  <c r="A138" i="6"/>
  <c r="D137" i="6"/>
  <c r="H137" i="6" s="1"/>
  <c r="Z137" i="6" s="1"/>
  <c r="A137" i="6"/>
  <c r="D136" i="6"/>
  <c r="H136" i="6" s="1"/>
  <c r="Z136" i="6" s="1"/>
  <c r="A136" i="6"/>
  <c r="D135" i="6"/>
  <c r="H135" i="6" s="1"/>
  <c r="N135" i="6" s="1"/>
  <c r="A135" i="6"/>
  <c r="D134" i="6"/>
  <c r="H134" i="6" s="1"/>
  <c r="A134" i="6"/>
  <c r="D133" i="6"/>
  <c r="H133" i="6" s="1"/>
  <c r="Z133" i="6" s="1"/>
  <c r="A133" i="6"/>
  <c r="D132" i="6"/>
  <c r="H132" i="6" s="1"/>
  <c r="Z132" i="6" s="1"/>
  <c r="A132" i="6"/>
  <c r="D131" i="6"/>
  <c r="H131" i="6" s="1"/>
  <c r="A131" i="6"/>
  <c r="D130" i="6"/>
  <c r="H130" i="6" s="1"/>
  <c r="Z130" i="6" s="1"/>
  <c r="A130" i="6"/>
  <c r="D129" i="6"/>
  <c r="H129" i="6" s="1"/>
  <c r="Z129" i="6" s="1"/>
  <c r="A129" i="6"/>
  <c r="D128" i="6"/>
  <c r="H128" i="6" s="1"/>
  <c r="Z128" i="6" s="1"/>
  <c r="A128" i="6"/>
  <c r="D127" i="6"/>
  <c r="H127" i="6" s="1"/>
  <c r="Z127" i="6" s="1"/>
  <c r="A127" i="6"/>
  <c r="D126" i="6"/>
  <c r="H126" i="6" s="1"/>
  <c r="Z126" i="6" s="1"/>
  <c r="A126" i="6"/>
  <c r="D125" i="6"/>
  <c r="E125" i="6" s="1"/>
  <c r="A125" i="6"/>
  <c r="D124" i="6"/>
  <c r="H124" i="6" s="1"/>
  <c r="Z124" i="6" s="1"/>
  <c r="A124" i="6"/>
  <c r="D123" i="6"/>
  <c r="H123" i="6" s="1"/>
  <c r="Z123" i="6" s="1"/>
  <c r="A123" i="6"/>
  <c r="D122" i="6"/>
  <c r="E122" i="6" s="1"/>
  <c r="A122" i="6"/>
  <c r="D121" i="6"/>
  <c r="H121" i="6" s="1"/>
  <c r="Z121" i="6" s="1"/>
  <c r="A121" i="6"/>
  <c r="D120" i="6"/>
  <c r="H120" i="6" s="1"/>
  <c r="Z120" i="6" s="1"/>
  <c r="A120" i="6"/>
  <c r="D119" i="6"/>
  <c r="A119" i="6"/>
  <c r="D118" i="6"/>
  <c r="H118" i="6" s="1"/>
  <c r="Z118" i="6" s="1"/>
  <c r="A118" i="6"/>
  <c r="D117" i="6"/>
  <c r="H117" i="6" s="1"/>
  <c r="Z117" i="6" s="1"/>
  <c r="A117" i="6"/>
  <c r="D116" i="6"/>
  <c r="H116" i="6" s="1"/>
  <c r="Z116" i="6" s="1"/>
  <c r="A116" i="6"/>
  <c r="D115" i="6"/>
  <c r="H115" i="6" s="1"/>
  <c r="Z115" i="6" s="1"/>
  <c r="A115" i="6"/>
  <c r="D114" i="6"/>
  <c r="H114" i="6" s="1"/>
  <c r="Z114" i="6" s="1"/>
  <c r="A114" i="6"/>
  <c r="D113" i="6"/>
  <c r="H113" i="6" s="1"/>
  <c r="Z113" i="6" s="1"/>
  <c r="A113" i="6"/>
  <c r="D112" i="6"/>
  <c r="H112" i="6" s="1"/>
  <c r="A112" i="6"/>
  <c r="D111" i="6"/>
  <c r="H111" i="6" s="1"/>
  <c r="Z111" i="6" s="1"/>
  <c r="A111" i="6"/>
  <c r="D110" i="6"/>
  <c r="H110" i="6" s="1"/>
  <c r="Z110" i="6" s="1"/>
  <c r="A110" i="6"/>
  <c r="H109" i="6"/>
  <c r="Z109" i="6" s="1"/>
  <c r="A109" i="6"/>
  <c r="H108" i="6"/>
  <c r="Z108" i="6" s="1"/>
  <c r="A108" i="6"/>
  <c r="H107" i="6"/>
  <c r="Z107" i="6" s="1"/>
  <c r="A107" i="6"/>
  <c r="H106" i="6"/>
  <c r="Z106" i="6" s="1"/>
  <c r="A106" i="6"/>
  <c r="H105" i="6"/>
  <c r="Z105" i="6" s="1"/>
  <c r="A105" i="6"/>
  <c r="H104" i="6"/>
  <c r="Z104" i="6" s="1"/>
  <c r="A104" i="6"/>
  <c r="H103" i="6"/>
  <c r="S103" i="6" s="1"/>
  <c r="Z103" i="6" s="1"/>
  <c r="A103" i="6"/>
  <c r="H102" i="6"/>
  <c r="Z102" i="6" s="1"/>
  <c r="A102" i="6"/>
  <c r="H101" i="6"/>
  <c r="S101" i="6" s="1"/>
  <c r="Z101" i="6" s="1"/>
  <c r="A101" i="6"/>
  <c r="H100" i="6"/>
  <c r="Z100" i="6" s="1"/>
  <c r="A100" i="6"/>
  <c r="H99" i="6"/>
  <c r="Z99" i="6" s="1"/>
  <c r="A99" i="6"/>
  <c r="H98" i="6"/>
  <c r="Z98" i="6" s="1"/>
  <c r="A98" i="6"/>
  <c r="H97" i="6"/>
  <c r="A97" i="6"/>
  <c r="H96" i="6"/>
  <c r="Z96" i="6" s="1"/>
  <c r="A96" i="6"/>
  <c r="H95" i="6"/>
  <c r="Z95" i="6" s="1"/>
  <c r="A95" i="6"/>
  <c r="H94" i="6"/>
  <c r="S94" i="6" s="1"/>
  <c r="A94" i="6"/>
  <c r="H93" i="6"/>
  <c r="Z93" i="6" s="1"/>
  <c r="A93" i="6"/>
  <c r="H92" i="6"/>
  <c r="Z92" i="6" s="1"/>
  <c r="A92" i="6"/>
  <c r="A91" i="6"/>
  <c r="A90" i="6"/>
  <c r="A89" i="6"/>
  <c r="A88" i="6"/>
  <c r="A87" i="6"/>
  <c r="A86" i="6"/>
  <c r="A85" i="6"/>
  <c r="A84" i="6"/>
  <c r="A83" i="6"/>
  <c r="A82" i="6"/>
  <c r="A81" i="6"/>
  <c r="A80" i="6"/>
  <c r="A79" i="6"/>
  <c r="A78" i="6"/>
  <c r="H77" i="6"/>
  <c r="A77" i="6"/>
  <c r="H76" i="6"/>
  <c r="Z76" i="6" s="1"/>
  <c r="A76" i="6"/>
  <c r="H75" i="6"/>
  <c r="Z75" i="6" s="1"/>
  <c r="A75" i="6"/>
  <c r="H74" i="6"/>
  <c r="Z74" i="6" s="1"/>
  <c r="A74" i="6"/>
  <c r="A73" i="6"/>
  <c r="H72" i="6"/>
  <c r="A72" i="6"/>
  <c r="H71" i="6"/>
  <c r="Z71" i="6" s="1"/>
  <c r="A71" i="6"/>
  <c r="A70" i="6"/>
  <c r="A69" i="6"/>
  <c r="A68" i="6"/>
  <c r="A67" i="6"/>
  <c r="A66" i="6"/>
  <c r="A65" i="6"/>
  <c r="A64" i="6"/>
  <c r="A63" i="6"/>
  <c r="A62" i="6"/>
  <c r="A61" i="6"/>
  <c r="A60" i="6"/>
  <c r="H59" i="6"/>
  <c r="A59" i="6"/>
  <c r="A58" i="6"/>
  <c r="A57" i="6"/>
  <c r="A56" i="6"/>
  <c r="A55" i="6"/>
  <c r="A54" i="6"/>
  <c r="A53" i="6"/>
  <c r="A52" i="6"/>
  <c r="A51" i="6"/>
  <c r="A50" i="6"/>
  <c r="A49" i="6"/>
  <c r="A48" i="6"/>
  <c r="A47" i="6"/>
  <c r="A46" i="6"/>
  <c r="A45" i="6"/>
  <c r="A44" i="6"/>
  <c r="A43" i="6"/>
  <c r="A42" i="6"/>
  <c r="A41" i="6"/>
  <c r="A40" i="6"/>
  <c r="A39" i="6"/>
  <c r="A38" i="6"/>
  <c r="A37" i="6"/>
  <c r="A36" i="6"/>
  <c r="A35" i="6"/>
  <c r="A34" i="6"/>
  <c r="A33" i="6"/>
  <c r="H32" i="6"/>
  <c r="A32" i="6"/>
  <c r="H31" i="6"/>
  <c r="A31" i="6"/>
  <c r="H30" i="6"/>
  <c r="Z30" i="6" s="1"/>
  <c r="A30" i="6"/>
  <c r="H29" i="6"/>
  <c r="Z29" i="6" s="1"/>
  <c r="A29" i="6"/>
  <c r="H28" i="6"/>
  <c r="Z28" i="6" s="1"/>
  <c r="A28" i="6"/>
  <c r="H27" i="6"/>
  <c r="Z27" i="6" s="1"/>
  <c r="A27" i="6"/>
  <c r="H26" i="6"/>
  <c r="R26" i="6" s="1"/>
  <c r="A26" i="6"/>
  <c r="H25" i="6"/>
  <c r="Z25" i="6" s="1"/>
  <c r="A25" i="6"/>
  <c r="H24" i="6"/>
  <c r="Z24" i="6" s="1"/>
  <c r="A24" i="6"/>
  <c r="H23" i="6"/>
  <c r="A23" i="6"/>
  <c r="H22" i="6"/>
  <c r="Z22" i="6" s="1"/>
  <c r="A22" i="6"/>
  <c r="H21" i="6"/>
  <c r="Z21" i="6" s="1"/>
  <c r="A21" i="6"/>
  <c r="H20" i="6"/>
  <c r="Z20" i="6" s="1"/>
  <c r="A20" i="6"/>
  <c r="A19" i="6"/>
  <c r="A18" i="6"/>
  <c r="A17" i="6"/>
  <c r="A16" i="6"/>
  <c r="A15" i="6"/>
  <c r="A14" i="6"/>
  <c r="A13" i="6"/>
  <c r="A12" i="6"/>
  <c r="A11" i="6"/>
  <c r="A10" i="6"/>
  <c r="A9" i="6"/>
  <c r="A8" i="6"/>
  <c r="A7" i="6"/>
  <c r="A6" i="6"/>
  <c r="A5" i="6"/>
  <c r="A4" i="6"/>
  <c r="I32" i="6" l="1"/>
  <c r="Z32" i="6" s="1"/>
  <c r="N193" i="6"/>
  <c r="Z193" i="6" s="1"/>
  <c r="Z191" i="6"/>
  <c r="S97" i="6"/>
  <c r="Z97" i="6" s="1"/>
  <c r="N189" i="6"/>
  <c r="Z189" i="6" s="1"/>
  <c r="I31" i="6"/>
  <c r="Z31" i="6" s="1"/>
  <c r="Z26" i="6"/>
  <c r="N59" i="6"/>
  <c r="Z59" i="6" s="1"/>
  <c r="N72" i="6"/>
  <c r="Z72" i="6" s="1"/>
  <c r="Z94" i="6"/>
  <c r="Z192" i="6"/>
  <c r="Z177" i="6"/>
  <c r="N177" i="6"/>
  <c r="Z219" i="6"/>
  <c r="I219" i="6"/>
  <c r="Z175" i="6"/>
  <c r="N175" i="6"/>
  <c r="H138" i="6"/>
  <c r="Z138" i="6" s="1"/>
  <c r="N158" i="6"/>
  <c r="Z238" i="6"/>
  <c r="N183" i="6"/>
  <c r="S227" i="6"/>
  <c r="H125" i="6"/>
  <c r="Z125" i="6" s="1"/>
  <c r="Z364" i="6"/>
  <c r="K364" i="6"/>
  <c r="N157" i="6"/>
  <c r="Z157" i="6"/>
  <c r="Z246" i="6"/>
  <c r="S246" i="6"/>
  <c r="Z112" i="6"/>
  <c r="N112" i="6"/>
  <c r="N134" i="6"/>
  <c r="Z134" i="6"/>
  <c r="Z131" i="6"/>
  <c r="N131" i="6"/>
  <c r="R23" i="6"/>
  <c r="Z23" i="6" s="1"/>
  <c r="S77" i="6"/>
  <c r="Z77" i="6" s="1"/>
  <c r="E119" i="6"/>
  <c r="E408" i="6" s="1"/>
  <c r="F409" i="6" s="1"/>
  <c r="N181" i="6"/>
  <c r="Z181" i="6" s="1"/>
  <c r="S232" i="6"/>
  <c r="Z232" i="6"/>
  <c r="S245" i="6"/>
  <c r="Z245" i="6"/>
  <c r="Z235" i="6"/>
  <c r="S235" i="6"/>
  <c r="H122" i="6"/>
  <c r="Z122" i="6" s="1"/>
  <c r="Z135" i="6"/>
  <c r="N154" i="6"/>
  <c r="Z154" i="6"/>
  <c r="Z161" i="6"/>
  <c r="N161" i="6"/>
  <c r="N179" i="6"/>
  <c r="H207" i="6"/>
  <c r="Z207" i="6" s="1"/>
  <c r="I218" i="6"/>
  <c r="N167" i="6"/>
  <c r="Z167" i="6"/>
  <c r="Z173" i="6"/>
  <c r="E211" i="6"/>
  <c r="H211" i="6" s="1"/>
  <c r="N257" i="6"/>
  <c r="Z224" i="6"/>
  <c r="S224" i="6"/>
  <c r="F407" i="6"/>
  <c r="H407" i="6" s="1"/>
  <c r="U202" i="6"/>
  <c r="U408" i="6" s="1"/>
  <c r="X409" i="6" s="1"/>
  <c r="Y241" i="6"/>
  <c r="D406" i="6"/>
  <c r="H406" i="6" s="1"/>
  <c r="N406" i="6" s="1"/>
  <c r="D405" i="6"/>
  <c r="H405" i="6" s="1"/>
  <c r="Z405" i="6" s="1"/>
  <c r="D404" i="6"/>
  <c r="H404" i="6" s="1"/>
  <c r="D403" i="6"/>
  <c r="H403" i="6" s="1"/>
  <c r="D402" i="6"/>
  <c r="H402" i="6" s="1"/>
  <c r="Z402" i="6" s="1"/>
  <c r="Z406" i="6" l="1"/>
  <c r="N403" i="6"/>
  <c r="Z403" i="6" s="1"/>
  <c r="H119" i="6"/>
  <c r="Z119" i="6" s="1"/>
  <c r="N404" i="6"/>
  <c r="Z404" i="6" s="1"/>
  <c r="Z211" i="6"/>
  <c r="N211" i="6"/>
  <c r="D12" i="6" l="1"/>
  <c r="H12" i="6" s="1"/>
  <c r="Z12" i="6" s="1"/>
  <c r="D13" i="6"/>
  <c r="H13" i="6" s="1"/>
  <c r="Z13" i="6" s="1"/>
  <c r="D14" i="6"/>
  <c r="H14" i="6" s="1"/>
  <c r="Z14" i="6" s="1"/>
  <c r="D15" i="6"/>
  <c r="H15" i="6" s="1"/>
  <c r="Z15" i="6" s="1"/>
  <c r="D16" i="6"/>
  <c r="H16" i="6" s="1"/>
  <c r="Z16" i="6" s="1"/>
  <c r="D17" i="6"/>
  <c r="H17" i="6" s="1"/>
  <c r="Z17" i="6" s="1"/>
  <c r="D18" i="6"/>
  <c r="H18" i="6" s="1"/>
  <c r="Z18" i="6" s="1"/>
  <c r="D340" i="6" l="1"/>
  <c r="H340" i="6" s="1"/>
  <c r="Z340" i="6" s="1"/>
  <c r="D301" i="6"/>
  <c r="H301" i="6" s="1"/>
  <c r="N301" i="6" s="1"/>
  <c r="Z301" i="6" s="1"/>
  <c r="D309" i="6"/>
  <c r="H309" i="6" s="1"/>
  <c r="N309" i="6" s="1"/>
  <c r="Z309" i="6" s="1"/>
  <c r="D316" i="6"/>
  <c r="H316" i="6" s="1"/>
  <c r="Z316" i="6" s="1"/>
  <c r="D324" i="6"/>
  <c r="H324" i="6" s="1"/>
  <c r="Z324" i="6" s="1"/>
  <c r="D332" i="6"/>
  <c r="H332" i="6" s="1"/>
  <c r="Z332" i="6" s="1"/>
  <c r="D293" i="6"/>
  <c r="H293" i="6" s="1"/>
  <c r="Z293" i="6" s="1"/>
  <c r="D292" i="6"/>
  <c r="H292" i="6" s="1"/>
  <c r="Z292" i="6" s="1"/>
  <c r="D300" i="6"/>
  <c r="H300" i="6" s="1"/>
  <c r="Z300" i="6" s="1"/>
  <c r="D308" i="6"/>
  <c r="H308" i="6" s="1"/>
  <c r="Z308" i="6" s="1"/>
  <c r="D323" i="6"/>
  <c r="H323" i="6" s="1"/>
  <c r="N323" i="6" s="1"/>
  <c r="Z323" i="6" s="1"/>
  <c r="D331" i="6"/>
  <c r="H331" i="6" s="1"/>
  <c r="N331" i="6" s="1"/>
  <c r="Z331" i="6" s="1"/>
  <c r="D339" i="6"/>
  <c r="H339" i="6" s="1"/>
  <c r="N339" i="6" s="1"/>
  <c r="Z339" i="6" s="1"/>
  <c r="D354" i="6"/>
  <c r="H354" i="6" s="1"/>
  <c r="N354" i="6" s="1"/>
  <c r="Z354" i="6" s="1"/>
  <c r="D362" i="6"/>
  <c r="H362" i="6" s="1"/>
  <c r="K362" i="6" s="1"/>
  <c r="Z362" i="6" s="1"/>
  <c r="D377" i="6"/>
  <c r="H377" i="6" s="1"/>
  <c r="Z377" i="6" s="1"/>
  <c r="D388" i="6"/>
  <c r="H388" i="6" s="1"/>
  <c r="N388" i="6" s="1"/>
  <c r="Z388" i="6" s="1"/>
  <c r="D299" i="6"/>
  <c r="H299" i="6" s="1"/>
  <c r="N299" i="6" s="1"/>
  <c r="Z299" i="6" s="1"/>
  <c r="D307" i="6"/>
  <c r="H307" i="6" s="1"/>
  <c r="N307" i="6" s="1"/>
  <c r="Z307" i="6" s="1"/>
  <c r="D315" i="6"/>
  <c r="H315" i="6" s="1"/>
  <c r="N315" i="6" s="1"/>
  <c r="Z315" i="6" s="1"/>
  <c r="D322" i="6"/>
  <c r="H322" i="6" s="1"/>
  <c r="Z322" i="6" s="1"/>
  <c r="D330" i="6"/>
  <c r="H330" i="6" s="1"/>
  <c r="Z330" i="6" s="1"/>
  <c r="D338" i="6"/>
  <c r="H338" i="6" s="1"/>
  <c r="Z338" i="6" s="1"/>
  <c r="D345" i="6"/>
  <c r="H345" i="6" s="1"/>
  <c r="N345" i="6" s="1"/>
  <c r="Z345" i="6" s="1"/>
  <c r="D387" i="6"/>
  <c r="H387" i="6" s="1"/>
  <c r="Z387" i="6" s="1"/>
  <c r="D355" i="6"/>
  <c r="H355" i="6" s="1"/>
  <c r="Z355" i="6" s="1"/>
  <c r="D373" i="6"/>
  <c r="H373" i="6" s="1"/>
  <c r="N373" i="6" s="1"/>
  <c r="Z373" i="6" s="1"/>
  <c r="D389" i="6"/>
  <c r="H389" i="6" s="1"/>
  <c r="N389" i="6" s="1"/>
  <c r="Z389" i="6" s="1"/>
  <c r="D294" i="6"/>
  <c r="F294" i="6" s="1"/>
  <c r="H294" i="6" s="1"/>
  <c r="Z294" i="6" s="1"/>
  <c r="D317" i="6"/>
  <c r="H317" i="6" s="1"/>
  <c r="N317" i="6" s="1"/>
  <c r="Z317" i="6" s="1"/>
  <c r="D341" i="6"/>
  <c r="H341" i="6" s="1"/>
  <c r="N341" i="6" s="1"/>
  <c r="Z341" i="6" s="1"/>
  <c r="D348" i="6"/>
  <c r="H348" i="6" s="1"/>
  <c r="K348" i="6" s="1"/>
  <c r="D356" i="6"/>
  <c r="H356" i="6" s="1"/>
  <c r="N356" i="6" s="1"/>
  <c r="Z356" i="6" s="1"/>
  <c r="D374" i="6"/>
  <c r="H374" i="6" s="1"/>
  <c r="Z374" i="6" s="1"/>
  <c r="D382" i="6"/>
  <c r="H382" i="6" s="1"/>
  <c r="Z382" i="6" s="1"/>
  <c r="D390" i="6"/>
  <c r="H390" i="6" s="1"/>
  <c r="Z390" i="6" s="1"/>
  <c r="D302" i="6"/>
  <c r="H302" i="6" s="1"/>
  <c r="Z302" i="6" s="1"/>
  <c r="D333" i="6"/>
  <c r="H333" i="6" s="1"/>
  <c r="N333" i="6" s="1"/>
  <c r="Z333" i="6" s="1"/>
  <c r="D310" i="6"/>
  <c r="H310" i="6" s="1"/>
  <c r="Z310" i="6" s="1"/>
  <c r="D325" i="6"/>
  <c r="H325" i="6" s="1"/>
  <c r="N325" i="6" s="1"/>
  <c r="Z325" i="6" s="1"/>
  <c r="D326" i="6"/>
  <c r="H326" i="6" s="1"/>
  <c r="Z326" i="6" s="1"/>
  <c r="D334" i="6"/>
  <c r="H334" i="6" s="1"/>
  <c r="Z334" i="6" s="1"/>
  <c r="D342" i="6"/>
  <c r="H342" i="6" s="1"/>
  <c r="Z342" i="6" s="1"/>
  <c r="D349" i="6"/>
  <c r="H349" i="6" s="1"/>
  <c r="Z349" i="6" s="1"/>
  <c r="D383" i="6"/>
  <c r="H383" i="6" s="1"/>
  <c r="Z383" i="6" s="1"/>
  <c r="D318" i="6"/>
  <c r="H318" i="6" s="1"/>
  <c r="Z318" i="6" s="1"/>
  <c r="D367" i="6"/>
  <c r="H367" i="6" s="1"/>
  <c r="K367" i="6" s="1"/>
  <c r="Z367" i="6" s="1"/>
  <c r="D295" i="6"/>
  <c r="H295" i="6" s="1"/>
  <c r="Z295" i="6" s="1"/>
  <c r="D311" i="6"/>
  <c r="H311" i="6" s="1"/>
  <c r="N311" i="6" s="1"/>
  <c r="Z311" i="6" s="1"/>
  <c r="D376" i="6"/>
  <c r="H376" i="6" s="1"/>
  <c r="N376" i="6" s="1"/>
  <c r="Z376" i="6" s="1"/>
  <c r="D391" i="6"/>
  <c r="H391" i="6" s="1"/>
  <c r="N391" i="6" s="1"/>
  <c r="Z391" i="6" s="1"/>
  <c r="D296" i="6"/>
  <c r="F296" i="6" s="1"/>
  <c r="H296" i="6" s="1"/>
  <c r="Z296" i="6" s="1"/>
  <c r="D304" i="6"/>
  <c r="H304" i="6" s="1"/>
  <c r="Z304" i="6" s="1"/>
  <c r="D312" i="6"/>
  <c r="H312" i="6" s="1"/>
  <c r="Z312" i="6" s="1"/>
  <c r="D319" i="6"/>
  <c r="H319" i="6" s="1"/>
  <c r="N319" i="6" s="1"/>
  <c r="Z319" i="6" s="1"/>
  <c r="D327" i="6"/>
  <c r="H327" i="6" s="1"/>
  <c r="N327" i="6" s="1"/>
  <c r="Z327" i="6" s="1"/>
  <c r="D335" i="6"/>
  <c r="H335" i="6" s="1"/>
  <c r="N335" i="6" s="1"/>
  <c r="Z335" i="6" s="1"/>
  <c r="D350" i="6"/>
  <c r="H350" i="6" s="1"/>
  <c r="Z350" i="6" s="1"/>
  <c r="D358" i="6"/>
  <c r="H358" i="6" s="1"/>
  <c r="Z358" i="6" s="1"/>
  <c r="D378" i="6"/>
  <c r="H378" i="6" s="1"/>
  <c r="N378" i="6" s="1"/>
  <c r="Z378" i="6" s="1"/>
  <c r="D384" i="6"/>
  <c r="H384" i="6" s="1"/>
  <c r="Z384" i="6" s="1"/>
  <c r="D291" i="6"/>
  <c r="H291" i="6" s="1"/>
  <c r="N291" i="6" s="1"/>
  <c r="D297" i="6"/>
  <c r="H297" i="6" s="1"/>
  <c r="Z297" i="6" s="1"/>
  <c r="D305" i="6"/>
  <c r="H305" i="6" s="1"/>
  <c r="N305" i="6" s="1"/>
  <c r="Z305" i="6" s="1"/>
  <c r="D313" i="6"/>
  <c r="H313" i="6" s="1"/>
  <c r="N313" i="6" s="1"/>
  <c r="Z313" i="6" s="1"/>
  <c r="D320" i="6"/>
  <c r="H320" i="6" s="1"/>
  <c r="Z320" i="6" s="1"/>
  <c r="D328" i="6"/>
  <c r="H328" i="6" s="1"/>
  <c r="Z328" i="6" s="1"/>
  <c r="D336" i="6"/>
  <c r="H336" i="6" s="1"/>
  <c r="Z336" i="6" s="1"/>
  <c r="D343" i="6"/>
  <c r="H343" i="6" s="1"/>
  <c r="D351" i="6"/>
  <c r="H351" i="6" s="1"/>
  <c r="N351" i="6" s="1"/>
  <c r="Z351" i="6" s="1"/>
  <c r="D359" i="6"/>
  <c r="F359" i="6" s="1"/>
  <c r="H359" i="6" s="1"/>
  <c r="D385" i="6"/>
  <c r="H385" i="6" s="1"/>
  <c r="N385" i="6" s="1"/>
  <c r="Z385" i="6" s="1"/>
  <c r="D303" i="6"/>
  <c r="H303" i="6" s="1"/>
  <c r="N303" i="6" s="1"/>
  <c r="Z303" i="6" s="1"/>
  <c r="D314" i="6"/>
  <c r="H314" i="6" s="1"/>
  <c r="Z314" i="6" s="1"/>
  <c r="D321" i="6"/>
  <c r="H321" i="6" s="1"/>
  <c r="N321" i="6" s="1"/>
  <c r="Z321" i="6" s="1"/>
  <c r="D329" i="6"/>
  <c r="H329" i="6" s="1"/>
  <c r="D337" i="6"/>
  <c r="H337" i="6" s="1"/>
  <c r="N337" i="6" s="1"/>
  <c r="Z337" i="6" s="1"/>
  <c r="D344" i="6"/>
  <c r="H344" i="6" s="1"/>
  <c r="Z344" i="6" s="1"/>
  <c r="D352" i="6"/>
  <c r="H352" i="6" s="1"/>
  <c r="Z352" i="6" s="1"/>
  <c r="D353" i="6"/>
  <c r="H353" i="6" s="1"/>
  <c r="Z353" i="6" s="1"/>
  <c r="D346" i="6"/>
  <c r="H346" i="6" s="1"/>
  <c r="Z346" i="6" s="1"/>
  <c r="D347" i="6"/>
  <c r="H347" i="6" s="1"/>
  <c r="Z347" i="6" s="1"/>
  <c r="D366" i="6"/>
  <c r="H366" i="6" s="1"/>
  <c r="Z366" i="6" s="1"/>
  <c r="D365" i="6"/>
  <c r="H365" i="6" s="1"/>
  <c r="Z365" i="6" s="1"/>
  <c r="D397" i="6"/>
  <c r="H397" i="6" s="1"/>
  <c r="D398" i="6"/>
  <c r="H398" i="6" s="1"/>
  <c r="Z398" i="6" s="1"/>
  <c r="D357" i="6"/>
  <c r="H357" i="6" s="1"/>
  <c r="Z357" i="6" s="1"/>
  <c r="D399" i="6"/>
  <c r="H399" i="6" s="1"/>
  <c r="Z399" i="6" s="1"/>
  <c r="D369" i="6"/>
  <c r="H369" i="6" s="1"/>
  <c r="Z369" i="6" s="1"/>
  <c r="D368" i="6"/>
  <c r="H368" i="6" s="1"/>
  <c r="Z368" i="6" s="1"/>
  <c r="D393" i="6"/>
  <c r="H393" i="6" s="1"/>
  <c r="Z393" i="6" s="1"/>
  <c r="D392" i="6"/>
  <c r="H392" i="6" s="1"/>
  <c r="Z392" i="6" s="1"/>
  <c r="D400" i="6"/>
  <c r="H400" i="6" s="1"/>
  <c r="Z400" i="6" s="1"/>
  <c r="D380" i="6"/>
  <c r="H380" i="6" s="1"/>
  <c r="Z380" i="6" s="1"/>
  <c r="D379" i="6"/>
  <c r="H379" i="6" s="1"/>
  <c r="Z379" i="6" s="1"/>
  <c r="D401" i="6"/>
  <c r="H401" i="6" s="1"/>
  <c r="N401" i="6" s="1"/>
  <c r="Z401" i="6" s="1"/>
  <c r="D361" i="6"/>
  <c r="H361" i="6" s="1"/>
  <c r="Z361" i="6" s="1"/>
  <c r="D363" i="6"/>
  <c r="H363" i="6" s="1"/>
  <c r="Z363" i="6" s="1"/>
  <c r="D360" i="6"/>
  <c r="H360" i="6" s="1"/>
  <c r="Z360" i="6" s="1"/>
  <c r="D370" i="6"/>
  <c r="H370" i="6" s="1"/>
  <c r="D381" i="6"/>
  <c r="H381" i="6" s="1"/>
  <c r="N381" i="6" s="1"/>
  <c r="Z381" i="6" s="1"/>
  <c r="D386" i="6"/>
  <c r="H386" i="6" s="1"/>
  <c r="N386" i="6" s="1"/>
  <c r="Z386" i="6" s="1"/>
  <c r="D394" i="6"/>
  <c r="H394" i="6" s="1"/>
  <c r="D298" i="6"/>
  <c r="H298" i="6" s="1"/>
  <c r="Z298" i="6" s="1"/>
  <c r="D306" i="6"/>
  <c r="H306" i="6" s="1"/>
  <c r="Z306" i="6" s="1"/>
  <c r="D372" i="6"/>
  <c r="H372" i="6" s="1"/>
  <c r="Z372" i="6" s="1"/>
  <c r="D371" i="6"/>
  <c r="H371" i="6" s="1"/>
  <c r="Z371" i="6" s="1"/>
  <c r="D396" i="6"/>
  <c r="H396" i="6" s="1"/>
  <c r="Z396" i="6" s="1"/>
  <c r="D395" i="6"/>
  <c r="H395" i="6" s="1"/>
  <c r="Z395" i="6" s="1"/>
  <c r="K408" i="6" l="1"/>
  <c r="N343" i="6"/>
  <c r="Z343" i="6" s="1"/>
  <c r="N329" i="6"/>
  <c r="Z329" i="6" s="1"/>
  <c r="Z291" i="6"/>
  <c r="N359" i="6"/>
  <c r="Z359" i="6" s="1"/>
  <c r="K370" i="6"/>
  <c r="Z370" i="6" s="1"/>
  <c r="Y397" i="6"/>
  <c r="Z397" i="6" s="1"/>
  <c r="Y394" i="6"/>
  <c r="Z394" i="6" s="1"/>
  <c r="Z348" i="6"/>
  <c r="D19" i="6" l="1"/>
  <c r="H19" i="6" s="1"/>
  <c r="Z19" i="6" s="1"/>
  <c r="D33" i="6"/>
  <c r="H33" i="6" s="1"/>
  <c r="Z33" i="6" s="1"/>
  <c r="D34" i="6"/>
  <c r="H34" i="6" s="1"/>
  <c r="Z34" i="6" s="1"/>
  <c r="D38" i="6"/>
  <c r="H38" i="6" s="1"/>
  <c r="D39" i="6"/>
  <c r="H39" i="6" s="1"/>
  <c r="D40" i="6"/>
  <c r="H40" i="6" s="1"/>
  <c r="Z40" i="6" s="1"/>
  <c r="D43" i="6"/>
  <c r="H43" i="6" s="1"/>
  <c r="D44" i="6"/>
  <c r="H44" i="6" s="1"/>
  <c r="D46" i="6"/>
  <c r="H46" i="6" s="1"/>
  <c r="Z46" i="6" s="1"/>
  <c r="D49" i="6"/>
  <c r="H49" i="6" s="1"/>
  <c r="D50" i="6"/>
  <c r="H50" i="6" s="1"/>
  <c r="D54" i="6"/>
  <c r="H54" i="6" s="1"/>
  <c r="D51" i="6"/>
  <c r="H51" i="6" s="1"/>
  <c r="R51" i="6" s="1"/>
  <c r="Z51" i="6" s="1"/>
  <c r="D55" i="6"/>
  <c r="H55" i="6" s="1"/>
  <c r="Z55" i="6" s="1"/>
  <c r="D56" i="6"/>
  <c r="H56" i="6" s="1"/>
  <c r="Z56" i="6" s="1"/>
  <c r="D57" i="6"/>
  <c r="H57" i="6" s="1"/>
  <c r="Z57" i="6" s="1"/>
  <c r="D58" i="6"/>
  <c r="H58" i="6" s="1"/>
  <c r="Z58" i="6" s="1"/>
  <c r="D60" i="6"/>
  <c r="H60" i="6" s="1"/>
  <c r="D62" i="6"/>
  <c r="H62" i="6" s="1"/>
  <c r="D63" i="6"/>
  <c r="H63" i="6" s="1"/>
  <c r="Z63" i="6" s="1"/>
  <c r="D67" i="6"/>
  <c r="H67" i="6" s="1"/>
  <c r="Z67" i="6" s="1"/>
  <c r="D88" i="6"/>
  <c r="H88" i="6" s="1"/>
  <c r="S88" i="6" s="1"/>
  <c r="Z88" i="6" s="1"/>
  <c r="D242" i="6"/>
  <c r="H242" i="6" s="1"/>
  <c r="Z242" i="6" s="1"/>
  <c r="D249" i="6"/>
  <c r="H249" i="6" s="1"/>
  <c r="D250" i="6"/>
  <c r="H250" i="6" s="1"/>
  <c r="N250" i="6" s="1"/>
  <c r="Z250" i="6" s="1"/>
  <c r="D265" i="6"/>
  <c r="H265" i="6" s="1"/>
  <c r="Z265" i="6" s="1"/>
  <c r="D287" i="6"/>
  <c r="H287" i="6" s="1"/>
  <c r="D4" i="6"/>
  <c r="D264" i="6" l="1"/>
  <c r="H264" i="6" s="1"/>
  <c r="N264" i="6" s="1"/>
  <c r="Z264" i="6" s="1"/>
  <c r="D281" i="6"/>
  <c r="H281" i="6" s="1"/>
  <c r="D282" i="6"/>
  <c r="H282" i="6" s="1"/>
  <c r="Z282" i="6" s="1"/>
  <c r="D275" i="6"/>
  <c r="H275" i="6" s="1"/>
  <c r="N275" i="6" s="1"/>
  <c r="Z275" i="6" s="1"/>
  <c r="D251" i="6"/>
  <c r="H251" i="6" s="1"/>
  <c r="Z251" i="6" s="1"/>
  <c r="D274" i="6"/>
  <c r="H274" i="6" s="1"/>
  <c r="N274" i="6" s="1"/>
  <c r="Z274" i="6" s="1"/>
  <c r="D266" i="6"/>
  <c r="H266" i="6" s="1"/>
  <c r="Z266" i="6" s="1"/>
  <c r="D258" i="6"/>
  <c r="H258" i="6" s="1"/>
  <c r="Z258" i="6" s="1"/>
  <c r="D271" i="6"/>
  <c r="H271" i="6" s="1"/>
  <c r="Z271" i="6" s="1"/>
  <c r="D285" i="6"/>
  <c r="H285" i="6" s="1"/>
  <c r="N285" i="6" s="1"/>
  <c r="Z285" i="6" s="1"/>
  <c r="D278" i="6"/>
  <c r="H278" i="6" s="1"/>
  <c r="N278" i="6" s="1"/>
  <c r="Z278" i="6" s="1"/>
  <c r="D270" i="6"/>
  <c r="H270" i="6" s="1"/>
  <c r="Z270" i="6" s="1"/>
  <c r="D286" i="6"/>
  <c r="H286" i="6" s="1"/>
  <c r="Z286" i="6" s="1"/>
  <c r="D284" i="6"/>
  <c r="H284" i="6" s="1"/>
  <c r="Z284" i="6" s="1"/>
  <c r="D277" i="6"/>
  <c r="H277" i="6" s="1"/>
  <c r="Z277" i="6" s="1"/>
  <c r="D269" i="6"/>
  <c r="H269" i="6" s="1"/>
  <c r="R269" i="6" s="1"/>
  <c r="Z269" i="6" s="1"/>
  <c r="D261" i="6"/>
  <c r="H261" i="6" s="1"/>
  <c r="N261" i="6" s="1"/>
  <c r="Z261" i="6" s="1"/>
  <c r="D283" i="6"/>
  <c r="H283" i="6" s="1"/>
  <c r="Z283" i="6" s="1"/>
  <c r="D276" i="6"/>
  <c r="H276" i="6" s="1"/>
  <c r="Z276" i="6" s="1"/>
  <c r="D289" i="6"/>
  <c r="H289" i="6" s="1"/>
  <c r="D236" i="6"/>
  <c r="H236" i="6" s="1"/>
  <c r="Z236" i="6" s="1"/>
  <c r="H4" i="6"/>
  <c r="Z4" i="6" s="1"/>
  <c r="D288" i="6"/>
  <c r="H288" i="6" s="1"/>
  <c r="Z288" i="6" s="1"/>
  <c r="N249" i="6"/>
  <c r="Z249" i="6" s="1"/>
  <c r="D80" i="6"/>
  <c r="H80" i="6" s="1"/>
  <c r="Z80" i="6" s="1"/>
  <c r="D66" i="6"/>
  <c r="H66" i="6" s="1"/>
  <c r="Z66" i="6" s="1"/>
  <c r="D53" i="6"/>
  <c r="H53" i="6" s="1"/>
  <c r="Z53" i="6" s="1"/>
  <c r="D52" i="6"/>
  <c r="H52" i="6" s="1"/>
  <c r="Z52" i="6" s="1"/>
  <c r="D45" i="6"/>
  <c r="H45" i="6" s="1"/>
  <c r="Z45" i="6" s="1"/>
  <c r="D7" i="6"/>
  <c r="H7" i="6" s="1"/>
  <c r="Z7" i="6" s="1"/>
  <c r="D87" i="6"/>
  <c r="H87" i="6" s="1"/>
  <c r="D79" i="6"/>
  <c r="H79" i="6" s="1"/>
  <c r="Z79" i="6" s="1"/>
  <c r="R50" i="6"/>
  <c r="Z50" i="6" s="1"/>
  <c r="I44" i="6"/>
  <c r="Z44" i="6" s="1"/>
  <c r="D37" i="6"/>
  <c r="H37" i="6" s="1"/>
  <c r="Z37" i="6" s="1"/>
  <c r="D6" i="6"/>
  <c r="H6" i="6" s="1"/>
  <c r="Z6" i="6" s="1"/>
  <c r="N287" i="6"/>
  <c r="Z287" i="6" s="1"/>
  <c r="D273" i="6"/>
  <c r="H273" i="6" s="1"/>
  <c r="Z273" i="6" s="1"/>
  <c r="D272" i="6"/>
  <c r="H272" i="6" s="1"/>
  <c r="Z272" i="6" s="1"/>
  <c r="D279" i="6"/>
  <c r="H279" i="6" s="1"/>
  <c r="Z279" i="6" s="1"/>
  <c r="D280" i="6"/>
  <c r="H280" i="6" s="1"/>
  <c r="Z280" i="6" s="1"/>
  <c r="D248" i="6"/>
  <c r="H248" i="6" s="1"/>
  <c r="Z248" i="6" s="1"/>
  <c r="D247" i="6"/>
  <c r="H247" i="6" s="1"/>
  <c r="Z247" i="6" s="1"/>
  <c r="D86" i="6"/>
  <c r="H86" i="6" s="1"/>
  <c r="Z86" i="6" s="1"/>
  <c r="D78" i="6"/>
  <c r="H78" i="6" s="1"/>
  <c r="Z78" i="6" s="1"/>
  <c r="D64" i="6"/>
  <c r="H64" i="6" s="1"/>
  <c r="Z64" i="6" s="1"/>
  <c r="D65" i="6"/>
  <c r="H65" i="6" s="1"/>
  <c r="Z65" i="6" s="1"/>
  <c r="I43" i="6"/>
  <c r="Z43" i="6" s="1"/>
  <c r="D35" i="6"/>
  <c r="H35" i="6" s="1"/>
  <c r="Z35" i="6" s="1"/>
  <c r="D36" i="6"/>
  <c r="H36" i="6" s="1"/>
  <c r="Z36" i="6" s="1"/>
  <c r="D5" i="6"/>
  <c r="H5" i="6" s="1"/>
  <c r="Z5" i="6" s="1"/>
  <c r="D290" i="6"/>
  <c r="H290" i="6" s="1"/>
  <c r="Z290" i="6" s="1"/>
  <c r="D91" i="6"/>
  <c r="H91" i="6" s="1"/>
  <c r="S91" i="6" s="1"/>
  <c r="Z91" i="6" s="1"/>
  <c r="D85" i="6"/>
  <c r="H85" i="6" s="1"/>
  <c r="Z85" i="6" s="1"/>
  <c r="D73" i="6"/>
  <c r="H73" i="6" s="1"/>
  <c r="Z73" i="6" s="1"/>
  <c r="D262" i="6"/>
  <c r="H262" i="6" s="1"/>
  <c r="Z262" i="6" s="1"/>
  <c r="D263" i="6"/>
  <c r="H263" i="6" s="1"/>
  <c r="Z263" i="6" s="1"/>
  <c r="D253" i="6"/>
  <c r="H253" i="6" s="1"/>
  <c r="Z253" i="6" s="1"/>
  <c r="D239" i="6"/>
  <c r="H239" i="6" s="1"/>
  <c r="Z239" i="6" s="1"/>
  <c r="D84" i="6"/>
  <c r="H84" i="6" s="1"/>
  <c r="D70" i="6"/>
  <c r="H70" i="6" s="1"/>
  <c r="Z62" i="6"/>
  <c r="R49" i="6"/>
  <c r="Z49" i="6" s="1"/>
  <c r="D42" i="6"/>
  <c r="H42" i="6" s="1"/>
  <c r="Z42" i="6" s="1"/>
  <c r="D41" i="6"/>
  <c r="H41" i="6" s="1"/>
  <c r="Z41" i="6" s="1"/>
  <c r="D11" i="6"/>
  <c r="H11" i="6" s="1"/>
  <c r="Z11" i="6" s="1"/>
  <c r="D252" i="6"/>
  <c r="H252" i="6" s="1"/>
  <c r="Z252" i="6" s="1"/>
  <c r="D90" i="6"/>
  <c r="H90" i="6" s="1"/>
  <c r="Z90" i="6" s="1"/>
  <c r="D89" i="6"/>
  <c r="H89" i="6" s="1"/>
  <c r="Z89" i="6" s="1"/>
  <c r="D83" i="6"/>
  <c r="H83" i="6" s="1"/>
  <c r="Z83" i="6" s="1"/>
  <c r="D69" i="6"/>
  <c r="H69" i="6" s="1"/>
  <c r="Z69" i="6" s="1"/>
  <c r="D61" i="6"/>
  <c r="H61" i="6" s="1"/>
  <c r="Z61" i="6" s="1"/>
  <c r="D10" i="6"/>
  <c r="H10" i="6" s="1"/>
  <c r="Z10" i="6" s="1"/>
  <c r="D267" i="6"/>
  <c r="H267" i="6" s="1"/>
  <c r="Z267" i="6" s="1"/>
  <c r="D268" i="6"/>
  <c r="H268" i="6" s="1"/>
  <c r="Z268" i="6" s="1"/>
  <c r="D82" i="6"/>
  <c r="H82" i="6" s="1"/>
  <c r="Z82" i="6" s="1"/>
  <c r="D68" i="6"/>
  <c r="H68" i="6" s="1"/>
  <c r="Z68" i="6" s="1"/>
  <c r="N60" i="6"/>
  <c r="R54" i="6"/>
  <c r="Z54" i="6" s="1"/>
  <c r="D48" i="6"/>
  <c r="H48" i="6" s="1"/>
  <c r="Z48" i="6" s="1"/>
  <c r="D47" i="6"/>
  <c r="H47" i="6" s="1"/>
  <c r="Z47" i="6" s="1"/>
  <c r="I39" i="6"/>
  <c r="Z39" i="6" s="1"/>
  <c r="D9" i="6"/>
  <c r="H9" i="6" s="1"/>
  <c r="Z9" i="6" s="1"/>
  <c r="D259" i="6"/>
  <c r="H259" i="6" s="1"/>
  <c r="Z259" i="6" s="1"/>
  <c r="D260" i="6"/>
  <c r="H260" i="6" s="1"/>
  <c r="Z260" i="6" s="1"/>
  <c r="D244" i="6"/>
  <c r="H244" i="6" s="1"/>
  <c r="Z244" i="6" s="1"/>
  <c r="D243" i="6"/>
  <c r="H243" i="6" s="1"/>
  <c r="Z243" i="6" s="1"/>
  <c r="D234" i="6"/>
  <c r="H234" i="6" s="1"/>
  <c r="Z234" i="6" s="1"/>
  <c r="D233" i="6"/>
  <c r="H233" i="6" s="1"/>
  <c r="Z233" i="6" s="1"/>
  <c r="N281" i="6"/>
  <c r="Z281" i="6" s="1"/>
  <c r="D81" i="6"/>
  <c r="H81" i="6" s="1"/>
  <c r="I38" i="6"/>
  <c r="D8" i="6"/>
  <c r="H8" i="6" s="1"/>
  <c r="Z8" i="6" s="1"/>
  <c r="I408" i="6" l="1"/>
  <c r="O409" i="6" s="1"/>
  <c r="S87" i="6"/>
  <c r="Z87" i="6" s="1"/>
  <c r="S84" i="6"/>
  <c r="Z84" i="6" s="1"/>
  <c r="Z38" i="6"/>
  <c r="Z60" i="6"/>
  <c r="S81" i="6"/>
  <c r="Z81" i="6" s="1"/>
  <c r="R408" i="6"/>
  <c r="D408" i="6"/>
  <c r="H408" i="6"/>
  <c r="N289" i="6"/>
  <c r="Z289" i="6" s="1"/>
  <c r="N70" i="6"/>
  <c r="Z70" i="6" s="1"/>
  <c r="Z409" i="6" l="1"/>
  <c r="Z408" i="6"/>
  <c r="S408" i="6"/>
  <c r="T409" i="6" s="1"/>
  <c r="N408" i="6"/>
  <c r="Z410" i="6" l="1"/>
</calcChain>
</file>

<file path=xl/sharedStrings.xml><?xml version="1.0" encoding="utf-8"?>
<sst xmlns="http://schemas.openxmlformats.org/spreadsheetml/2006/main" count="1187" uniqueCount="873">
  <si>
    <t>Cuenta</t>
  </si>
  <si>
    <t>ACTIVO</t>
  </si>
  <si>
    <t>ACTIVO CORRIENTE</t>
  </si>
  <si>
    <t>ACTIVO NO CORRIENTE</t>
  </si>
  <si>
    <t>PASIVO</t>
  </si>
  <si>
    <t>PASIVO CORRIENTE</t>
  </si>
  <si>
    <t>CAPITAL</t>
  </si>
  <si>
    <t>RESERVAS</t>
  </si>
  <si>
    <t>RESULTADO DEL EJERCICIO</t>
  </si>
  <si>
    <t>IMPUESTO A LA RENTA</t>
  </si>
  <si>
    <t>Bancos</t>
  </si>
  <si>
    <t>TOTAL ACTIVO CORRIENTE</t>
  </si>
  <si>
    <t>PATRIMONIO NETO</t>
  </si>
  <si>
    <t>TOTAL ACTIVO NO CORRIENTE</t>
  </si>
  <si>
    <t>TOTAL ACTIVO</t>
  </si>
  <si>
    <t>TOTAL PASIVO CORRIENTE</t>
  </si>
  <si>
    <t>TOTAL PASIVO Y PATRIMONIO NETO</t>
  </si>
  <si>
    <t>TOTAL</t>
  </si>
  <si>
    <t>Movimientos</t>
  </si>
  <si>
    <t>Resultado del ejercicio</t>
  </si>
  <si>
    <t>Efectivo pagado a empleados</t>
  </si>
  <si>
    <t>Total de Efectivo de las actividades operativas antes del cambio en los activos de operaciones</t>
  </si>
  <si>
    <t>Efectivo neto de actividades de operación</t>
  </si>
  <si>
    <t xml:space="preserve">Proveniente de préstamos y otras deudas </t>
  </si>
  <si>
    <t>Efectivo neto en actividades de financiamiento</t>
  </si>
  <si>
    <t>Aumento (o disminución) neto de efectivo y sus equivalentes</t>
  </si>
  <si>
    <t>Efectivo y su equivalente al comienzo del período</t>
  </si>
  <si>
    <t>Efectivo y su equivalente al cierre del período</t>
  </si>
  <si>
    <t>Concepto</t>
  </si>
  <si>
    <t>Totales</t>
  </si>
  <si>
    <t>Intereses pagados</t>
  </si>
  <si>
    <t>PASIVO NO CORRIENTE</t>
  </si>
  <si>
    <t>TOTAL PASIVO NO CORRIENTE</t>
  </si>
  <si>
    <t>Presidente</t>
  </si>
  <si>
    <t>Suscripto</t>
  </si>
  <si>
    <t>A Integrar</t>
  </si>
  <si>
    <t>Legal</t>
  </si>
  <si>
    <t>Facultativa</t>
  </si>
  <si>
    <t>Revalúo</t>
  </si>
  <si>
    <t>RESULTADOS</t>
  </si>
  <si>
    <t>Acumulados</t>
  </si>
  <si>
    <t>Del Ejercicio</t>
  </si>
  <si>
    <t>Movimientos Subsecuentes</t>
  </si>
  <si>
    <t>Transf. a dividendos a pagar</t>
  </si>
  <si>
    <t>(Aumento) Disminución en los activos de operación</t>
  </si>
  <si>
    <t>Fondos colocados a corto plazo</t>
  </si>
  <si>
    <t>Aumento (Disminución) en los pasivos operativos</t>
  </si>
  <si>
    <t>Efectivo neto de actividades de operación antes de impuestos</t>
  </si>
  <si>
    <t>Inversiones en otras empresas</t>
  </si>
  <si>
    <t>Inversiones temporarias</t>
  </si>
  <si>
    <t>Intereses percibidos</t>
  </si>
  <si>
    <t>Dividendos percibidos</t>
  </si>
  <si>
    <t>Efectivo neto (o usado) en actividades de inversión</t>
  </si>
  <si>
    <t>Aportes de Capital</t>
  </si>
  <si>
    <t>INGRESOS</t>
  </si>
  <si>
    <t>EGRESOS</t>
  </si>
  <si>
    <t>ACTIVOS CORRIENTES</t>
  </si>
  <si>
    <t>PASIVOS CORRIENTES</t>
  </si>
  <si>
    <t>PASIVOS</t>
  </si>
  <si>
    <t xml:space="preserve">Créditos </t>
  </si>
  <si>
    <t xml:space="preserve"> </t>
  </si>
  <si>
    <t>Detalle</t>
  </si>
  <si>
    <t>Los otros activos corrientes y no corrientes se componen como sigue:</t>
  </si>
  <si>
    <t>Gs.</t>
  </si>
  <si>
    <t>Deudas Fiscales</t>
  </si>
  <si>
    <t>TOTAL PATRIMONIO NETO (según el Estado de Cambios en el Patrimonio Neto)</t>
  </si>
  <si>
    <t>Ingreso en efectivo por comisiones y otros</t>
  </si>
  <si>
    <t>Gastos de Administracion</t>
  </si>
  <si>
    <t>Egresos por operaciones y servicios de personas relacionadas</t>
  </si>
  <si>
    <t>CAPITAL INTEGRADO</t>
  </si>
  <si>
    <t>Accionista</t>
  </si>
  <si>
    <t>FLUJO DE EFECTIVO POR ACTIVIDADES OPERATIVAS</t>
  </si>
  <si>
    <t>FLUJO DE EFECTIVO POR ACTIVIDADES DE FINANCIAMIENTO</t>
  </si>
  <si>
    <t>A continuación, se detalla la composición:</t>
  </si>
  <si>
    <t xml:space="preserve">Inversiones Permanentes </t>
  </si>
  <si>
    <t>Disponibilidades</t>
  </si>
  <si>
    <t xml:space="preserve">ESTADO DE FLUJO DE EFECTIVO </t>
  </si>
  <si>
    <t xml:space="preserve">ESTADO DE RESULTADOS </t>
  </si>
  <si>
    <t xml:space="preserve">BALANCE GENERAL </t>
  </si>
  <si>
    <t>Las diferencias de cambio correspondientes al mantenimiento de activos y pasivos en moneda extranjera se muestran netas en la línea del estado de resultados “Diferencias de cambios por de activos y pasivos monetarios en moneda extranjera” y su apertura se expone a continuación:</t>
  </si>
  <si>
    <t>Corriente</t>
  </si>
  <si>
    <t>No corriente</t>
  </si>
  <si>
    <t>Cuentas a pagar a personas y empresas relacionadas</t>
  </si>
  <si>
    <t>Otros Pasivos</t>
  </si>
  <si>
    <t>RESULTADO ANTES DE IMPUESTO A LA RENTA</t>
  </si>
  <si>
    <t>Pagos a proveedores</t>
  </si>
  <si>
    <t>Adquisición de acciones y títulos de deuda y otros titulos valores</t>
  </si>
  <si>
    <t>Dividendos pagados</t>
  </si>
  <si>
    <t xml:space="preserve">Gastos de ventas </t>
  </si>
  <si>
    <t xml:space="preserve">Gastos de administracion </t>
  </si>
  <si>
    <t xml:space="preserve">Gastos fiscales </t>
  </si>
  <si>
    <t>Gastos financieros</t>
  </si>
  <si>
    <t xml:space="preserve">Ingresos financieros  </t>
  </si>
  <si>
    <t>(Nota 5.1)</t>
  </si>
  <si>
    <t>Otros Activos</t>
  </si>
  <si>
    <t>Bienes de uso</t>
  </si>
  <si>
    <t xml:space="preserve">Activos intagibles y Cargos diferidos </t>
  </si>
  <si>
    <t>ESTADO DE CAMBIOS EN EL PATRIMONIO NETO</t>
  </si>
  <si>
    <t>Impuesto a la renta</t>
  </si>
  <si>
    <t>(Nota 5.2)</t>
  </si>
  <si>
    <t>Aguinaldos</t>
  </si>
  <si>
    <t>Tipo de cambio Comprador</t>
  </si>
  <si>
    <t>Tipo de cambio Vendedor</t>
  </si>
  <si>
    <t>Conceptos</t>
  </si>
  <si>
    <t>Efectivo pagado por compra de cartera</t>
  </si>
  <si>
    <t>Efectivo pagado para otras actividades</t>
  </si>
  <si>
    <t>Transf. a Resultados Acumulados</t>
  </si>
  <si>
    <t>Honorarios Profesionales</t>
  </si>
  <si>
    <t>TOTAL PASIVO</t>
  </si>
  <si>
    <t>Ingresos por operaciones y servicios a personas relacionadas</t>
  </si>
  <si>
    <t xml:space="preserve">FLUJO DE EFECTIVO POR ACTIVIDADES DE INVERSIÓN </t>
  </si>
  <si>
    <t>ATLAS ADMINISTRADORA DE FONDOS PATRIMONIALES DE INVERSIÓN S.A.</t>
  </si>
  <si>
    <t>Comisiones a Cobrar - FM DIA GS</t>
  </si>
  <si>
    <t>Proveedores de Bienes y Servicios - ML</t>
  </si>
  <si>
    <t>Proveedores de Bienes y Servicios - ME</t>
  </si>
  <si>
    <t>Aportes y Retenciones a Pagar</t>
  </si>
  <si>
    <t>Aguinaldos a Pagar</t>
  </si>
  <si>
    <t>Honorarios a Pagar</t>
  </si>
  <si>
    <t>Resultado del Ejercicio</t>
  </si>
  <si>
    <t>Comisiones Cobradas  - FM DIA GS</t>
  </si>
  <si>
    <t>Sueldos y Jornales</t>
  </si>
  <si>
    <t>Aporte Patronal IPS 16,5%</t>
  </si>
  <si>
    <t>Colación</t>
  </si>
  <si>
    <t>Alquiler de Bienes Inmuebles</t>
  </si>
  <si>
    <t>Expensas</t>
  </si>
  <si>
    <t>Útiles, Papelería e Impresos</t>
  </si>
  <si>
    <t>Perdida por Diferencia de Cambio</t>
  </si>
  <si>
    <t>Otros Activos No Corrientes</t>
  </si>
  <si>
    <t>Integración de Capital</t>
  </si>
  <si>
    <t>Director Titular</t>
  </si>
  <si>
    <t>Ingresos por servicios</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</si>
  <si>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t>
  </si>
  <si>
    <t>Previsiones</t>
  </si>
  <si>
    <t>Sociedad controlante (*)</t>
  </si>
  <si>
    <t>Síndico suplente</t>
  </si>
  <si>
    <t>Síndico titular</t>
  </si>
  <si>
    <t>Director titular</t>
  </si>
  <si>
    <t>% de Participación de capital suscripto</t>
  </si>
  <si>
    <t>Monto</t>
  </si>
  <si>
    <t>Voto</t>
  </si>
  <si>
    <t>Clase</t>
  </si>
  <si>
    <t>Cantidad de acciones</t>
  </si>
  <si>
    <t>Número de acciones</t>
  </si>
  <si>
    <t>N°</t>
  </si>
  <si>
    <t>CAPITAL SUSCRIPTO</t>
  </si>
  <si>
    <t>% de Participación de capital integrado</t>
  </si>
  <si>
    <t>4. CAPITAL Y PROPIEDAD</t>
  </si>
  <si>
    <t>Plana ejecutiva</t>
  </si>
  <si>
    <t>Directorio</t>
  </si>
  <si>
    <t>Representante (s) Legal (es)</t>
  </si>
  <si>
    <t>NOMBRE Y APELLIDO</t>
  </si>
  <si>
    <t>CARGO</t>
  </si>
  <si>
    <t>3. ADMINISTRACIÓN</t>
  </si>
  <si>
    <t>No aplicable</t>
  </si>
  <si>
    <t>Inscripción en el Registro Público</t>
  </si>
  <si>
    <t>Escritura N° | Fecha</t>
  </si>
  <si>
    <t>Reforma de Estatutos</t>
  </si>
  <si>
    <t>2. ANTECEDENTES DE CONSTITUCIÓN DE LA SOCIEDAD</t>
  </si>
  <si>
    <t>Domicilio legal</t>
  </si>
  <si>
    <t>Sitio página Web</t>
  </si>
  <si>
    <t>E-mail</t>
  </si>
  <si>
    <t>Teléfono</t>
  </si>
  <si>
    <t>Dirección oficina principal</t>
  </si>
  <si>
    <t>Registro CNV</t>
  </si>
  <si>
    <t>Nombre o Razón social</t>
  </si>
  <si>
    <t>1. IDENTIFICACIÓN</t>
  </si>
  <si>
    <t>INFORMACIÓN GENERAL DE LA ENTIDAD</t>
  </si>
  <si>
    <t>Avda. Mariscal López c/ Dr. Morra, Edificio Mariscal Center, Piso 6. Asunción</t>
  </si>
  <si>
    <t>(021) 217 5005</t>
  </si>
  <si>
    <t>info@atlasinversiones.com.py</t>
  </si>
  <si>
    <t>N° 26 | 13 de abril de 2023</t>
  </si>
  <si>
    <t>Matrícula N° 41.167, Serie Comercial, Folio N° 1 de fecha 03 de mayo de 2023</t>
  </si>
  <si>
    <t>Miguel Ángel Zaldívar Silvera</t>
  </si>
  <si>
    <t>Gustavo Adolfo Rivas Masi</t>
  </si>
  <si>
    <t>Miguel Ángel Zaldivar Silvera</t>
  </si>
  <si>
    <t>Santiago Llano Cavina</t>
  </si>
  <si>
    <t>Maria Epifanía González de Rodríguez</t>
  </si>
  <si>
    <t>César Eduardo Coll Rodríguez</t>
  </si>
  <si>
    <t>Carlos Arístides Sosa Acosta</t>
  </si>
  <si>
    <t>Síndico Titular</t>
  </si>
  <si>
    <t>Síndico Suplente</t>
  </si>
  <si>
    <t>Vicepresidente Primero</t>
  </si>
  <si>
    <t>Vicepresidente Segundo</t>
  </si>
  <si>
    <t>Gerente General</t>
  </si>
  <si>
    <t>Sub-Gerente General</t>
  </si>
  <si>
    <t>Gerente de Fondos</t>
  </si>
  <si>
    <t>Oficial de Cumplimiento</t>
  </si>
  <si>
    <t>Auditora Interna</t>
  </si>
  <si>
    <t>Pedro Pascual Di Natale Torres</t>
  </si>
  <si>
    <t>Rodrigo Callizo Strubing</t>
  </si>
  <si>
    <t>Andrea Leticia Núñez Garcete</t>
  </si>
  <si>
    <t>1 al 49.500</t>
  </si>
  <si>
    <t>Ordinaria</t>
  </si>
  <si>
    <t>Simple</t>
  </si>
  <si>
    <t>49.501 al 50.000</t>
  </si>
  <si>
    <t>Banco Atlas S.A.</t>
  </si>
  <si>
    <t>Graciela Julia Pappalardo de Zuccolillo</t>
  </si>
  <si>
    <t>Director titular / Gerente General</t>
  </si>
  <si>
    <t>Atlas Casa de Bolsa S.A.</t>
  </si>
  <si>
    <t>Sociedad Vinculada</t>
  </si>
  <si>
    <t>Comisiones a Cobrar - FM DIA USD</t>
  </si>
  <si>
    <t>Suscripciones Pagadas por Adelantado</t>
  </si>
  <si>
    <t>Mejoras en Propiedad de Terceros</t>
  </si>
  <si>
    <t>Gastos de Constitución y Organización</t>
  </si>
  <si>
    <t>Garantia de Alquiler</t>
  </si>
  <si>
    <t>Comisiones Cobradas  - FM DIA USD</t>
  </si>
  <si>
    <t>Ganancia por Diferencia de Cambio</t>
  </si>
  <si>
    <t>Intereses Cobrados - Caja de Ahorro</t>
  </si>
  <si>
    <t>Recupero de Gastos</t>
  </si>
  <si>
    <t>Perdida - CDA (Gs)</t>
  </si>
  <si>
    <t>Gastos de Marketing</t>
  </si>
  <si>
    <t>Seguro Médico Privado</t>
  </si>
  <si>
    <t>Capacitación al Personal</t>
  </si>
  <si>
    <t>Otros Beneficios al Personal</t>
  </si>
  <si>
    <t>Gastos de Escribanía</t>
  </si>
  <si>
    <t>Agua, Luz, Teléfono e Internet</t>
  </si>
  <si>
    <t>Cuotas y Suscripciones</t>
  </si>
  <si>
    <t>Gastos de Refrigerios</t>
  </si>
  <si>
    <t>Servicios Tercerizados</t>
  </si>
  <si>
    <t>Patentes y Tasas Municipales</t>
  </si>
  <si>
    <t>Comisiones Bancarias</t>
  </si>
  <si>
    <t>Comisiones Bancarias - GND</t>
  </si>
  <si>
    <t>Retención Renta</t>
  </si>
  <si>
    <t>IVA Costo</t>
  </si>
  <si>
    <t>Créditos</t>
  </si>
  <si>
    <t>Cuentas por Cobrar a Personas y Empresas relacionadas</t>
  </si>
  <si>
    <t>(-) Depreciación Acumulada</t>
  </si>
  <si>
    <t xml:space="preserve">Los Bienes de uso se reconocen a su costo de adquisición y la medición posterior de los mismos se presentan neta de depreciaciones acumuladas y, en caso de corresponder, de deterioro. </t>
  </si>
  <si>
    <t>Las mejoras o adiciones son capitalizadas, mientras que los gastos de mantenimiento y/o reparaciones que no aumentan el valor de los bienes ni su vida útil, son imputados como gastos en el período en que se originan.</t>
  </si>
  <si>
    <t>USD</t>
  </si>
  <si>
    <t>La composición de este rubro es la siguiente:</t>
  </si>
  <si>
    <t>Emisor</t>
  </si>
  <si>
    <t>Vencimiento</t>
  </si>
  <si>
    <t>Valor Nominal
Unitario</t>
  </si>
  <si>
    <t>Valor de
Cotización</t>
  </si>
  <si>
    <t>Instrumento</t>
  </si>
  <si>
    <t>Cuentas</t>
  </si>
  <si>
    <t>Altas</t>
  </si>
  <si>
    <t>Bajas</t>
  </si>
  <si>
    <t>Acumuladas al inicio del Ejercicio</t>
  </si>
  <si>
    <t>Acumuladas al Cierre</t>
  </si>
  <si>
    <t>VALORES DE ORIGEN</t>
  </si>
  <si>
    <t>DEPRECIACIONES</t>
  </si>
  <si>
    <t>Muebles y Equipos de Oficina</t>
  </si>
  <si>
    <t>Equipos de Informática</t>
  </si>
  <si>
    <t>Saldo
Inicial</t>
  </si>
  <si>
    <t>Aumentos</t>
  </si>
  <si>
    <t>Amortizaciones</t>
  </si>
  <si>
    <t>(Nota 5.3)</t>
  </si>
  <si>
    <t>(Nota 5.7)</t>
  </si>
  <si>
    <t>(Nota 5.4)</t>
  </si>
  <si>
    <t>(Nota 5.5 y Nota 5.6)</t>
  </si>
  <si>
    <t>Nombre</t>
  </si>
  <si>
    <t>Relación</t>
  </si>
  <si>
    <t>Tipo de Operación</t>
  </si>
  <si>
    <t>Fondo Mutuo Día Guaraníes</t>
  </si>
  <si>
    <t>Comisión por Administración</t>
  </si>
  <si>
    <t>Fondo Mutuo Día Dólares Americanos</t>
  </si>
  <si>
    <t>Fondo Administrado</t>
  </si>
  <si>
    <t>Persona o Empresa Relacionada</t>
  </si>
  <si>
    <t>Total Ingresos</t>
  </si>
  <si>
    <t>Total Egresos</t>
  </si>
  <si>
    <t>Ingresos Financieros</t>
  </si>
  <si>
    <t>Perdida en Operaciones</t>
  </si>
  <si>
    <t>Saldo al inicio
del ejercicio</t>
  </si>
  <si>
    <t>Disminución</t>
  </si>
  <si>
    <t>Capital Integrado</t>
  </si>
  <si>
    <t>Aportes no capitalizados</t>
  </si>
  <si>
    <t>Reservas</t>
  </si>
  <si>
    <t>Resultados Acumulados</t>
  </si>
  <si>
    <t>Nota 5.14</t>
  </si>
  <si>
    <t>Gastos de Venta</t>
  </si>
  <si>
    <t>Gastos Fiscales</t>
  </si>
  <si>
    <t>Gastos Financieros</t>
  </si>
  <si>
    <r>
      <t>5. AUDITOR EXTERNO INDEPENDIENTE</t>
    </r>
    <r>
      <rPr>
        <sz val="10"/>
        <color rgb="FF000000"/>
        <rFont val="Arial Nova"/>
        <family val="2"/>
      </rPr>
      <t xml:space="preserve"> </t>
    </r>
  </si>
  <si>
    <r>
      <t>Domicilio legal:</t>
    </r>
    <r>
      <rPr>
        <sz val="10"/>
        <color theme="1"/>
        <rFont val="Arial Nova"/>
        <family val="2"/>
      </rPr>
      <t xml:space="preserve"> Quesada esq. Tte. Zotti – Atlas Center Piso 7. Villa Morra - Asunción</t>
    </r>
  </si>
  <si>
    <r>
      <t>Participación</t>
    </r>
    <r>
      <rPr>
        <sz val="10"/>
        <color theme="1"/>
        <rFont val="Arial Nova"/>
        <family val="2"/>
      </rPr>
      <t>: 99,00% de participación en el capital y en votos.</t>
    </r>
  </si>
  <si>
    <r>
      <t>Actividad principal:</t>
    </r>
    <r>
      <rPr>
        <sz val="10"/>
        <color theme="1"/>
        <rFont val="Arial Nova"/>
        <family val="2"/>
      </rPr>
      <t xml:space="preserve"> Entidad Bancaria</t>
    </r>
  </si>
  <si>
    <t>www.atlasinversiones.com.py</t>
  </si>
  <si>
    <t>Pasivo por Impuesto Diferido</t>
  </si>
  <si>
    <t>Comisiones Comerciales</t>
  </si>
  <si>
    <t>Obsequios a Clientes</t>
  </si>
  <si>
    <t>Servicios de Calificación</t>
  </si>
  <si>
    <t>Alquiler de Bienes Muebles</t>
  </si>
  <si>
    <t xml:space="preserve">Deudas Financieras </t>
  </si>
  <si>
    <t>Acreedores Varios</t>
  </si>
  <si>
    <t>Integrado</t>
  </si>
  <si>
    <t>Tipo de bien</t>
  </si>
  <si>
    <t>Valor residual</t>
  </si>
  <si>
    <t>Años de vida útil estimada</t>
  </si>
  <si>
    <t>Acreedores Varios M/E</t>
  </si>
  <si>
    <t>Banco GNB Paraguay S.A.</t>
  </si>
  <si>
    <t>Cuentas a Cobrar - Banco Atlas S.A.</t>
  </si>
  <si>
    <t>La composición de esta cuenta es la siguiente:</t>
  </si>
  <si>
    <t>Software Contable</t>
  </si>
  <si>
    <t>Cuentas a Cobrar</t>
  </si>
  <si>
    <t>Vinculada</t>
  </si>
  <si>
    <t>Cuentas a Pagar</t>
  </si>
  <si>
    <t>Vinculadas</t>
  </si>
  <si>
    <t>Honorarios, salarios y otras remuneraciones</t>
  </si>
  <si>
    <t>Nota 5.15</t>
  </si>
  <si>
    <t>Revaluo del Ejercicio</t>
  </si>
  <si>
    <t>Valores al Cierre del Ejercicio</t>
  </si>
  <si>
    <t>Corriente
Gs.</t>
  </si>
  <si>
    <t>No Corriente
Gs.</t>
  </si>
  <si>
    <t>A continuación, detallamos la composición:</t>
  </si>
  <si>
    <t>Servicios Básicos a Pagar</t>
  </si>
  <si>
    <t>Efecto Diferencia de Cambio sobre el Efectivo y Equivalentes</t>
  </si>
  <si>
    <t>Res. CNV N° 108 de fecha 29 de junio de 2023</t>
  </si>
  <si>
    <t>2.1</t>
  </si>
  <si>
    <t>1.1</t>
  </si>
  <si>
    <t>1.2</t>
  </si>
  <si>
    <t>1.3</t>
  </si>
  <si>
    <t>1.4</t>
  </si>
  <si>
    <t>1.5</t>
  </si>
  <si>
    <t>1.6</t>
  </si>
  <si>
    <t>1.7</t>
  </si>
  <si>
    <t>2.2</t>
  </si>
  <si>
    <t>2.3</t>
  </si>
  <si>
    <t>2.4</t>
  </si>
  <si>
    <t>2.5</t>
  </si>
  <si>
    <r>
      <t xml:space="preserve">Número de Inscripción en el Registro de la CNV: </t>
    </r>
    <r>
      <rPr>
        <sz val="10"/>
        <color rgb="FF000000"/>
        <rFont val="Arial Nova"/>
        <family val="2"/>
      </rPr>
      <t>AE 028</t>
    </r>
  </si>
  <si>
    <t>5.1</t>
  </si>
  <si>
    <t>5.2</t>
  </si>
  <si>
    <r>
      <t xml:space="preserve">Firma: </t>
    </r>
    <r>
      <rPr>
        <sz val="10"/>
        <color rgb="FF000000"/>
        <rFont val="Arial Nova"/>
        <family val="2"/>
      </rPr>
      <t xml:space="preserve"> ERNST &amp; YOUNG  PARAGUAY  - AUDITORES  Y ASESORES DE NEGOCIOS S.R.L.</t>
    </r>
  </si>
  <si>
    <t>6. PERSONAS Y EMPRESAS RELACIONADAS</t>
  </si>
  <si>
    <t>Personas y Empresas Relacionadas</t>
  </si>
  <si>
    <t>Tipo de Vínculo</t>
  </si>
  <si>
    <t>Fondos Administrados</t>
  </si>
  <si>
    <t xml:space="preserve">(*) </t>
  </si>
  <si>
    <r>
      <t xml:space="preserve">Sociedad controlante: </t>
    </r>
    <r>
      <rPr>
        <sz val="10"/>
        <color theme="1"/>
        <rFont val="Arial Nova"/>
        <family val="2"/>
      </rPr>
      <t>Banco Atlas S.A.</t>
    </r>
  </si>
  <si>
    <t>Cifras Expresadas en Guaraníes</t>
  </si>
  <si>
    <t>(Nota 5.8)</t>
  </si>
  <si>
    <t>(Nota 5.9)</t>
  </si>
  <si>
    <t>(Nota 5.10)</t>
  </si>
  <si>
    <t>PATRIMONIO NETO
(Nota 5.5.13)</t>
  </si>
  <si>
    <t>NOTA 1.</t>
  </si>
  <si>
    <t>INFORMACIÓN BÁSICA DE LA EMPRESA</t>
  </si>
  <si>
    <t>1.1  Naturaleza jurídica de las actividades de la Entidad</t>
  </si>
  <si>
    <r>
      <rPr>
        <b/>
        <sz val="10"/>
        <color theme="1"/>
        <rFont val="Arial Nova"/>
        <family val="2"/>
      </rPr>
      <t>Atlas Administradora de Fondos Patrimoniales de Inversión S.A.</t>
    </r>
    <r>
      <rPr>
        <sz val="10"/>
        <color theme="1"/>
        <rFont val="Arial Nova"/>
        <family val="2"/>
      </rPr>
      <t xml:space="preserve"> ("</t>
    </r>
    <r>
      <rPr>
        <b/>
        <sz val="10"/>
        <color theme="1"/>
        <rFont val="Arial Nova"/>
        <family val="2"/>
      </rPr>
      <t>ATLAS A.F.P.I.S.A</t>
    </r>
    <r>
      <rPr>
        <sz val="10"/>
        <color theme="1"/>
        <rFont val="Arial Nova"/>
        <family val="2"/>
      </rPr>
      <t>." o la "</t>
    </r>
    <r>
      <rPr>
        <b/>
        <sz val="10"/>
        <color theme="1"/>
        <rFont val="Arial Nova"/>
        <family val="2"/>
      </rPr>
      <t>Entidad</t>
    </r>
    <r>
      <rPr>
        <sz val="10"/>
        <color theme="1"/>
        <rFont val="Arial Nova"/>
        <family val="2"/>
      </rPr>
      <t>"), con domicilio en Avda. Mariscal López casi Dr. Morra, piso 6 en el Edificio Mariscal Center de la Ciudad de Asunción, es una sociedad anónima constituida por Escritura Pública N° 26 de fecha 13 de abril de 2023 ante el escribano Edison Arnaldo Cáceres Ortigoza, autorizada a operar por la Superintendencia de Valores del Banco Central del Paraguay (anterior Comisión Nacional de Valores) por Resolución N° 108 de fecha 29 de junio de 2023, cuyo objeto social exclusivo es la administración de fondos patrimoniales de inversión conforme a la Ley N° 5452/15 “Que regula los Fondos Patrimoniales de Inversión”, y la Resolución CNV CG N° 35/23, Acta de Directorio N° 020/2023 de fecha 09 de febrero de 2023 que “Aprueba el Reglamento General de Mercado de Valores, y sus eventuales modificaciones”.</t>
    </r>
  </si>
  <si>
    <t>PRINCIPALES POLÍTICAS Y PRÁCTICAS CONTABLES APLICADAS</t>
  </si>
  <si>
    <t xml:space="preserve">NOTA 2. </t>
  </si>
  <si>
    <t>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ejercicio en que ocurren.</t>
  </si>
  <si>
    <t>CAMBIO DE POLÍTICAS Y PROCEDIMIENTOS DE CONTABILIDAD</t>
  </si>
  <si>
    <t>NOTA 3.</t>
  </si>
  <si>
    <t>Los títulos de deuda son reconocidos a su valor de incorporación compuestos por el valor nominal del título más los intereses devengados a la fecha de cada ejercicio, más el diferencial de precio positivo o negativo registrado en el momento de la compra. Los intereses generados y el diferencial de precio de los instrumentos son cargados en resultados conforme se devengan considerando la vida residual de los títulos. Cuando las inversiones incluyen cláusulas de ajuste, las mismas se ajustan en base al método de ajuste pactado.</t>
  </si>
  <si>
    <t>Asimismo, la Entidad evalúa regularmente los riesgos asociados a la calidad del emisor a fin de identificar indicadores de deterioro.</t>
  </si>
  <si>
    <t>d. Activos Intangibles y Cargos Diferidos</t>
  </si>
  <si>
    <t>En cuanto a los cargos diferidos, los valores expuestos corresponden a los gastos de apertura autorizados por la Superintendencia de Valores del Banco Central del Paraguay para su diferimiento, según nota SV.SG. N° 005/2024 de fecha 5 de enero de 2024.</t>
  </si>
  <si>
    <t>e. Política de Constitución de Previsiones</t>
  </si>
  <si>
    <t>c. Bienes de Uso</t>
  </si>
  <si>
    <t>a. Moneda Extranjera</t>
  </si>
  <si>
    <t>b. Inversiones Temporarias</t>
  </si>
  <si>
    <t>f. Política de Depreciaciones y Amortizaciones</t>
  </si>
  <si>
    <t xml:space="preserve">f.1.
</t>
  </si>
  <si>
    <r>
      <rPr>
        <b/>
        <sz val="10"/>
        <color theme="1"/>
        <rFont val="Arial Nova"/>
        <family val="2"/>
      </rPr>
      <t>Bienes de Uso:</t>
    </r>
    <r>
      <rPr>
        <sz val="10"/>
        <color theme="1"/>
        <rFont val="Arial Nova"/>
        <family val="2"/>
      </rPr>
      <t xml:space="preserve"> las depreciaciones son computadas a partir de año siguiente de incorporación en el activo de la Entidad y se calculan por el método de línea recta, en base a la vida útil estimada del bien sobre el valor neto contable menos el valor residual de los bienes. </t>
    </r>
  </si>
  <si>
    <r>
      <t xml:space="preserve">Activos Intangibles: </t>
    </r>
    <r>
      <rPr>
        <sz val="10"/>
        <color theme="1"/>
        <rFont val="Arial Nova"/>
        <family val="2"/>
      </rPr>
      <t>las amortizaciones son computadas a partir del año siguiente de incorporación y se calculan por el método de línea recta considerando una vida útil de 60 meses.</t>
    </r>
  </si>
  <si>
    <t xml:space="preserve">f.2.
</t>
  </si>
  <si>
    <t xml:space="preserve">f.3.
</t>
  </si>
  <si>
    <r>
      <t xml:space="preserve">Cargos Diferidos: </t>
    </r>
    <r>
      <rPr>
        <sz val="10"/>
        <color theme="1"/>
        <rFont val="Arial Nova"/>
        <family val="2"/>
      </rPr>
      <t>las amortizaciones son computadas a partir del año siguiente de incorporación y se calculan por el método de línea recta considerando una vida útil en función al plazo por el cual los contratos, asumidos por la Entidad, otorgan el derecho de uso de los valores adquiridos o en su caso durante el periodo de tiempo que sea autorizado por el regulador</t>
    </r>
    <r>
      <rPr>
        <b/>
        <sz val="10"/>
        <color theme="1"/>
        <rFont val="Arial Nova"/>
        <family val="2"/>
      </rPr>
      <t>.</t>
    </r>
  </si>
  <si>
    <t>Jorge Eduardo Mendelzon Libster</t>
  </si>
  <si>
    <t>g. Política de Reconocimiento de Ingresos</t>
  </si>
  <si>
    <t>g.1.</t>
  </si>
  <si>
    <t xml:space="preserve">g.2.
</t>
  </si>
  <si>
    <r>
      <t xml:space="preserve">Intereses sobre títulos y otros valores: </t>
    </r>
    <r>
      <rPr>
        <sz val="10"/>
        <color theme="1"/>
        <rFont val="Arial Nova"/>
        <family val="2"/>
      </rPr>
      <t>los ingresos generados durante el ejercicio son registrados conforme se devengan.</t>
    </r>
  </si>
  <si>
    <r>
      <t xml:space="preserve">Venta de títulos: </t>
    </r>
    <r>
      <rPr>
        <sz val="10"/>
        <color theme="1"/>
        <rFont val="Arial Nova"/>
        <family val="2"/>
      </rPr>
      <t>se reconoce como ingreso la diferencia de precio entre el valor de venta de un activo propio y el valor en libros a la fecha de transacción.</t>
    </r>
  </si>
  <si>
    <t xml:space="preserve">g.3.
</t>
  </si>
  <si>
    <r>
      <t xml:space="preserve">Ingresos por servicios: </t>
    </r>
    <r>
      <rPr>
        <sz val="10"/>
        <color theme="1"/>
        <rFont val="Arial Nova"/>
        <family val="2"/>
      </rPr>
      <t>la Entidad aplica el principio de lo devengado para el reconocimiento de ingresos por comisiones por administración de fondos.</t>
    </r>
  </si>
  <si>
    <t>h. Uso de Estimaciones</t>
  </si>
  <si>
    <t>i. Impuesto a la Renta</t>
  </si>
  <si>
    <t xml:space="preserve">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t>
  </si>
  <si>
    <t>A partir del 1 de enero de 2020 entró en vigor la Ley N° 6.380/2019 por el cual el Impuesto a la Renta se denomina actualmente Impuesto a la Renta Empresarial (IRE), manteniéndose la tasa del 10 %, y la distribución de dividendos y utilidades está sujeta a una retención del 8% en concepto del Impuesto a los Dividendos y a las Utilidades (IDU) a personas físicas o jurídicas domiciliadas en el país, mientras que la tasa es del 15% cuando se tratase de no domiciliados.</t>
  </si>
  <si>
    <t>j. Base para la preparación del Estado de Flujos de Efectivo</t>
  </si>
  <si>
    <t>Para la preparación del estado de flujo de efectivo fue utilizado el método directo, con la clasificación de flujo de efectivo por actividades operativas, de inversión y de financiamiento.</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</si>
  <si>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</si>
  <si>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NOTA 4.</t>
  </si>
  <si>
    <t>CRITERIOS ESPECÍFICOS DE VALUACIÓN</t>
  </si>
  <si>
    <t>4.a. Valuación en moneda extranjera</t>
  </si>
  <si>
    <t>2.1. Bases para la preparación de los Estados Financieros</t>
  </si>
  <si>
    <t>2.2. Principales Políticas y Prácticas Contables Aplicadas</t>
  </si>
  <si>
    <t>4.b. Posición en moneda extranjera</t>
  </si>
  <si>
    <t>ACTIVOS Y PASIVOS</t>
  </si>
  <si>
    <t>EN MONEDA EXTRANJERA Y SU VALUACIÓN EN MONEDA LOCAL</t>
  </si>
  <si>
    <t>Moneda
Extranjera
Clase</t>
  </si>
  <si>
    <t>Moneda
Extranjera
Monto</t>
  </si>
  <si>
    <t>Tipo
Cambio
31/12/2023</t>
  </si>
  <si>
    <t>Saldo
31/12/2023
(Guaranies)</t>
  </si>
  <si>
    <t>Cuentas a Cobrar - Relacionadas</t>
  </si>
  <si>
    <t>POSICION NETA</t>
  </si>
  <si>
    <t>4.c. Diferencia de cambio en moneda extranjera</t>
  </si>
  <si>
    <t>Ganancias por valuación de activos monetarios en ME</t>
  </si>
  <si>
    <t>Ganancias por valuación de pasivos monetarios en ME</t>
  </si>
  <si>
    <t>Pérdidas por valuación de activos monetarios en ME</t>
  </si>
  <si>
    <t>Pérdidas por valuación de pasivos monetarios en ME</t>
  </si>
  <si>
    <t>DIFERENCIA DE CAMBIO NETAS</t>
  </si>
  <si>
    <t>INFORMACIÓN REFERENTE A LOS PRINCIPALES ACTIVOS, PASIVOS Y RESULTADOS</t>
  </si>
  <si>
    <t xml:space="preserve">NOTA 5. </t>
  </si>
  <si>
    <t>5.1  Disponibilidades</t>
  </si>
  <si>
    <t>5.2  Inversiones Temporarias</t>
  </si>
  <si>
    <t>5.3  Créditos</t>
  </si>
  <si>
    <t>5.3.1   Cuentas a Cobrar a personas y empresas relacionadas</t>
  </si>
  <si>
    <t>5.4  Bienes de Uso</t>
  </si>
  <si>
    <t>5.5  Cargos Diferidos</t>
  </si>
  <si>
    <t>5.6  Activos Intangibles</t>
  </si>
  <si>
    <t>5.7  Otros activos corrientes y no corrientes</t>
  </si>
  <si>
    <t>5.8  Acreedores Varios</t>
  </si>
  <si>
    <t>5.10  Otros Pasivos corrientes y no corrientes</t>
  </si>
  <si>
    <t>5.11  Saldos y transacciones con personas y empresas relacionadas</t>
  </si>
  <si>
    <t>5.12  Resultados con personas y empresas vinculadas</t>
  </si>
  <si>
    <t>5.14  Ingresos</t>
  </si>
  <si>
    <t>5.15  Egresos</t>
  </si>
  <si>
    <t>A continuación, detallamos la composición del rubro:</t>
  </si>
  <si>
    <t>Valor
Costo</t>
  </si>
  <si>
    <t>Valor
Contable</t>
  </si>
  <si>
    <t>Total - 31/12/2023</t>
  </si>
  <si>
    <t>Valores al
inicio del 
Ejercicio</t>
  </si>
  <si>
    <t>Revalúo del Ejercicio</t>
  </si>
  <si>
    <t>Saldo Neto</t>
  </si>
  <si>
    <t>5.9  Cuentas a pagar a personas y empresas relacionadas</t>
  </si>
  <si>
    <t>Prov. Aguinaldo / Honorarios</t>
  </si>
  <si>
    <t>Personal Gerencial (*)</t>
  </si>
  <si>
    <t>Disponibilidad en Cta. Bancaria</t>
  </si>
  <si>
    <t>Comisión Administ. a Cobrar</t>
  </si>
  <si>
    <t>5.13  Patrimonio Neto</t>
  </si>
  <si>
    <t>Intereses Devengados - CDA (Gs)</t>
  </si>
  <si>
    <t>Canon Anual - SEPRELAD</t>
  </si>
  <si>
    <t>HECHOS POSTERIORES AL CIERRE DEL EJERCICIO</t>
  </si>
  <si>
    <t xml:space="preserve">NOTA 7. </t>
  </si>
  <si>
    <t>INFORMACIÓN REFERENTE A CONTINGENCIAS Y COMPROMISOS</t>
  </si>
  <si>
    <t>7.a. Compromisos directos</t>
  </si>
  <si>
    <t xml:space="preserve">NOTA 9. </t>
  </si>
  <si>
    <t>7.b. Contingencias legales</t>
  </si>
  <si>
    <t>LIMITACIÓN A LA LIBRE DISPONIBILIDAD DE LOS ACTIVOS O DEL PATRIMONIO Y CUALQUIER RESTRICCIÓN AL DERECHO DE PROPIEDAD</t>
  </si>
  <si>
    <t>SANCIONES</t>
  </si>
  <si>
    <t>Beatriz Pamela Sanabria Giménez</t>
  </si>
  <si>
    <t>Capital Emitido:</t>
  </si>
  <si>
    <t>Capital Suscripto:</t>
  </si>
  <si>
    <t>Capital Integrado:</t>
  </si>
  <si>
    <t>Valor Nominal de las Acciones:</t>
  </si>
  <si>
    <t>Dahiana Fabiana Sánchez Chaparro</t>
  </si>
  <si>
    <t>Contadora</t>
  </si>
  <si>
    <t>DISPONIBILIDADES</t>
  </si>
  <si>
    <t>Bancos Cta. Cte.</t>
  </si>
  <si>
    <t>Bancos Cta. Cte.  Operaciones administrativas</t>
  </si>
  <si>
    <t>Banco Atlas Cta. Cte. USD N°1432131</t>
  </si>
  <si>
    <t>Banco Atlas Cta. Cte. Gs. N°1432130</t>
  </si>
  <si>
    <t>Bancos Cta. Ahorro</t>
  </si>
  <si>
    <t>Banco Atlas CA USD N°1440061</t>
  </si>
  <si>
    <t>Banco Atlas CA Gs. N°1440060</t>
  </si>
  <si>
    <t>Banco GNB Gs N° 13224759001 - AFPISA</t>
  </si>
  <si>
    <t>Inversiones en Títulos de Renta Fija</t>
  </si>
  <si>
    <t xml:space="preserve">Inversiones en Títulos de Renta Fija emitidos en el pais </t>
  </si>
  <si>
    <t xml:space="preserve">CDA </t>
  </si>
  <si>
    <t>CDA  GS</t>
  </si>
  <si>
    <t>Inversiones Diferencial de Precios en Instrumentos de Renta Fija emitidos en el pais</t>
  </si>
  <si>
    <t>Diferencial de Precio Positivo no Amortizado - CDA</t>
  </si>
  <si>
    <t>Diferencial de Precio Positivo no Amortizado - CDA GS</t>
  </si>
  <si>
    <t>CUENTAS POR COBRAR</t>
  </si>
  <si>
    <t>Deudores por servicios prestados</t>
  </si>
  <si>
    <t>Deudores por servicios de administración de Fondos a Partes Vinculadas</t>
  </si>
  <si>
    <t>Deudores por servicios de administración de Fondos a Partes Vinculadas USD</t>
  </si>
  <si>
    <t>Deudores por servicios de administración de Fondos a Partes Vinculadas GS</t>
  </si>
  <si>
    <t>Deudores por otros servicios prestados Partes Vinculadas</t>
  </si>
  <si>
    <t>Otras cuentas a cobrar Partes Vinculadas</t>
  </si>
  <si>
    <t>Otras cuentas a cobrar Partes Vinculadas USD</t>
  </si>
  <si>
    <t>Otras cuentas a cobrar Partes Vinculadas GS</t>
  </si>
  <si>
    <t>Créditos por impuestos corrientes</t>
  </si>
  <si>
    <t>IVA CF 10%</t>
  </si>
  <si>
    <t>IVA CF 10% GS</t>
  </si>
  <si>
    <t>Activo por Impuesto Diferido</t>
  </si>
  <si>
    <t>Activo por Impuesto Diferido GS</t>
  </si>
  <si>
    <t xml:space="preserve">Garantías constituidas </t>
  </si>
  <si>
    <t>Garantía de alquiler</t>
  </si>
  <si>
    <t>Garantía de alquiler USD</t>
  </si>
  <si>
    <t>Gastos pagados por adelantado</t>
  </si>
  <si>
    <t>Suscripciones a vencer</t>
  </si>
  <si>
    <t>Suscripciones a vencer USD</t>
  </si>
  <si>
    <t>Servicios de Calificación a Vencer</t>
  </si>
  <si>
    <t>Servicios de Calificación a Vencer USD</t>
  </si>
  <si>
    <t>Intereses a Cobrar</t>
  </si>
  <si>
    <t xml:space="preserve">Intereses a cobrar  CDA  </t>
  </si>
  <si>
    <t>Intereses a cobrar  CDA   GS</t>
  </si>
  <si>
    <t xml:space="preserve">(-) Intereses a devengar CDA  </t>
  </si>
  <si>
    <t>(-) Intereses a devengar CDA   GS</t>
  </si>
  <si>
    <t>PROPIEDADES, PLANTA Y EQUIPO</t>
  </si>
  <si>
    <t>Propiedades, planta y equipo</t>
  </si>
  <si>
    <t>Bienes en operación</t>
  </si>
  <si>
    <t>Muebles y Útiles</t>
  </si>
  <si>
    <t>Muebles y Útiles GS</t>
  </si>
  <si>
    <t>Equipos de Informática USD</t>
  </si>
  <si>
    <t>Equipos de Informática GS</t>
  </si>
  <si>
    <t>Mejora en Predio Ajeno</t>
  </si>
  <si>
    <t>Mejora en Predio Ajeno GS</t>
  </si>
  <si>
    <t>(-) Depreciación Acumulada  Muebles y Útiles</t>
  </si>
  <si>
    <t>(-) Depreciación Acumulada  Muebles y Útiles GS</t>
  </si>
  <si>
    <t>(-) Depreciación Acumulada  Equipos de Informática</t>
  </si>
  <si>
    <t>(-) Depreciación Acumulada  Equipos de Informática GS</t>
  </si>
  <si>
    <t>(-) Depreciación Acumulada  Mejora en Predio Ajeno</t>
  </si>
  <si>
    <t>(-) Depreciación Acumulada  Mejora en Predio Ajeno GS</t>
  </si>
  <si>
    <t>CARGOS DIFERIDOS E INTANGIBLES</t>
  </si>
  <si>
    <t>Activos Intangibles</t>
  </si>
  <si>
    <t>Software Informático</t>
  </si>
  <si>
    <t>Software Informático USD</t>
  </si>
  <si>
    <t>Software Informático GS</t>
  </si>
  <si>
    <t>(-) Amortización Acumulada - Software informàtico</t>
  </si>
  <si>
    <t>(-) Amortización Acumulada - Software informàtico USD</t>
  </si>
  <si>
    <t>(-) Amortización Acumulada - Software informàtico GS</t>
  </si>
  <si>
    <t>Cargos Diferidos</t>
  </si>
  <si>
    <t>Gastos de Constitución</t>
  </si>
  <si>
    <t>Gastos de Constitución GS</t>
  </si>
  <si>
    <t>(-) Amortización Acumulada Gastos de Constitución</t>
  </si>
  <si>
    <t>(-) Amortización Acumulada Gastos de Constitución GS</t>
  </si>
  <si>
    <t>ACREEDORES VARIOS</t>
  </si>
  <si>
    <t>Acreedores por compra de bienes y/o prestación de servicios</t>
  </si>
  <si>
    <t xml:space="preserve">Acreedores por compra de bienes </t>
  </si>
  <si>
    <t>Acreedores por compra de bienes  GS</t>
  </si>
  <si>
    <t xml:space="preserve">Acreedores por compra de servicios </t>
  </si>
  <si>
    <t>Acreedores por compra de servicios  USD</t>
  </si>
  <si>
    <t>Acreedores por compra de servicios  GS</t>
  </si>
  <si>
    <t>GASTOS DEVENGADOS A PAGAR</t>
  </si>
  <si>
    <t>Gastos devengados a pagar</t>
  </si>
  <si>
    <t>Honorarios Gerencia a pagar</t>
  </si>
  <si>
    <t>Honorarios Gerencia a pagar GS</t>
  </si>
  <si>
    <t xml:space="preserve">Aguinaldos a pagar </t>
  </si>
  <si>
    <t>Aguinaldos a pagar  GS</t>
  </si>
  <si>
    <t>Aportes y Retenciones a pagar</t>
  </si>
  <si>
    <t>Aportes y Retenciones a pagar GS</t>
  </si>
  <si>
    <t>Honorarios Auditoría Externa a pagar</t>
  </si>
  <si>
    <t>Honorarios Auditoría Externa a pagar USD</t>
  </si>
  <si>
    <t>Seguro Médico a pagar</t>
  </si>
  <si>
    <t>Seguro Médico a pagar GS</t>
  </si>
  <si>
    <t>Obligaciones Fiscales</t>
  </si>
  <si>
    <t>Retención Impuesto a la Renta no Residente a pagar</t>
  </si>
  <si>
    <t>Retención Impuesto a la Renta no Residente a pagar GS</t>
  </si>
  <si>
    <t>Retención IVA a pagar</t>
  </si>
  <si>
    <t>Retención IVA a pagar GS</t>
  </si>
  <si>
    <t>Pasivo por Impuesto Diferido GS</t>
  </si>
  <si>
    <t>CAPITAL SOCIAL, RESERVAS Y RESULTADOS</t>
  </si>
  <si>
    <t>Capital integrado</t>
  </si>
  <si>
    <t>Capital integrado en efectivo</t>
  </si>
  <si>
    <t>Capital Suscripto GS</t>
  </si>
  <si>
    <t>(-) Capital a Integrar GS</t>
  </si>
  <si>
    <t>Resultados</t>
  </si>
  <si>
    <t>Resultados  Acumulados</t>
  </si>
  <si>
    <t>Pérdidas Acumuladas</t>
  </si>
  <si>
    <t>Pérdidas Acumuladas GS</t>
  </si>
  <si>
    <t>Resultados del Ejercicio</t>
  </si>
  <si>
    <t>Pérdida del Periodo</t>
  </si>
  <si>
    <t>Pérdida del Periodo GS</t>
  </si>
  <si>
    <t>INGRESOS OPERATIVOS</t>
  </si>
  <si>
    <t>Comisiones Cobradas por Servicios de Administración</t>
  </si>
  <si>
    <t>Ingresos por negociación de títulos valores de cartera propia</t>
  </si>
  <si>
    <t xml:space="preserve">Ingresos por intereses y rendimientos de títulos valores de cartera propia </t>
  </si>
  <si>
    <t>Ingresos por intereses cobrados instrumentos de cartera propia renta fija</t>
  </si>
  <si>
    <t>Ingresos por Intereses de cartera propia - CDA  GS</t>
  </si>
  <si>
    <t>Otros Ingresos Operativos</t>
  </si>
  <si>
    <t>Ingresos por ajustes y redondeos</t>
  </si>
  <si>
    <t>Ingresos por ajustes y redondeos GS</t>
  </si>
  <si>
    <t>Intereses caja de ahorro en entidades bancarias</t>
  </si>
  <si>
    <t>Intereses caja de ahorro en entidades bancarias USD</t>
  </si>
  <si>
    <t>Intereses caja de ahorro en entidades bancarias GS</t>
  </si>
  <si>
    <t>Ingresos por diferencia de cambio activos</t>
  </si>
  <si>
    <t>Ingresos por diferencia de cambio activos GS</t>
  </si>
  <si>
    <t>Ingresos por diferencia de cambio pasivos</t>
  </si>
  <si>
    <t>Ingresos por diferencia de cambio pasivos GS</t>
  </si>
  <si>
    <t>Otros Ingresos Operativos Partes Vinculadas</t>
  </si>
  <si>
    <t>Ingreso por Recupero de Gastos - Partes Vinculadas</t>
  </si>
  <si>
    <t>Ingreso por Recupero de Gastos USD - Partes Vinculadas</t>
  </si>
  <si>
    <t>Ingreso por Recupero de Gastos GS - Partes Vinculadas</t>
  </si>
  <si>
    <t>GASTOS OPERATIVOS</t>
  </si>
  <si>
    <t>Gastos por comisiones servicios de intermediación/administración</t>
  </si>
  <si>
    <t>Gastos por comisiones de servicio de intermediación/administración Partes Vinculadas</t>
  </si>
  <si>
    <t>Comisiones pagadas sobre ventas de títulos valores</t>
  </si>
  <si>
    <t>Comisiones pagadas sobre ventas de títulos valores GS</t>
  </si>
  <si>
    <t>Gastos por servicios de intermediación</t>
  </si>
  <si>
    <t xml:space="preserve">Aranceles pagados SEPRELAD </t>
  </si>
  <si>
    <t>Aranceles pagados SEPRELAD  GS</t>
  </si>
  <si>
    <t>Egresos por compra de títulos valores de cartera propia</t>
  </si>
  <si>
    <t>Egresos por compra de titulos valores de cartera propia Renta Fija emitidos en el pais</t>
  </si>
  <si>
    <t>Gasto por amortización de diferencial de precio positivo CDA</t>
  </si>
  <si>
    <t>Gasto por amortización de diferencial de precio positivo CDA GS</t>
  </si>
  <si>
    <t>Gastos de Operación</t>
  </si>
  <si>
    <t xml:space="preserve">Gastos de comercialización </t>
  </si>
  <si>
    <t>Publicidad y propaganda</t>
  </si>
  <si>
    <t>Publicidad y propaganda USD</t>
  </si>
  <si>
    <t>Publicidad y propaganda GS</t>
  </si>
  <si>
    <t>Comisiones pagadas sobre ventas</t>
  </si>
  <si>
    <t>Obsequios a Clientes GS</t>
  </si>
  <si>
    <t>Gastos de administración</t>
  </si>
  <si>
    <t>Honorarios Administración/Gerencia Vinculados</t>
  </si>
  <si>
    <t>Honorarios Administración/Gerencia Vinculados GS</t>
  </si>
  <si>
    <t>Honorarios Contabilidad</t>
  </si>
  <si>
    <t>Honorarios Contabilidad GS</t>
  </si>
  <si>
    <t>Sueldos y jornales/Administrativo</t>
  </si>
  <si>
    <t>Sueldos y jornales/Administrativo GS</t>
  </si>
  <si>
    <t>Sueldos y Jornales / Administrativo GS - GND</t>
  </si>
  <si>
    <t>Aguinaldos GS</t>
  </si>
  <si>
    <t>Vacaciones</t>
  </si>
  <si>
    <t>Vacaciones GS</t>
  </si>
  <si>
    <t>Aporte patronal</t>
  </si>
  <si>
    <t>Aporte patronal GS</t>
  </si>
  <si>
    <t xml:space="preserve">Gastos de capacitación </t>
  </si>
  <si>
    <t>Gastos de capacitación  USD</t>
  </si>
  <si>
    <t>Seguro medico del personal</t>
  </si>
  <si>
    <t>Seguro medico del personal GS</t>
  </si>
  <si>
    <t>Colación GS</t>
  </si>
  <si>
    <t xml:space="preserve">Gastos de Escribanía </t>
  </si>
  <si>
    <t>Gastos de Escribanía  GS</t>
  </si>
  <si>
    <t>Depreciación del ejercicio</t>
  </si>
  <si>
    <t>Depreciación del ejercicio GS</t>
  </si>
  <si>
    <t>Amortizaciones del Ejercicio Cargos Diferidos GS</t>
  </si>
  <si>
    <t>Amortizaciones del Ejercicio Activos Intangibles GS</t>
  </si>
  <si>
    <t>Reparación y mantenimiento de equipos de informatica y sistemas</t>
  </si>
  <si>
    <t>Reparación y mantenimiento de equipos de informatica y sistemas USD</t>
  </si>
  <si>
    <t>Gastos de refrigerios</t>
  </si>
  <si>
    <t>Gastos de refrigerios GS</t>
  </si>
  <si>
    <t>Gastos de limpieza y cafetería</t>
  </si>
  <si>
    <t>Gastos de limpieza y cafetería GS</t>
  </si>
  <si>
    <t>Alquileres pagados</t>
  </si>
  <si>
    <t>Agua, luz, teléfono e internet</t>
  </si>
  <si>
    <t>Agua, luz, teléfono e internet GS</t>
  </si>
  <si>
    <t>Útiles de oficina</t>
  </si>
  <si>
    <t>Útiles de oficina GS</t>
  </si>
  <si>
    <t>Papelería, útiles e impresos</t>
  </si>
  <si>
    <t>Papelería, útiles e impresos GS</t>
  </si>
  <si>
    <t>Combustibles y lubricantes</t>
  </si>
  <si>
    <t>Combustibles y lubricantes GS</t>
  </si>
  <si>
    <t>Impuestos  patentes tasas y contribuciones</t>
  </si>
  <si>
    <t>Impuestos  patentes tasas y contribuciones GS</t>
  </si>
  <si>
    <t>Serv. de Seguridad Informatica - Vinculadas</t>
  </si>
  <si>
    <t>Serv. de Seguridad Informatica - Vinculadas GS</t>
  </si>
  <si>
    <t>Asesoría y Gestión de Cartera</t>
  </si>
  <si>
    <t>Asesoría y Gestión de Cartera GS</t>
  </si>
  <si>
    <t>Cuotas y Suscripciones USD</t>
  </si>
  <si>
    <t>Servicio de Calificación</t>
  </si>
  <si>
    <t>Servicio de Calificación USD</t>
  </si>
  <si>
    <t>Servicio de Monitoreo</t>
  </si>
  <si>
    <t>Servicio de Monitoreo GS</t>
  </si>
  <si>
    <t xml:space="preserve">Comisiones y gastos bancarios </t>
  </si>
  <si>
    <t>Comisiones y gastos bancarios  USD - Vinculadas</t>
  </si>
  <si>
    <t>Comisiones y gastos bancarios  GS - Vinculadas</t>
  </si>
  <si>
    <t>Comisiones y Gastos Bancarios USD - GND</t>
  </si>
  <si>
    <t>Comisiones y Gastos Bancarios GS - GND</t>
  </si>
  <si>
    <t>Egresos por diferencia de cambio activos</t>
  </si>
  <si>
    <t>Egresos por diferencia de cambio activos GS</t>
  </si>
  <si>
    <t>Egresos por diferencia de cambio pasivos</t>
  </si>
  <si>
    <t>Egresos por diferencia de cambio pasivos GS</t>
  </si>
  <si>
    <t xml:space="preserve">Gastos Fiscales </t>
  </si>
  <si>
    <t>IVA Costo GS</t>
  </si>
  <si>
    <t>Retención Renta GS</t>
  </si>
  <si>
    <t>(-) Amortización Acumulada</t>
  </si>
  <si>
    <t>Egresos por Ajustes y Redondeos</t>
  </si>
  <si>
    <t>Egresos por Ajustes y Redondeos GS</t>
  </si>
  <si>
    <t>Saldo al inicio del ejercicio 2024</t>
  </si>
  <si>
    <t>CUENTAS</t>
  </si>
  <si>
    <t>BALANCE Y RESULTADOS</t>
  </si>
  <si>
    <t>ELIMINACIONES</t>
  </si>
  <si>
    <t>VARIACIÓN</t>
  </si>
  <si>
    <t>ACTIVIDADES DE OPERACIONES</t>
  </si>
  <si>
    <t>ACTIVIDADES DE INVERSIÓN</t>
  </si>
  <si>
    <t>ACTIVIDADES DE FINANCIAMIENTO</t>
  </si>
  <si>
    <t>DIFERENCIA DE CAMBIO</t>
  </si>
  <si>
    <t>DEBITOS</t>
  </si>
  <si>
    <t>CRÉDITOS</t>
  </si>
  <si>
    <t>DEBITOS (CRÉDITOS)</t>
  </si>
  <si>
    <t xml:space="preserve">Ingreso en efectivo por comisiones </t>
  </si>
  <si>
    <t>Efectivo Pagado por compra de cartera</t>
  </si>
  <si>
    <t>Efectivo Pagado a Empleados</t>
  </si>
  <si>
    <t>Efectivo generado por otras actividades</t>
  </si>
  <si>
    <t>Fondos colocados a Corto Plazo</t>
  </si>
  <si>
    <t>Pagos a Proveedores</t>
  </si>
  <si>
    <t>Impuesto a la Renta</t>
  </si>
  <si>
    <t>Inversiones Temporarias</t>
  </si>
  <si>
    <t xml:space="preserve">Adquisicion de Acciones y titulos de Deudas y otros titulos de </t>
  </si>
  <si>
    <t>Aporte de Capital</t>
  </si>
  <si>
    <t>Provenientes de Prestamos y otras Deudas</t>
  </si>
  <si>
    <t xml:space="preserve">Dividendos Pagados </t>
  </si>
  <si>
    <t>Intereses Pagados</t>
  </si>
  <si>
    <t>Mantenimiento Sistemas a Pagar</t>
  </si>
  <si>
    <t>Resultado Del Ejercicio</t>
  </si>
  <si>
    <t>NOTAS A LOS ESTADOS FINANCIEROS</t>
  </si>
  <si>
    <t>Cuentas a Cobrar - Atlas C.B. S.A.</t>
  </si>
  <si>
    <t>Sistemas Informáticos</t>
  </si>
  <si>
    <t>IVA Crédito Fiscal</t>
  </si>
  <si>
    <t>Depreciaciones y Amortizaciones</t>
  </si>
  <si>
    <t>Mantenimiento Sistemas</t>
  </si>
  <si>
    <t>Gastos de Limpieza y Cafeteria</t>
  </si>
  <si>
    <t>Combustibles y Lubricantes</t>
  </si>
  <si>
    <t xml:space="preserve">NOTA 6. </t>
  </si>
  <si>
    <t>Las 9 Notas que se acompañan forman parte integrante de los Estados Financieros</t>
  </si>
  <si>
    <t>ok</t>
  </si>
  <si>
    <t>Deudores por servicios de administración de Fondos</t>
  </si>
  <si>
    <t>Deudores por servicios de administración de Fondos USD</t>
  </si>
  <si>
    <t>Deudores por servicios de administración de Fondos GS</t>
  </si>
  <si>
    <t>Deudores por Negociación de Títulos Valores en Repo</t>
  </si>
  <si>
    <t>Deudores por Negociación de Títulos Renta Fija en Repo con Partes Vinculadas</t>
  </si>
  <si>
    <t xml:space="preserve">Deudores por negociación Títulos Renta Fija CDA en Repo </t>
  </si>
  <si>
    <t>Deudores por negociación Títulos Renta Fija CDA en Repo  GS</t>
  </si>
  <si>
    <t xml:space="preserve">Deudores por negociación Títulos Renta Fija Bonos Corporativos en Repo </t>
  </si>
  <si>
    <t>Deudores por negociación Títulos Renta Fija Bonos Corporativos en Repo  GS</t>
  </si>
  <si>
    <t>Créditos por impuestos</t>
  </si>
  <si>
    <t>IVA CF 10% USD</t>
  </si>
  <si>
    <t>Gastos a devengar</t>
  </si>
  <si>
    <t>Intereses a Cobrar Títulos de Renta Fija en  Repo</t>
  </si>
  <si>
    <t>(-) Intereses a devengar Bonos Financieros en Repo</t>
  </si>
  <si>
    <t>(-) Intereses a devengar Bonos Financieros en Repo GS</t>
  </si>
  <si>
    <t>Intereses a Cobrar Títulos de Renta Fija en  Repo con Partes Vinculadas</t>
  </si>
  <si>
    <t xml:space="preserve">Intereses a cobrar  CDA en  Repo </t>
  </si>
  <si>
    <t>Intereses a cobrar  CDA en  Repo  GS</t>
  </si>
  <si>
    <t>Intereses a cobrar  Bonos Subordinados en Repo</t>
  </si>
  <si>
    <t>Intereses a cobrar  Bonos Subordinados en Repo GS</t>
  </si>
  <si>
    <t>Intereses a cobrar  Bonos Corporativos en Repo</t>
  </si>
  <si>
    <t>Intereses a cobrar  Bonos Corporativos en Repo GS</t>
  </si>
  <si>
    <t xml:space="preserve">(-) Intereses a devengar  CDA en Repo </t>
  </si>
  <si>
    <t>(-) Intereses a devengar  CDA en Repo  GS</t>
  </si>
  <si>
    <t>(-) Intereses a devengar Bonos Subordinados en Repo</t>
  </si>
  <si>
    <t>(-) Intereses a devengar Bonos Subordinados en Repo GS</t>
  </si>
  <si>
    <t xml:space="preserve">(-) Intereses a devengar  Bonos Corporativos en Repo </t>
  </si>
  <si>
    <t>(-) Intereses a devengar  Bonos Corporativos en Repo  GS</t>
  </si>
  <si>
    <t>Intereses a cobrar Títulos de Renta Fija emitidos en el país</t>
  </si>
  <si>
    <t>Licencias Informáticas</t>
  </si>
  <si>
    <t>Licencias Informáticas USD</t>
  </si>
  <si>
    <t>Operaciones a Liquidar</t>
  </si>
  <si>
    <t>Operaciones a Liquidar GS</t>
  </si>
  <si>
    <t>PASIVO POR INVERSIONES</t>
  </si>
  <si>
    <t>Pasivo por Inversiones</t>
  </si>
  <si>
    <t>Operación de Venta / Repo - Titulos</t>
  </si>
  <si>
    <t>Operación de Venta / Repo - Titulos Gs</t>
  </si>
  <si>
    <t>Honorario Síndicos a pagar</t>
  </si>
  <si>
    <t>Honorario Síndicos a pagar GS</t>
  </si>
  <si>
    <t>Obligaciones por impuestos</t>
  </si>
  <si>
    <t>Comisiones Cobradas por Servicios de Administración de Fondos</t>
  </si>
  <si>
    <t>Comisiones por servicios de administración de fondos</t>
  </si>
  <si>
    <t>Comisiones por servicios de administración de fondos USD</t>
  </si>
  <si>
    <t>Comisiones por servicios de administración de fondos GS</t>
  </si>
  <si>
    <t>Ingresos por intereses cobrados instrumentos en Repo</t>
  </si>
  <si>
    <t>Ingresos por Intereses de Operaciones de Repo (Reportador)</t>
  </si>
  <si>
    <t>Ingresos por Intereses de Operaciones de Repo (Reportador) CDA GS</t>
  </si>
  <si>
    <t>Aranceles pagados SIV</t>
  </si>
  <si>
    <t>Aranceles pagados SIV GS</t>
  </si>
  <si>
    <t>Otros gastos de comercialización</t>
  </si>
  <si>
    <t>Comisiones pagadas sobre ventas GS</t>
  </si>
  <si>
    <t>Honorario Síndicos Vinculados</t>
  </si>
  <si>
    <t>Honorario Síndicos Vinculados GS</t>
  </si>
  <si>
    <t>Auditoría Externa</t>
  </si>
  <si>
    <t>Auditoría Externa USD</t>
  </si>
  <si>
    <t>Amortizaciones del ejercicio</t>
  </si>
  <si>
    <t>Amortizaciones del Ejercicio Cargos Diferidos</t>
  </si>
  <si>
    <t>Amortizaciones del Ejercicio Activos Intangibles</t>
  </si>
  <si>
    <t>Otros gastos administrativos</t>
  </si>
  <si>
    <t>Otros Beneficios al personal</t>
  </si>
  <si>
    <t>Otros Beneficios al personal GS</t>
  </si>
  <si>
    <t>Demostraciones y Agasajos</t>
  </si>
  <si>
    <t>Demostraciones y Agasajos GS</t>
  </si>
  <si>
    <t>Gastos de Estacionamiento</t>
  </si>
  <si>
    <t>Gastos de Estacionamiento Gs</t>
  </si>
  <si>
    <t>Reparación y mantenimiento de muebles e instalaciones</t>
  </si>
  <si>
    <t>Reparación y mantenimiento de muebles e instalaciones GS</t>
  </si>
  <si>
    <t xml:space="preserve">Gastos de Movilidad </t>
  </si>
  <si>
    <t>Gastos de Movilidad  GS</t>
  </si>
  <si>
    <t>Gastos de asamblea</t>
  </si>
  <si>
    <t>Gastos de asamblea GS</t>
  </si>
  <si>
    <t>Expensas GS</t>
  </si>
  <si>
    <t>Honorarios por gestiones varias</t>
  </si>
  <si>
    <t>Honorarios por gestiones varias GS</t>
  </si>
  <si>
    <t>Gastos No Deducibles</t>
  </si>
  <si>
    <t>Gastos No Deducibles GS</t>
  </si>
  <si>
    <t>Seguros pagados</t>
  </si>
  <si>
    <t>Servicios básicos</t>
  </si>
  <si>
    <t>Comunicaciones</t>
  </si>
  <si>
    <t>Comunicaciones Gs</t>
  </si>
  <si>
    <t>Depreciaciones del ejercicio</t>
  </si>
  <si>
    <t>Alquileres pagados - Bienes Inmuebles</t>
  </si>
  <si>
    <t>Alquiler de Bienes Inmuebles USD</t>
  </si>
  <si>
    <t>Alquileres pagados - Bienes Muebles</t>
  </si>
  <si>
    <t>Alquiler de Bienes Muebles GS</t>
  </si>
  <si>
    <t>Comisiones y gastos bancarios - Vinculadas</t>
  </si>
  <si>
    <t>Comisiones y gastos bancarios  - GND</t>
  </si>
  <si>
    <t>Comisiones y gastos bancarios  - No Vinculadas</t>
  </si>
  <si>
    <t>Comisiones y gastos bancarios GS - No Vinculados</t>
  </si>
  <si>
    <t>Impuestos Pagados</t>
  </si>
  <si>
    <t>Otros gastos fiscales</t>
  </si>
  <si>
    <t>Multas y sanciones</t>
  </si>
  <si>
    <t>Multas y sanciones GS</t>
  </si>
  <si>
    <t>1 al 8.910</t>
  </si>
  <si>
    <t>49.501 al 49.590</t>
  </si>
  <si>
    <t>Titulos de Renta Fija recibidos en Reporto</t>
  </si>
  <si>
    <t>CDA</t>
  </si>
  <si>
    <t>Bonos Corporativos</t>
  </si>
  <si>
    <t>Serie</t>
  </si>
  <si>
    <r>
      <rPr>
        <b/>
        <sz val="10"/>
        <color theme="1"/>
        <rFont val="Arial Nova"/>
        <family val="2"/>
      </rPr>
      <t>ATLAS A.F.P.I.S.A.</t>
    </r>
    <r>
      <rPr>
        <sz val="10"/>
        <color theme="1"/>
        <rFont val="Arial Nova"/>
        <family val="2"/>
      </rPr>
      <t xml:space="preserve"> se constituyó con un capital emitido y suscripto por ₲ 50.000.000.000 (Guaraníes cincuenta mil millones) y un Capital Integrado por ₲ 5.000.000.000 (Guaraníes cinco mil millones), según lo establecido en el Artículo 3° del Capítulo 8 de la Resolución CNV CG N° 35/2023. Asimismo, en febrero y junio del corriente año, la Entidad realizó integraciones de capital por valor total de ₲ 4.000.000.000 (Guaraníes cuatro mil millones).</t>
    </r>
  </si>
  <si>
    <t>a) Títulos de Renta Fija recibidos en Reporto</t>
  </si>
  <si>
    <t>Ingresos por Intereses de Operaciones de Repo</t>
  </si>
  <si>
    <t>Gastos Bancarios</t>
  </si>
  <si>
    <t>Servicios administrativos</t>
  </si>
  <si>
    <t>Aranceles Pagados - SIV</t>
  </si>
  <si>
    <t>Estados Financieros correspondientes al periodo del 01 de enero al 30 de setiembre de 2024</t>
  </si>
  <si>
    <t>Información al 30 de setiembre de 2024</t>
  </si>
  <si>
    <t>Al 30 de setiembre de 2024, el capital social de la Entidad (de acuerdo con el articulo 5 de los estatutos sociales) asciende a Gs. 50.000.000.000, representado por 50.000 acciones nominativas de Gs. 1.000.000 cada una.</t>
  </si>
  <si>
    <t xml:space="preserve">CORRESPONDIENTE AL PERIODO COMPRENDIDO DESDE EL 01 DE ENERO HASTA EL 30 DE SETIEMBRE DE 2024 COMPARATIVO CON EL MISMO PERIODO DEL EJERCICIO ANTERIOR </t>
  </si>
  <si>
    <t>CORRESPONDIENTE AL PERIODO COMPRENDIDO DESDE EL 01 DE ENERO AL 30 DE SETIEMBRE DE 2024 PRESENTADO EN FORMA COMPARATIVA CON EL EJERCICIO ANTERIOR CERRADO EL 31 DE DICIEMBRE DE 2023</t>
  </si>
  <si>
    <t>Los estados financieros han sido preparados de acuerdo con las normas contables, criterios de valuación y normas de presentación establecidas por la Superintendencia de Valores del Banco Central del Paraguay, aplicables a las Administradoras de Fondos Patrimoniales de Inversion, y con Normas de Información Financiera (NIF) emitidas por el Consejo de Contadores Públicos del Paraguay. Los presentes estados financieros abarcan el periodo comprendido desde el 01 de enero hasta el 30 de setiembre de 2024.</t>
  </si>
  <si>
    <t>Los estados financieros se expresan en guaraníes y han sido preparados sobre la base de los costos históricos, excepto por el tratamiento asignado a los activos y pasivos monetarios en moneda extranjera; y no reconocen en forma integral los efectos de la inflación en la situación patrimonial y financiera de la Entidad, ni en los resultados de sus operaciones teniendo en cuenta que la corrección monetaria de los estados financieros no constituye una práctica contable aplicada en el Paraguay. De haberse aplicado una corrección monetaria integral de los Estados Financieros podrían haber surgido diferencias en la presentación de la situación patrimonial y financiera, en los resultados de las operaciones y flujos de efectivo de la Entidad al 30 de setiembre de 2024.</t>
  </si>
  <si>
    <t>Según el índice general de precios del consumidor publicado por el Banco Central del Paraguay, la inflación al 30 de setiembre de 2024 fue de 2,9% .</t>
  </si>
  <si>
    <t xml:space="preserve">Las previsiones para eventuales pérdidas derivadas de cuentas de dudoso cobro se determinan a fin de año sobre la base del estudio de la cartera de créditos realizado con el objeto de determinar la porción no recuperable de las cuentas a cobrar.
Al 30 de setiembre de 2024, la Entidad no ha constituido previsiones por incobrables, debido a que no cuenta con créditos no recuperables que requieran la constitución de previsiones.				</t>
  </si>
  <si>
    <t xml:space="preserve">La preparación de los presentes Estados Financieros requiere que la Gerencia de la Entidad realice estimaciones y evaluaciones que afectan el monto de los activos y pasivos registrados y contingentes, como así también los ingresos y egresos registrados al 30 de setiembre de 2024. Los resultados reales futuros pueden diferir de las estimaciones y evaluaciones realizadas a la fecha de preparación de los Estados Financieros.			</t>
  </si>
  <si>
    <t>NOTAS A LOS ESTADOS FINANCIEROS AL 30 DE SETIEMBRE DE 2024</t>
  </si>
  <si>
    <t>Las partidas de activos y pasivos en moneda extranjera al 30 de setiembre de 2024 fueron valuadas al tipo de cambio referencial de cierre proporcionado por el Banco Central del Paraguay (BCP). Asimismo, al 30 de setiembre de 2023 y 31 de diciembre de 2023 fueron valuadas al tipo de cambio proporcionado por la Dirección Nacional de Ingresos Tributarios (DNIT), el cual no difiere significativamente respecto del vigente en el mercado libre de cambios:</t>
  </si>
  <si>
    <t>La posición en moneda extranjera al 30 de setiembre de 2024 y 31 de diciembre de 2023, es como sigue:</t>
  </si>
  <si>
    <t>Tipo
Cambio
30/09/2024</t>
  </si>
  <si>
    <t>Saldo
30/09/2024
(Guaranies)</t>
  </si>
  <si>
    <t>Diferencia
Cambio
30/09/2024
(Guaraníes)</t>
  </si>
  <si>
    <t>Diferencia
Cambio
30/09/2023
(Guaraníes)</t>
  </si>
  <si>
    <t>Tipo
Cambio
30/09/2023</t>
  </si>
  <si>
    <t>Total - 30/09/2024</t>
  </si>
  <si>
    <t>Resultado Ejercicio 30/09/2024</t>
  </si>
  <si>
    <t>Resultado
Ejercicio
30/09/2023</t>
  </si>
  <si>
    <t>Saldo al 
30/09/2024</t>
  </si>
  <si>
    <t>Ganancia en Operaciones</t>
  </si>
  <si>
    <t>Ingreso por ajustes y redondeo</t>
  </si>
  <si>
    <t>Gastos de Informes</t>
  </si>
  <si>
    <t>Insumos de informática</t>
  </si>
  <si>
    <t>Otros Gastos Administrativos</t>
  </si>
  <si>
    <t>La Entidad no cuenta con garantías otorgadas que impliquen activos comprometidos al 30 de setiembre de 2024.</t>
  </si>
  <si>
    <t>La Entidad no cuenta con contingencias legales al 30 de setiembre de 2024.</t>
  </si>
  <si>
    <t>Al 30 de setiembre de 2024, no han ocurrido otros hechos significativos de carácter financiero o de otra índole que afecten la situación patrimonial o financiera o los resultados de la Entidad.</t>
  </si>
  <si>
    <t>Al 30 de setiembre de 2024, no existen limitaciones de disponibilidad y/o restricción del derecho de propiedad de ninguna naturaleza que la Superintendencia de Valores del Banco Central del Paraguay u otras instituciones hayan impuesto a la Entidad.</t>
  </si>
  <si>
    <t>Al 30 de setiembre de 2024, no existen sanciones de ninguna naturaleza que la Superintendencia de Valores del Banco Central del Paraguay u otras instituciones fiscalizadoras hayan impuesto a la Entidad.</t>
  </si>
  <si>
    <t>110201070010701</t>
  </si>
  <si>
    <t>Banco GNB Gs N° 13224759002 - AFPISA</t>
  </si>
  <si>
    <t>130201890020199</t>
  </si>
  <si>
    <t>Deudores por negociación Títulos Renta Fija Bonos Subordinados en Repo  GS</t>
  </si>
  <si>
    <t>130201890040199</t>
  </si>
  <si>
    <t>Deudores por negociación Títulos Renta Fija Bonos Financieros en Repo  GS</t>
  </si>
  <si>
    <t>130802210040199</t>
  </si>
  <si>
    <t>Intereses a cobrar Bonos Financieros en repo GS</t>
  </si>
  <si>
    <t>Total al 30/09/2024</t>
  </si>
  <si>
    <t>Total al 30/09/2023</t>
  </si>
  <si>
    <t>BANCO NACIONAL DE FOMENTO</t>
  </si>
  <si>
    <t>BANCO PARA LA COMERCIALIZACIÓN Y LA PRODUCCIÓN S.A.</t>
  </si>
  <si>
    <t>TU FINANCIERA S.A.E.C.A.</t>
  </si>
  <si>
    <t>SUDAMERIS BANK S.A.E.C.A</t>
  </si>
  <si>
    <t>TELEFONICA CELULAR DEL PARAGUAY S.A.E.</t>
  </si>
  <si>
    <t>FINANCIERA FIC S.A.E.C.A</t>
  </si>
  <si>
    <t>FINANCIERA PARAGUAYO JAPONESA S.A.E.C.A.</t>
  </si>
  <si>
    <t>ZETA BANCO S.A.E.C.A.</t>
  </si>
  <si>
    <t>Bonos Financieros</t>
  </si>
  <si>
    <t>Bonos Subordinados</t>
  </si>
  <si>
    <t>MA0459</t>
  </si>
  <si>
    <t>AA3621</t>
  </si>
  <si>
    <t>MA0462</t>
  </si>
  <si>
    <t>AA3619</t>
  </si>
  <si>
    <t>AC1194</t>
  </si>
  <si>
    <t>AF1830</t>
  </si>
  <si>
    <t>PYTEL03F9370</t>
  </si>
  <si>
    <t>PYTEL06F0277</t>
  </si>
  <si>
    <t>PYTEL02F2269</t>
  </si>
  <si>
    <t>PYFIC02F7220</t>
  </si>
  <si>
    <t>AC0976</t>
  </si>
  <si>
    <t>PYJAP01F1603</t>
  </si>
  <si>
    <t>PYSUD01F7088</t>
  </si>
  <si>
    <t>PYFIC01F7213</t>
  </si>
  <si>
    <t>PYFIN02F6500</t>
  </si>
  <si>
    <t>Retenciones a Pagar</t>
  </si>
  <si>
    <t>Intereses Devengados - Repo</t>
  </si>
  <si>
    <t>Servicios de Seguridad Informatica</t>
  </si>
  <si>
    <t>(*) Incluye: Gerentes / Sub-Gerentes / Oficial de Cumplimiento / Auditora Interna / Síndico</t>
  </si>
  <si>
    <t>Modificación en el criterio de devengamiento de títulos adquiridos en Reporto.
A partir del trimestre, se ha modificado el criterio de devengamiento de los títulos adquiridos en Reporto. El nuevo criterio establece que el devengamiento se calculará desde el día de la operación hasta el día anterior al vencimiento del título.
Este cambio se reflejará en los estados financieros del trimestre y siguientes.</t>
  </si>
  <si>
    <t>(*) Incluye: Gerentes / Sub-Gerentes / Oficial de Cumplimiento / Auditora Interna</t>
  </si>
  <si>
    <t>Síndico</t>
  </si>
  <si>
    <t>Prov. Honorarios</t>
  </si>
  <si>
    <t>Valor Neto
del Activo Fijo
30/09/2024</t>
  </si>
  <si>
    <t xml:space="preserve">NOTA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</si>
</sst>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 #,##0;[Red]&quot;₲&quot;\ \-#,##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_(* #,##0_);_(* \(#,##0\);_(* &quot;-&quot;??_);_(@_)"/>
    <numFmt numFmtId="173" formatCode="#,##0_ ;[Red]\-#,##0\ "/>
    <numFmt numFmtId="174" formatCode="#,##0_ ;\-#,##0\ "/>
    <numFmt numFmtId="175" formatCode="0_ ;[Red]\-0\ "/>
    <numFmt numFmtId="176" formatCode="_ * #,##0.00_ ;_ * \-#,##0.00_ ;_ * &quot;-&quot;_ ;_ @_ "/>
    <numFmt numFmtId="177" formatCode="dd/mm/yyyy;@"/>
    <numFmt numFmtId="178" formatCode="_-* #,##0_-;\-* #,##0_-;_-* &quot;-&quot;??_-;_-@_-"/>
    <numFmt numFmtId="179" formatCode="_ * #,##0_ ;_ * \-#,##0_ ;_ * &quot;-&quot;??_ ;_ @_ "/>
    <numFmt numFmtId="180" formatCode="0_ ;\-0\ "/>
    <numFmt numFmtId="181" formatCode="_(* #,##0_);_(* \(#,##0\);_(* \-??_);_(@_)"/>
    <numFmt numFmtId="182" formatCode="#,##0.00_ ;\-#,##0.00\ "/>
  </numFmts>
  <fonts count="9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1"/>
      <color theme="1"/>
      <name val="Arial Narrow"/>
      <family val="2"/>
    </font>
    <font>
      <b/>
      <sz val="20"/>
      <color theme="1"/>
      <name val="Trebuchet MS"/>
      <family val="2"/>
    </font>
    <font>
      <sz val="11"/>
      <color theme="1"/>
      <name val="Trebuchet MS"/>
      <family val="2"/>
    </font>
    <font>
      <sz val="11"/>
      <color rgb="FFC00000"/>
      <name val="Trebuchet MS"/>
      <family val="2"/>
    </font>
    <font>
      <b/>
      <u/>
      <sz val="11"/>
      <color rgb="FFC00000"/>
      <name val="Trebuchet MS"/>
      <family val="2"/>
    </font>
    <font>
      <b/>
      <u/>
      <sz val="12"/>
      <color rgb="FFC00000"/>
      <name val="Trebuchet MS"/>
      <family val="2"/>
    </font>
    <font>
      <b/>
      <sz val="12"/>
      <color rgb="FFC00000"/>
      <name val="Trebuchet MS"/>
      <family val="2"/>
    </font>
    <font>
      <sz val="12"/>
      <color rgb="FFC00000"/>
      <name val="Trebuchet MS"/>
      <family val="2"/>
    </font>
    <font>
      <u/>
      <sz val="11"/>
      <color rgb="FFC00000"/>
      <name val="Trebuchet MS"/>
      <family val="2"/>
    </font>
    <font>
      <sz val="13"/>
      <color rgb="FFC00000"/>
      <name val="Trebuchet MS"/>
      <family val="2"/>
    </font>
    <font>
      <sz val="13"/>
      <name val="Trebuchet MS"/>
      <family val="2"/>
    </font>
    <font>
      <b/>
      <sz val="12"/>
      <name val="Trebuchet MS"/>
      <family val="2"/>
    </font>
    <font>
      <sz val="12"/>
      <name val="Trebuchet MS"/>
      <family val="2"/>
    </font>
    <font>
      <u/>
      <sz val="11"/>
      <name val="Trebuchet MS"/>
      <family val="2"/>
    </font>
    <font>
      <sz val="11"/>
      <name val="Trebuchet MS"/>
      <family val="2"/>
    </font>
    <font>
      <b/>
      <sz val="13"/>
      <name val="Trebuchet MS"/>
      <family val="2"/>
    </font>
    <font>
      <sz val="10"/>
      <name val="Trebuchet MS"/>
      <family val="2"/>
    </font>
    <font>
      <sz val="11"/>
      <color rgb="FFC00000"/>
      <name val="Arial Nova"/>
      <family val="2"/>
    </font>
    <font>
      <b/>
      <u/>
      <sz val="11"/>
      <color rgb="FFC00000"/>
      <name val="Arial Nova"/>
      <family val="2"/>
    </font>
    <font>
      <b/>
      <u/>
      <sz val="12"/>
      <color rgb="FFC00000"/>
      <name val="Arial Nova"/>
      <family val="2"/>
    </font>
    <font>
      <b/>
      <sz val="12"/>
      <color rgb="FFC00000"/>
      <name val="Arial Nova"/>
      <family val="2"/>
    </font>
    <font>
      <sz val="12"/>
      <color rgb="FFC00000"/>
      <name val="Arial Nova"/>
      <family val="2"/>
    </font>
    <font>
      <sz val="13"/>
      <color rgb="FFC00000"/>
      <name val="Arial Nova"/>
      <family val="2"/>
    </font>
    <font>
      <sz val="10"/>
      <name val="Arial Nova"/>
      <family val="2"/>
    </font>
    <font>
      <u/>
      <sz val="10"/>
      <color theme="10"/>
      <name val="Arial Nova"/>
      <family val="2"/>
    </font>
    <font>
      <b/>
      <sz val="10"/>
      <name val="Arial Nova"/>
      <family val="2"/>
    </font>
    <font>
      <b/>
      <u/>
      <sz val="10"/>
      <color theme="1"/>
      <name val="Arial Nova"/>
      <family val="2"/>
    </font>
    <font>
      <sz val="10"/>
      <color theme="1"/>
      <name val="Arial Nova"/>
      <family val="2"/>
    </font>
    <font>
      <b/>
      <sz val="10"/>
      <color theme="1"/>
      <name val="Arial Nova"/>
      <family val="2"/>
    </font>
    <font>
      <b/>
      <sz val="10"/>
      <color rgb="FF000000"/>
      <name val="Arial Nova"/>
      <family val="2"/>
    </font>
    <font>
      <b/>
      <sz val="10"/>
      <color theme="0"/>
      <name val="Arial Nova"/>
      <family val="2"/>
    </font>
    <font>
      <sz val="10"/>
      <color rgb="FF000000"/>
      <name val="Arial Nova"/>
      <family val="2"/>
    </font>
    <font>
      <b/>
      <sz val="10"/>
      <color rgb="FFFFFFFF"/>
      <name val="Arial Nova"/>
      <family val="2"/>
    </font>
    <font>
      <sz val="10.5"/>
      <name val="Arial Nova"/>
      <family val="2"/>
    </font>
    <font>
      <sz val="10.5"/>
      <color rgb="FFFF0000"/>
      <name val="Arial Nova"/>
      <family val="2"/>
    </font>
    <font>
      <sz val="10.5"/>
      <color theme="1"/>
      <name val="Arial Nova"/>
      <family val="2"/>
    </font>
    <font>
      <b/>
      <sz val="10.5"/>
      <color theme="1"/>
      <name val="Arial Nova"/>
      <family val="2"/>
    </font>
    <font>
      <u/>
      <sz val="10.5"/>
      <color theme="10"/>
      <name val="Arial Nova"/>
      <family val="2"/>
    </font>
    <font>
      <b/>
      <sz val="10.5"/>
      <name val="Arial Nova"/>
      <family val="2"/>
    </font>
    <font>
      <b/>
      <sz val="10.5"/>
      <color theme="0"/>
      <name val="Arial Nova"/>
      <family val="2"/>
    </font>
    <font>
      <b/>
      <sz val="10.5"/>
      <color rgb="FFFF0000"/>
      <name val="Arial Nova"/>
      <family val="2"/>
    </font>
    <font>
      <sz val="10.5"/>
      <color theme="0"/>
      <name val="Arial Nova"/>
      <family val="2"/>
    </font>
    <font>
      <sz val="10"/>
      <color theme="0"/>
      <name val="Arial Nova"/>
      <family val="2"/>
    </font>
    <font>
      <b/>
      <sz val="10"/>
      <color rgb="FF0000FF"/>
      <name val="Arial Nova"/>
      <family val="2"/>
    </font>
    <font>
      <u/>
      <sz val="10"/>
      <color theme="1"/>
      <name val="Arial Nova"/>
      <family val="2"/>
    </font>
    <font>
      <b/>
      <u/>
      <sz val="10"/>
      <color rgb="FF0000FF"/>
      <name val="Arial Nova"/>
      <family val="2"/>
    </font>
    <font>
      <sz val="10"/>
      <color rgb="FFFF0000"/>
      <name val="Arial Nova"/>
      <family val="2"/>
    </font>
    <font>
      <sz val="10"/>
      <color rgb="FF0000FF"/>
      <name val="Arial Nova"/>
      <family val="2"/>
    </font>
    <font>
      <b/>
      <i/>
      <sz val="10"/>
      <color rgb="FF0000FF"/>
      <name val="Arial Nova"/>
      <family val="2"/>
    </font>
    <font>
      <i/>
      <sz val="10"/>
      <color theme="1"/>
      <name val="Arial Nova"/>
      <family val="2"/>
    </font>
    <font>
      <b/>
      <sz val="12"/>
      <color theme="1"/>
      <name val="Arial Nova"/>
      <family val="2"/>
    </font>
    <font>
      <i/>
      <sz val="10"/>
      <name val="Arial Nova"/>
      <family val="2"/>
    </font>
    <font>
      <b/>
      <sz val="16"/>
      <color theme="1"/>
      <name val="Arial Nova"/>
      <family val="2"/>
    </font>
    <font>
      <sz val="11"/>
      <color theme="1"/>
      <name val="Arial Nova"/>
      <family val="2"/>
    </font>
    <font>
      <b/>
      <sz val="11"/>
      <color theme="1"/>
      <name val="Arial Nova"/>
      <family val="2"/>
    </font>
    <font>
      <b/>
      <sz val="15"/>
      <color theme="1"/>
      <name val="Arial Nova"/>
      <family val="2"/>
    </font>
    <font>
      <b/>
      <sz val="8"/>
      <color rgb="FF000000"/>
      <name val="EYInterstate Light"/>
    </font>
    <font>
      <b/>
      <sz val="8"/>
      <color theme="1"/>
      <name val="EYInterstate Light"/>
    </font>
    <font>
      <b/>
      <sz val="11"/>
      <color theme="1"/>
      <name val="Arial Narrow"/>
      <family val="2"/>
    </font>
    <font>
      <b/>
      <sz val="10"/>
      <name val="Arial"/>
      <family val="2"/>
    </font>
    <font>
      <sz val="9"/>
      <name val="Arial"/>
      <family val="2"/>
    </font>
    <font>
      <b/>
      <sz val="8"/>
      <color theme="0"/>
      <name val="Arial"/>
      <family val="2"/>
    </font>
    <font>
      <b/>
      <sz val="8"/>
      <name val="Arial"/>
      <family val="2"/>
    </font>
    <font>
      <sz val="8"/>
      <name val="Arial"/>
      <family val="2"/>
    </font>
    <font>
      <sz val="8"/>
      <color rgb="FFFF0000"/>
      <name val="Arial"/>
      <family val="2"/>
    </font>
    <font>
      <b/>
      <sz val="8"/>
      <color rgb="FFFF0000"/>
      <name val="Arial"/>
      <family val="2"/>
    </font>
    <font>
      <sz val="10"/>
      <color indexed="8"/>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rgb="FFC00000"/>
      </top>
      <bottom/>
      <diagonal/>
    </border>
    <border>
      <left/>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68">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90" fillId="0" borderId="0">
      <alignment vertical="top"/>
    </xf>
  </cellStyleXfs>
  <cellXfs count="525">
    <xf numFmtId="0" fontId="0" fillId="0" borderId="0" xfId="0"/>
    <xf numFmtId="0" fontId="24" fillId="0" borderId="0" xfId="0" applyFont="1"/>
    <xf numFmtId="0" fontId="25" fillId="0" borderId="0" xfId="0" applyFont="1" applyAlignment="1">
      <alignment vertical="center"/>
    </xf>
    <xf numFmtId="0" fontId="26" fillId="0" borderId="0" xfId="0" applyFont="1"/>
    <xf numFmtId="0" fontId="27" fillId="0" borderId="0" xfId="0" applyFont="1"/>
    <xf numFmtId="0" fontId="28" fillId="0" borderId="0" xfId="0" applyFont="1" applyAlignment="1">
      <alignment horizontal="center"/>
    </xf>
    <xf numFmtId="0" fontId="29" fillId="0" borderId="0" xfId="0" applyFont="1" applyAlignment="1">
      <alignment horizontal="center"/>
    </xf>
    <xf numFmtId="0" fontId="27" fillId="0" borderId="24" xfId="0" applyFont="1" applyBorder="1"/>
    <xf numFmtId="0" fontId="28" fillId="0" borderId="24" xfId="0" applyFont="1" applyBorder="1" applyAlignment="1">
      <alignment horizontal="center"/>
    </xf>
    <xf numFmtId="0" fontId="29" fillId="0" borderId="24" xfId="0" applyFont="1" applyBorder="1" applyAlignment="1">
      <alignment horizontal="center"/>
    </xf>
    <xf numFmtId="0" fontId="30" fillId="0" borderId="0" xfId="0" applyFont="1"/>
    <xf numFmtId="0" fontId="31" fillId="0" borderId="0" xfId="0" applyFont="1"/>
    <xf numFmtId="0" fontId="32" fillId="0" borderId="0" xfId="58" applyFont="1" applyFill="1" applyBorder="1" applyAlignment="1">
      <alignment horizontal="center"/>
    </xf>
    <xf numFmtId="0" fontId="32" fillId="0" borderId="0" xfId="58" quotePrefix="1" applyFont="1" applyFill="1" applyBorder="1"/>
    <xf numFmtId="0" fontId="33" fillId="0" borderId="0" xfId="0" applyFont="1"/>
    <xf numFmtId="0" fontId="27" fillId="0" borderId="0" xfId="0" applyFont="1" applyAlignment="1">
      <alignment horizontal="center"/>
    </xf>
    <xf numFmtId="0" fontId="34" fillId="0" borderId="0" xfId="0" applyFont="1"/>
    <xf numFmtId="0" fontId="35" fillId="0" borderId="0" xfId="0" applyFont="1"/>
    <xf numFmtId="0" fontId="36" fillId="0" borderId="0" xfId="0" applyFont="1"/>
    <xf numFmtId="0" fontId="37" fillId="0" borderId="0" xfId="58" applyFont="1" applyFill="1" applyBorder="1" applyAlignment="1">
      <alignment horizontal="center"/>
    </xf>
    <xf numFmtId="0" fontId="38" fillId="0" borderId="0" xfId="0" applyFont="1"/>
    <xf numFmtId="0" fontId="37" fillId="0" borderId="0" xfId="58" quotePrefix="1" applyFont="1" applyFill="1" applyBorder="1"/>
    <xf numFmtId="0" fontId="38" fillId="0" borderId="0" xfId="0" applyFont="1" applyAlignment="1">
      <alignment horizontal="center"/>
    </xf>
    <xf numFmtId="0" fontId="37" fillId="0" borderId="0" xfId="58" quotePrefix="1" applyFont="1" applyFill="1" applyBorder="1" applyAlignment="1">
      <alignment horizontal="center"/>
    </xf>
    <xf numFmtId="0" fontId="39" fillId="0" borderId="0" xfId="0" applyFont="1"/>
    <xf numFmtId="0" fontId="40" fillId="0" borderId="0" xfId="0" applyFont="1" applyAlignment="1">
      <alignment horizontal="center"/>
    </xf>
    <xf numFmtId="0" fontId="41" fillId="0" borderId="0" xfId="0" applyFont="1"/>
    <xf numFmtId="0" fontId="42" fillId="0" borderId="0" xfId="0" applyFont="1" applyAlignment="1">
      <alignment horizontal="center"/>
    </xf>
    <xf numFmtId="0" fontId="43" fillId="0" borderId="0" xfId="0" applyFont="1" applyAlignment="1">
      <alignment horizontal="center"/>
    </xf>
    <xf numFmtId="0" fontId="44" fillId="0" borderId="0" xfId="0" applyFont="1"/>
    <xf numFmtId="0" fontId="45" fillId="0" borderId="0" xfId="0" applyFont="1"/>
    <xf numFmtId="0" fontId="46" fillId="0" borderId="0" xfId="0" applyFont="1"/>
    <xf numFmtId="0" fontId="41" fillId="0" borderId="0" xfId="0" applyFont="1" applyAlignment="1">
      <alignment horizontal="center"/>
    </xf>
    <xf numFmtId="0" fontId="47" fillId="0" borderId="0" xfId="46" applyFont="1"/>
    <xf numFmtId="0" fontId="48" fillId="0" borderId="0" xfId="58" applyFont="1" applyFill="1" applyAlignment="1">
      <alignment horizontal="center" vertical="center"/>
    </xf>
    <xf numFmtId="170" fontId="49" fillId="0" borderId="0" xfId="44" applyFont="1" applyAlignment="1">
      <alignment vertical="center" wrapText="1"/>
    </xf>
    <xf numFmtId="0" fontId="51" fillId="0" borderId="0" xfId="0" applyFont="1"/>
    <xf numFmtId="0" fontId="52" fillId="0" borderId="0" xfId="0" applyFont="1" applyAlignment="1">
      <alignment horizontal="justify" vertical="center"/>
    </xf>
    <xf numFmtId="0" fontId="52" fillId="0" borderId="0" xfId="0" applyFont="1" applyAlignment="1">
      <alignment horizontal="left" vertical="center"/>
    </xf>
    <xf numFmtId="0" fontId="52" fillId="0" borderId="0" xfId="0" applyFont="1" applyAlignment="1">
      <alignment vertical="center"/>
    </xf>
    <xf numFmtId="0" fontId="51" fillId="0" borderId="0" xfId="0" applyFont="1" applyAlignment="1">
      <alignment vertical="center"/>
    </xf>
    <xf numFmtId="0" fontId="53" fillId="0" borderId="0" xfId="0" applyFont="1" applyAlignment="1">
      <alignment horizontal="justify" vertical="center"/>
    </xf>
    <xf numFmtId="0" fontId="54" fillId="33" borderId="10" xfId="0" applyFont="1" applyFill="1" applyBorder="1" applyAlignment="1">
      <alignment horizontal="center" vertical="center"/>
    </xf>
    <xf numFmtId="0" fontId="55" fillId="0" borderId="10" xfId="0" applyFont="1" applyBorder="1" applyAlignment="1">
      <alignment horizontal="center" vertical="center"/>
    </xf>
    <xf numFmtId="0" fontId="55" fillId="0" borderId="10" xfId="0" applyFont="1" applyBorder="1" applyAlignment="1">
      <alignment horizontal="centerContinuous" vertical="center"/>
    </xf>
    <xf numFmtId="0" fontId="51" fillId="0" borderId="0" xfId="0" applyFont="1" applyAlignment="1">
      <alignment horizontal="left" vertical="center"/>
    </xf>
    <xf numFmtId="0" fontId="55" fillId="0" borderId="0" xfId="0" applyFont="1" applyAlignment="1">
      <alignment vertical="center"/>
    </xf>
    <xf numFmtId="6" fontId="55" fillId="0" borderId="0" xfId="0" applyNumberFormat="1" applyFont="1" applyAlignment="1">
      <alignment vertical="center"/>
    </xf>
    <xf numFmtId="0" fontId="54" fillId="33" borderId="10" xfId="0" applyFont="1" applyFill="1" applyBorder="1" applyAlignment="1">
      <alignment horizontal="center" vertical="center" wrapText="1"/>
    </xf>
    <xf numFmtId="0" fontId="55" fillId="0" borderId="10" xfId="0" applyFont="1" applyBorder="1" applyAlignment="1">
      <alignment vertical="center"/>
    </xf>
    <xf numFmtId="3" fontId="55" fillId="0" borderId="10" xfId="0" applyNumberFormat="1" applyFont="1" applyBorder="1" applyAlignment="1">
      <alignment horizontal="center" vertical="center"/>
    </xf>
    <xf numFmtId="3" fontId="55" fillId="0" borderId="10" xfId="0" applyNumberFormat="1" applyFont="1" applyBorder="1" applyAlignment="1">
      <alignment horizontal="right" vertical="center"/>
    </xf>
    <xf numFmtId="10" fontId="55" fillId="0" borderId="10" xfId="0" applyNumberFormat="1" applyFont="1" applyBorder="1" applyAlignment="1">
      <alignment horizontal="right" vertical="center"/>
    </xf>
    <xf numFmtId="3" fontId="47" fillId="0" borderId="0" xfId="46" applyNumberFormat="1" applyFont="1"/>
    <xf numFmtId="0" fontId="53" fillId="0" borderId="0" xfId="0" applyFont="1" applyAlignment="1">
      <alignment vertical="center"/>
    </xf>
    <xf numFmtId="0" fontId="54" fillId="33" borderId="10" xfId="0" applyFont="1" applyFill="1" applyBorder="1" applyAlignment="1">
      <alignment horizontal="centerContinuous" vertical="center"/>
    </xf>
    <xf numFmtId="0" fontId="55" fillId="0" borderId="10" xfId="0" applyFont="1" applyBorder="1" applyAlignment="1">
      <alignment horizontal="center" vertical="center" wrapText="1"/>
    </xf>
    <xf numFmtId="0" fontId="49" fillId="0" borderId="0" xfId="49" quotePrefix="1" applyFont="1" applyAlignment="1">
      <alignment horizontal="center"/>
    </xf>
    <xf numFmtId="0" fontId="49" fillId="0" borderId="0" xfId="46" applyFont="1" applyAlignment="1">
      <alignment horizontal="center"/>
    </xf>
    <xf numFmtId="0" fontId="52" fillId="0" borderId="0" xfId="0" applyFont="1" applyAlignment="1">
      <alignment horizontal="center"/>
    </xf>
    <xf numFmtId="0" fontId="47" fillId="0" borderId="0" xfId="49" quotePrefix="1" applyFont="1" applyAlignment="1">
      <alignment horizontal="center"/>
    </xf>
    <xf numFmtId="0" fontId="47" fillId="0" borderId="0" xfId="46" applyFont="1" applyAlignment="1">
      <alignment horizontal="center"/>
    </xf>
    <xf numFmtId="0" fontId="47" fillId="0" borderId="0" xfId="49" applyFont="1"/>
    <xf numFmtId="0" fontId="47" fillId="0" borderId="0" xfId="49" quotePrefix="1" applyFont="1" applyAlignment="1">
      <alignment horizontal="left"/>
    </xf>
    <xf numFmtId="0" fontId="48" fillId="0" borderId="0" xfId="58" applyFont="1" applyAlignment="1">
      <alignment vertical="center"/>
    </xf>
    <xf numFmtId="0" fontId="49" fillId="0" borderId="0" xfId="46" applyFont="1"/>
    <xf numFmtId="0" fontId="57" fillId="0" borderId="0" xfId="46" applyFont="1"/>
    <xf numFmtId="0" fontId="58" fillId="0" borderId="0" xfId="46" applyFont="1"/>
    <xf numFmtId="0" fontId="59" fillId="0" borderId="0" xfId="0" applyFont="1"/>
    <xf numFmtId="0" fontId="60" fillId="0" borderId="0" xfId="0" applyFont="1"/>
    <xf numFmtId="0" fontId="61" fillId="0" borderId="0" xfId="58" applyFont="1" applyFill="1" applyAlignment="1">
      <alignment horizontal="center" vertical="center"/>
    </xf>
    <xf numFmtId="0" fontId="58" fillId="0" borderId="0" xfId="0" applyFont="1"/>
    <xf numFmtId="0" fontId="60" fillId="0" borderId="0" xfId="0" applyFont="1" applyAlignment="1">
      <alignment horizontal="center" vertical="center"/>
    </xf>
    <xf numFmtId="0" fontId="59" fillId="0" borderId="0" xfId="0" applyFont="1" applyAlignment="1">
      <alignment horizontal="center" vertical="center"/>
    </xf>
    <xf numFmtId="0" fontId="63" fillId="33" borderId="0" xfId="0" applyFont="1" applyFill="1" applyAlignment="1">
      <alignment horizontal="center" vertical="center"/>
    </xf>
    <xf numFmtId="0" fontId="63" fillId="33" borderId="0" xfId="0" applyFont="1" applyFill="1" applyAlignment="1">
      <alignment horizontal="left" vertical="center"/>
    </xf>
    <xf numFmtId="177" fontId="63" fillId="33" borderId="0" xfId="0" applyNumberFormat="1" applyFont="1" applyFill="1" applyAlignment="1">
      <alignment horizontal="center" vertical="center" wrapText="1"/>
    </xf>
    <xf numFmtId="0" fontId="60" fillId="0" borderId="20" xfId="0" applyFont="1" applyBorder="1" applyAlignment="1">
      <alignment horizontal="left" indent="1"/>
    </xf>
    <xf numFmtId="0" fontId="60" fillId="0" borderId="17" xfId="0" applyFont="1" applyBorder="1" applyAlignment="1">
      <alignment horizontal="left" indent="1"/>
    </xf>
    <xf numFmtId="174" fontId="59" fillId="0" borderId="13" xfId="1" applyNumberFormat="1" applyFont="1" applyFill="1" applyBorder="1"/>
    <xf numFmtId="174" fontId="59" fillId="0" borderId="20" xfId="1" applyNumberFormat="1" applyFont="1" applyFill="1" applyBorder="1"/>
    <xf numFmtId="0" fontId="60" fillId="0" borderId="17" xfId="0" applyFont="1" applyBorder="1" applyAlignment="1">
      <alignment horizontal="left" vertical="center"/>
    </xf>
    <xf numFmtId="0" fontId="59" fillId="0" borderId="15" xfId="0" applyFont="1" applyBorder="1"/>
    <xf numFmtId="0" fontId="60" fillId="0" borderId="15" xfId="0" applyFont="1" applyBorder="1" applyAlignment="1">
      <alignment horizontal="left" indent="1"/>
    </xf>
    <xf numFmtId="0" fontId="60" fillId="0" borderId="0" xfId="0" applyFont="1" applyAlignment="1">
      <alignment horizontal="center"/>
    </xf>
    <xf numFmtId="169" fontId="60" fillId="0" borderId="15" xfId="1" applyNumberFormat="1" applyFont="1" applyFill="1" applyBorder="1"/>
    <xf numFmtId="169" fontId="59" fillId="0" borderId="0" xfId="1" applyNumberFormat="1" applyFont="1" applyFill="1" applyBorder="1" applyAlignment="1">
      <alignment horizontal="left" vertical="top"/>
    </xf>
    <xf numFmtId="169" fontId="60" fillId="0" borderId="0" xfId="1" applyNumberFormat="1" applyFont="1" applyFill="1" applyBorder="1" applyAlignment="1">
      <alignment horizontal="left" vertical="center"/>
    </xf>
    <xf numFmtId="0" fontId="59" fillId="0" borderId="15" xfId="0" applyFont="1" applyBorder="1" applyAlignment="1">
      <alignment horizontal="left" indent="1"/>
    </xf>
    <xf numFmtId="0" fontId="59" fillId="0" borderId="0" xfId="0" applyFont="1" applyAlignment="1">
      <alignment horizontal="center"/>
    </xf>
    <xf numFmtId="169" fontId="59" fillId="0" borderId="15" xfId="1" applyNumberFormat="1" applyFont="1" applyFill="1" applyBorder="1"/>
    <xf numFmtId="0" fontId="59" fillId="0" borderId="0" xfId="0" applyFont="1" applyAlignment="1">
      <alignment horizontal="left"/>
    </xf>
    <xf numFmtId="169" fontId="59" fillId="0" borderId="0" xfId="1" applyNumberFormat="1" applyFont="1" applyFill="1" applyBorder="1" applyAlignment="1">
      <alignment horizontal="left" vertical="center"/>
    </xf>
    <xf numFmtId="0" fontId="59" fillId="0" borderId="15" xfId="0" applyFont="1" applyBorder="1" applyAlignment="1">
      <alignment horizontal="left" wrapText="1" indent="1"/>
    </xf>
    <xf numFmtId="0" fontId="59" fillId="0" borderId="0" xfId="0" applyFont="1" applyAlignment="1">
      <alignment horizontal="center" wrapText="1"/>
    </xf>
    <xf numFmtId="169" fontId="59" fillId="0" borderId="15" xfId="1" applyNumberFormat="1" applyFont="1" applyFill="1" applyBorder="1" applyAlignment="1">
      <alignment vertical="center"/>
    </xf>
    <xf numFmtId="169" fontId="60" fillId="0" borderId="0" xfId="1" applyNumberFormat="1" applyFont="1" applyFill="1" applyBorder="1" applyAlignment="1">
      <alignment horizontal="left" vertical="center" wrapText="1"/>
    </xf>
    <xf numFmtId="0" fontId="60" fillId="0" borderId="15" xfId="0" applyFont="1" applyBorder="1"/>
    <xf numFmtId="0" fontId="64" fillId="0" borderId="0" xfId="0" applyFont="1"/>
    <xf numFmtId="0" fontId="59" fillId="0" borderId="0" xfId="0" applyFont="1" applyAlignment="1">
      <alignment horizontal="left" indent="1"/>
    </xf>
    <xf numFmtId="0" fontId="60" fillId="0" borderId="0" xfId="0" applyFont="1" applyAlignment="1">
      <alignment horizontal="left" indent="1"/>
    </xf>
    <xf numFmtId="169" fontId="60" fillId="0" borderId="0" xfId="1" applyNumberFormat="1" applyFont="1" applyFill="1" applyBorder="1" applyAlignment="1">
      <alignment horizontal="left"/>
    </xf>
    <xf numFmtId="169" fontId="60" fillId="0" borderId="0" xfId="1" applyNumberFormat="1" applyFont="1" applyFill="1" applyBorder="1" applyAlignment="1">
      <alignment horizontal="left" wrapText="1"/>
    </xf>
    <xf numFmtId="0" fontId="59" fillId="0" borderId="15" xfId="0" applyFont="1" applyBorder="1" applyAlignment="1">
      <alignment horizontal="left" vertical="center" wrapText="1" indent="1"/>
    </xf>
    <xf numFmtId="0" fontId="59" fillId="0" borderId="0" xfId="0" applyFont="1" applyAlignment="1">
      <alignment horizontal="center" vertical="center" wrapText="1"/>
    </xf>
    <xf numFmtId="169" fontId="59" fillId="0" borderId="0" xfId="1" applyNumberFormat="1" applyFont="1" applyFill="1" applyBorder="1" applyAlignment="1">
      <alignment horizontal="left" wrapText="1"/>
    </xf>
    <xf numFmtId="0" fontId="60" fillId="0" borderId="15" xfId="0" applyFont="1" applyBorder="1" applyAlignment="1">
      <alignment horizontal="left" vertical="top" wrapText="1" indent="1"/>
    </xf>
    <xf numFmtId="0" fontId="60" fillId="0" borderId="15" xfId="0" applyFont="1" applyBorder="1" applyAlignment="1">
      <alignment horizontal="left" vertical="center" indent="1"/>
    </xf>
    <xf numFmtId="169" fontId="60" fillId="0" borderId="15" xfId="1" applyNumberFormat="1" applyFont="1" applyFill="1" applyBorder="1" applyAlignment="1">
      <alignment vertical="center"/>
    </xf>
    <xf numFmtId="41" fontId="60" fillId="0" borderId="15" xfId="51" applyFont="1" applyFill="1" applyBorder="1"/>
    <xf numFmtId="169" fontId="59" fillId="0" borderId="0" xfId="1" applyNumberFormat="1" applyFont="1" applyFill="1" applyBorder="1" applyAlignment="1">
      <alignment horizontal="left"/>
    </xf>
    <xf numFmtId="0" fontId="58" fillId="0" borderId="15" xfId="0" applyFont="1" applyBorder="1"/>
    <xf numFmtId="0" fontId="65" fillId="0" borderId="0" xfId="0" applyFont="1"/>
    <xf numFmtId="0" fontId="60" fillId="0" borderId="21" xfId="0" applyFont="1" applyBorder="1" applyAlignment="1">
      <alignment horizontal="left" indent="1"/>
    </xf>
    <xf numFmtId="0" fontId="60" fillId="0" borderId="25" xfId="0" applyFont="1" applyBorder="1" applyAlignment="1">
      <alignment horizontal="left" indent="1"/>
    </xf>
    <xf numFmtId="41" fontId="60" fillId="0" borderId="21" xfId="51" applyFont="1" applyFill="1" applyBorder="1"/>
    <xf numFmtId="174" fontId="59" fillId="0" borderId="0" xfId="0" applyNumberFormat="1" applyFont="1"/>
    <xf numFmtId="0" fontId="62" fillId="0" borderId="0" xfId="49" quotePrefix="1" applyFont="1"/>
    <xf numFmtId="0" fontId="62" fillId="0" borderId="0" xfId="49" quotePrefix="1" applyFont="1" applyAlignment="1">
      <alignment horizontal="center"/>
    </xf>
    <xf numFmtId="0" fontId="64" fillId="0" borderId="0" xfId="0" applyFont="1" applyAlignment="1">
      <alignment horizontal="center"/>
    </xf>
    <xf numFmtId="0" fontId="63" fillId="0" borderId="0" xfId="0" applyFont="1" applyAlignment="1">
      <alignment horizontal="center"/>
    </xf>
    <xf numFmtId="0" fontId="57" fillId="0" borderId="0" xfId="49" quotePrefix="1" applyFont="1" applyAlignment="1">
      <alignment horizontal="center"/>
    </xf>
    <xf numFmtId="0" fontId="57" fillId="0" borderId="0" xfId="46" applyFont="1" applyAlignment="1">
      <alignment horizontal="center"/>
    </xf>
    <xf numFmtId="0" fontId="58" fillId="0" borderId="0" xfId="0" applyFont="1" applyAlignment="1">
      <alignment horizontal="center"/>
    </xf>
    <xf numFmtId="0" fontId="65" fillId="0" borderId="0" xfId="0" applyFont="1" applyAlignment="1">
      <alignment horizontal="center"/>
    </xf>
    <xf numFmtId="0" fontId="60" fillId="0" borderId="0" xfId="0" applyFont="1" applyAlignment="1">
      <alignment horizontal="center" wrapText="1"/>
    </xf>
    <xf numFmtId="0" fontId="59" fillId="0" borderId="0" xfId="0" applyFont="1" applyAlignment="1">
      <alignment wrapText="1"/>
    </xf>
    <xf numFmtId="0" fontId="51" fillId="0" borderId="0" xfId="0" applyFont="1" applyAlignment="1">
      <alignment wrapText="1"/>
    </xf>
    <xf numFmtId="0" fontId="52" fillId="0" borderId="0" xfId="0" applyFont="1" applyAlignment="1">
      <alignment horizontal="center" vertical="center"/>
    </xf>
    <xf numFmtId="0" fontId="51" fillId="0" borderId="10" xfId="0" applyFont="1" applyBorder="1" applyAlignment="1">
      <alignment vertical="center" wrapText="1"/>
    </xf>
    <xf numFmtId="41" fontId="52" fillId="0" borderId="10" xfId="51" applyFont="1" applyFill="1" applyBorder="1" applyAlignment="1">
      <alignment vertical="center"/>
    </xf>
    <xf numFmtId="166" fontId="52" fillId="0" borderId="10" xfId="51" applyNumberFormat="1" applyFont="1" applyFill="1" applyBorder="1" applyAlignment="1">
      <alignment vertical="center"/>
    </xf>
    <xf numFmtId="168" fontId="51" fillId="0" borderId="0" xfId="1" applyFont="1" applyFill="1" applyAlignment="1">
      <alignment vertical="center"/>
    </xf>
    <xf numFmtId="0" fontId="52" fillId="0" borderId="10" xfId="0" applyFont="1" applyBorder="1" applyAlignment="1">
      <alignment vertical="center" wrapText="1"/>
    </xf>
    <xf numFmtId="166" fontId="51" fillId="0" borderId="10" xfId="51" applyNumberFormat="1" applyFont="1" applyFill="1" applyBorder="1" applyAlignment="1">
      <alignment vertical="center"/>
    </xf>
    <xf numFmtId="174" fontId="51" fillId="0" borderId="0" xfId="0" applyNumberFormat="1" applyFont="1" applyAlignment="1">
      <alignment vertical="center"/>
    </xf>
    <xf numFmtId="49" fontId="51" fillId="0" borderId="10" xfId="0" applyNumberFormat="1" applyFont="1" applyBorder="1" applyAlignment="1">
      <alignment vertical="center" wrapText="1"/>
    </xf>
    <xf numFmtId="41" fontId="51" fillId="0" borderId="0" xfId="51" applyFont="1" applyFill="1" applyAlignment="1">
      <alignment vertical="center"/>
    </xf>
    <xf numFmtId="168" fontId="66" fillId="0" borderId="0" xfId="1" applyFont="1" applyFill="1" applyAlignment="1">
      <alignment vertical="center"/>
    </xf>
    <xf numFmtId="168" fontId="51" fillId="0" borderId="0" xfId="1" applyFont="1" applyFill="1"/>
    <xf numFmtId="168" fontId="51" fillId="0" borderId="0" xfId="0" applyNumberFormat="1" applyFont="1"/>
    <xf numFmtId="0" fontId="51" fillId="0" borderId="0" xfId="0" applyFont="1" applyAlignment="1">
      <alignment horizontal="center"/>
    </xf>
    <xf numFmtId="0" fontId="52" fillId="0" borderId="0" xfId="0" applyFont="1" applyAlignment="1">
      <alignment horizontal="center" wrapText="1"/>
    </xf>
    <xf numFmtId="0" fontId="49" fillId="0" borderId="0" xfId="49" applyFont="1" applyAlignment="1">
      <alignment horizontal="center"/>
    </xf>
    <xf numFmtId="0" fontId="47" fillId="0" borderId="0" xfId="49" applyFont="1" applyAlignment="1">
      <alignment horizontal="center"/>
    </xf>
    <xf numFmtId="169" fontId="60" fillId="0" borderId="17" xfId="1" applyNumberFormat="1" applyFont="1" applyFill="1" applyBorder="1" applyAlignment="1">
      <alignment horizontal="left" vertical="center"/>
    </xf>
    <xf numFmtId="0" fontId="54" fillId="33" borderId="0" xfId="0" applyFont="1" applyFill="1"/>
    <xf numFmtId="0" fontId="67" fillId="0" borderId="15" xfId="0" applyFont="1" applyBorder="1"/>
    <xf numFmtId="0" fontId="52" fillId="0" borderId="20" xfId="0" applyFont="1" applyBorder="1"/>
    <xf numFmtId="0" fontId="52" fillId="0" borderId="17" xfId="0" applyFont="1" applyBorder="1"/>
    <xf numFmtId="172" fontId="52" fillId="0" borderId="13" xfId="1" applyNumberFormat="1" applyFont="1" applyFill="1" applyBorder="1" applyAlignment="1">
      <alignment horizontal="left" indent="1"/>
    </xf>
    <xf numFmtId="0" fontId="51" fillId="0" borderId="15" xfId="0" applyFont="1" applyBorder="1"/>
    <xf numFmtId="0" fontId="68" fillId="0" borderId="0" xfId="0" applyFont="1"/>
    <xf numFmtId="172" fontId="51" fillId="0" borderId="18" xfId="1" applyNumberFormat="1" applyFont="1" applyFill="1" applyBorder="1" applyAlignment="1">
      <alignment horizontal="left" indent="1"/>
    </xf>
    <xf numFmtId="166" fontId="51" fillId="0" borderId="0" xfId="0" applyNumberFormat="1" applyFont="1"/>
    <xf numFmtId="49" fontId="51" fillId="0" borderId="15" xfId="0" applyNumberFormat="1" applyFont="1" applyBorder="1"/>
    <xf numFmtId="49" fontId="51" fillId="0" borderId="0" xfId="0" applyNumberFormat="1" applyFont="1"/>
    <xf numFmtId="49" fontId="52" fillId="0" borderId="0" xfId="0" applyNumberFormat="1" applyFont="1" applyAlignment="1">
      <alignment horizontal="center"/>
    </xf>
    <xf numFmtId="0" fontId="52" fillId="0" borderId="0" xfId="0" applyFont="1"/>
    <xf numFmtId="0" fontId="52" fillId="0" borderId="15" xfId="0" applyFont="1" applyBorder="1"/>
    <xf numFmtId="0" fontId="50" fillId="0" borderId="0" xfId="0" applyFont="1" applyAlignment="1">
      <alignment horizontal="center"/>
    </xf>
    <xf numFmtId="172" fontId="52" fillId="0" borderId="18" xfId="1" applyNumberFormat="1" applyFont="1" applyFill="1" applyBorder="1" applyAlignment="1">
      <alignment horizontal="left" indent="1"/>
    </xf>
    <xf numFmtId="0" fontId="69" fillId="0" borderId="15" xfId="0" applyFont="1" applyBorder="1"/>
    <xf numFmtId="0" fontId="70" fillId="0" borderId="15" xfId="0" quotePrefix="1" applyFont="1" applyBorder="1"/>
    <xf numFmtId="49" fontId="51" fillId="0" borderId="15" xfId="0" quotePrefix="1" applyNumberFormat="1" applyFont="1" applyBorder="1"/>
    <xf numFmtId="49" fontId="51" fillId="0" borderId="0" xfId="0" quotePrefix="1" applyNumberFormat="1" applyFont="1"/>
    <xf numFmtId="0" fontId="71" fillId="0" borderId="15" xfId="0" applyFont="1" applyBorder="1"/>
    <xf numFmtId="0" fontId="66" fillId="0" borderId="0" xfId="0" applyFont="1"/>
    <xf numFmtId="0" fontId="72" fillId="0" borderId="15" xfId="0" applyFont="1" applyBorder="1"/>
    <xf numFmtId="0" fontId="52" fillId="0" borderId="21" xfId="0" applyFont="1" applyBorder="1"/>
    <xf numFmtId="0" fontId="52" fillId="0" borderId="25" xfId="0" applyFont="1" applyBorder="1"/>
    <xf numFmtId="172" fontId="52" fillId="0" borderId="14" xfId="1" applyNumberFormat="1" applyFont="1" applyFill="1" applyBorder="1" applyAlignment="1">
      <alignment horizontal="left" indent="1"/>
    </xf>
    <xf numFmtId="0" fontId="73" fillId="0" borderId="0" xfId="0" applyFont="1"/>
    <xf numFmtId="169" fontId="51" fillId="0" borderId="0" xfId="1" applyNumberFormat="1" applyFont="1" applyFill="1" applyBorder="1"/>
    <xf numFmtId="174" fontId="51" fillId="0" borderId="0" xfId="0" applyNumberFormat="1" applyFont="1"/>
    <xf numFmtId="169" fontId="51" fillId="0" borderId="0" xfId="1" applyNumberFormat="1" applyFont="1" applyFill="1"/>
    <xf numFmtId="0" fontId="51" fillId="0" borderId="0" xfId="0" applyFont="1" applyAlignment="1">
      <alignment horizontal="left" wrapText="1"/>
    </xf>
    <xf numFmtId="0" fontId="51" fillId="0" borderId="0" xfId="0" applyFont="1" applyAlignment="1">
      <alignment horizontal="center" wrapText="1"/>
    </xf>
    <xf numFmtId="0" fontId="66" fillId="33" borderId="0" xfId="0" applyFont="1" applyFill="1"/>
    <xf numFmtId="0" fontId="52" fillId="0" borderId="20" xfId="0" applyFont="1" applyBorder="1" applyAlignment="1">
      <alignment vertical="center" wrapText="1"/>
    </xf>
    <xf numFmtId="0" fontId="52" fillId="0" borderId="17" xfId="0" applyFont="1" applyBorder="1" applyAlignment="1">
      <alignment vertical="center" wrapText="1"/>
    </xf>
    <xf numFmtId="41" fontId="52" fillId="0" borderId="13" xfId="51" applyFont="1" applyFill="1" applyBorder="1" applyAlignment="1">
      <alignment wrapText="1"/>
    </xf>
    <xf numFmtId="41" fontId="51" fillId="0" borderId="13" xfId="51" applyFont="1" applyFill="1" applyBorder="1"/>
    <xf numFmtId="0" fontId="52" fillId="0" borderId="15" xfId="0" applyFont="1" applyBorder="1" applyAlignment="1">
      <alignment vertical="center" wrapText="1"/>
    </xf>
    <xf numFmtId="0" fontId="52" fillId="0" borderId="0" xfId="0" applyFont="1" applyAlignment="1">
      <alignment vertical="center" wrapText="1"/>
    </xf>
    <xf numFmtId="166" fontId="51" fillId="0" borderId="18" xfId="51" applyNumberFormat="1" applyFont="1" applyFill="1" applyBorder="1" applyAlignment="1">
      <alignment vertical="center"/>
    </xf>
    <xf numFmtId="0" fontId="51" fillId="0" borderId="15" xfId="0" applyFont="1" applyBorder="1" applyAlignment="1">
      <alignment vertical="center" wrapText="1"/>
    </xf>
    <xf numFmtId="0" fontId="51" fillId="0" borderId="0" xfId="0" applyFont="1" applyAlignment="1">
      <alignment vertical="center" wrapText="1"/>
    </xf>
    <xf numFmtId="166" fontId="52" fillId="0" borderId="18" xfId="51" applyNumberFormat="1" applyFont="1" applyFill="1" applyBorder="1" applyAlignment="1">
      <alignment vertical="center"/>
    </xf>
    <xf numFmtId="171" fontId="51" fillId="0" borderId="0" xfId="0" applyNumberFormat="1" applyFont="1" applyAlignment="1">
      <alignment vertical="center"/>
    </xf>
    <xf numFmtId="0" fontId="51" fillId="0" borderId="15" xfId="0" applyFont="1" applyBorder="1" applyAlignment="1">
      <alignment horizontal="left" vertical="center" wrapText="1"/>
    </xf>
    <xf numFmtId="0" fontId="51" fillId="0" borderId="0" xfId="0" applyFont="1" applyAlignment="1">
      <alignment horizontal="left" vertical="center" wrapText="1"/>
    </xf>
    <xf numFmtId="3" fontId="51" fillId="0" borderId="0" xfId="0" applyNumberFormat="1" applyFont="1" applyAlignment="1">
      <alignment vertical="center"/>
    </xf>
    <xf numFmtId="166" fontId="51" fillId="0" borderId="0" xfId="0" applyNumberFormat="1" applyFont="1" applyAlignment="1">
      <alignment vertical="center"/>
    </xf>
    <xf numFmtId="0" fontId="66" fillId="0" borderId="0" xfId="0" applyFont="1" applyAlignment="1">
      <alignment vertical="center"/>
    </xf>
    <xf numFmtId="0" fontId="52" fillId="0" borderId="21" xfId="0" applyFont="1" applyBorder="1" applyAlignment="1">
      <alignment vertical="center" wrapText="1"/>
    </xf>
    <xf numFmtId="0" fontId="52" fillId="0" borderId="25" xfId="0" applyFont="1" applyBorder="1" applyAlignment="1">
      <alignment vertical="center" wrapText="1"/>
    </xf>
    <xf numFmtId="166" fontId="52" fillId="0" borderId="14" xfId="51" applyNumberFormat="1" applyFont="1" applyFill="1" applyBorder="1" applyAlignment="1">
      <alignment vertical="center"/>
    </xf>
    <xf numFmtId="166" fontId="52" fillId="0" borderId="0" xfId="45" applyFont="1" applyFill="1" applyBorder="1" applyAlignment="1">
      <alignment vertical="center"/>
    </xf>
    <xf numFmtId="174" fontId="66" fillId="0" borderId="0" xfId="0" applyNumberFormat="1" applyFont="1" applyAlignment="1">
      <alignment vertical="center"/>
    </xf>
    <xf numFmtId="169" fontId="66" fillId="0" borderId="0" xfId="1" applyNumberFormat="1" applyFont="1" applyFill="1" applyAlignment="1">
      <alignment vertical="center"/>
    </xf>
    <xf numFmtId="169" fontId="51" fillId="0" borderId="0" xfId="0" applyNumberFormat="1" applyFont="1"/>
    <xf numFmtId="0" fontId="47" fillId="0" borderId="0" xfId="46" applyFont="1" applyAlignment="1">
      <alignment vertical="center"/>
    </xf>
    <xf numFmtId="0" fontId="48" fillId="0" borderId="0" xfId="58" applyFont="1" applyFill="1" applyBorder="1" applyAlignment="1">
      <alignment horizontal="center" vertical="center"/>
    </xf>
    <xf numFmtId="0" fontId="51" fillId="0" borderId="0" xfId="0" applyFont="1" applyAlignment="1">
      <alignment horizontal="center" vertical="center" wrapText="1"/>
    </xf>
    <xf numFmtId="0" fontId="73" fillId="0" borderId="0" xfId="0" applyFont="1" applyAlignment="1">
      <alignment horizontal="center" vertical="center"/>
    </xf>
    <xf numFmtId="0" fontId="51" fillId="0" borderId="0" xfId="0" applyFont="1" applyAlignment="1">
      <alignment horizontal="justify" vertical="center" wrapText="1"/>
    </xf>
    <xf numFmtId="0" fontId="49" fillId="0" borderId="0" xfId="49" quotePrefix="1" applyFont="1" applyAlignment="1">
      <alignment horizontal="center" vertical="center"/>
    </xf>
    <xf numFmtId="0" fontId="47" fillId="0" borderId="0" xfId="49" quotePrefix="1" applyFont="1" applyAlignment="1">
      <alignment horizontal="center" vertical="center"/>
    </xf>
    <xf numFmtId="0" fontId="47" fillId="0" borderId="0" xfId="49" quotePrefix="1" applyFont="1" applyAlignment="1">
      <alignment vertical="center"/>
    </xf>
    <xf numFmtId="9" fontId="51" fillId="0" borderId="0" xfId="0" applyNumberFormat="1" applyFont="1" applyAlignment="1">
      <alignment horizontal="center" wrapText="1"/>
    </xf>
    <xf numFmtId="0" fontId="52" fillId="0" borderId="30" xfId="0" applyFont="1" applyBorder="1" applyAlignment="1">
      <alignment horizontal="center" vertical="center" wrapText="1"/>
    </xf>
    <xf numFmtId="0" fontId="51" fillId="0" borderId="30" xfId="0" applyFont="1" applyBorder="1" applyAlignment="1">
      <alignment horizontal="center" vertical="center" wrapText="1"/>
    </xf>
    <xf numFmtId="9" fontId="51" fillId="0" borderId="30" xfId="0" applyNumberFormat="1" applyFont="1" applyBorder="1" applyAlignment="1">
      <alignment horizontal="center" wrapText="1"/>
    </xf>
    <xf numFmtId="0" fontId="49" fillId="0" borderId="15" xfId="49" applyFont="1" applyBorder="1"/>
    <xf numFmtId="0" fontId="49" fillId="0" borderId="0" xfId="49" applyFont="1"/>
    <xf numFmtId="177" fontId="47" fillId="0" borderId="0" xfId="49" applyNumberFormat="1" applyFont="1"/>
    <xf numFmtId="0" fontId="47" fillId="0" borderId="15" xfId="49" applyFont="1" applyBorder="1"/>
    <xf numFmtId="177" fontId="47" fillId="0" borderId="0" xfId="49" applyNumberFormat="1" applyFont="1" applyAlignment="1">
      <alignment wrapText="1"/>
    </xf>
    <xf numFmtId="0" fontId="47" fillId="0" borderId="0" xfId="49" applyFont="1" applyAlignment="1">
      <alignment wrapText="1"/>
    </xf>
    <xf numFmtId="0" fontId="47" fillId="0" borderId="15" xfId="49" applyFont="1" applyBorder="1" applyAlignment="1">
      <alignment vertical="center"/>
    </xf>
    <xf numFmtId="0" fontId="47" fillId="0" borderId="0" xfId="49" applyFont="1" applyAlignment="1">
      <alignment vertical="center"/>
    </xf>
    <xf numFmtId="177" fontId="47" fillId="0" borderId="0" xfId="49" applyNumberFormat="1" applyFont="1" applyAlignment="1">
      <alignment vertical="center"/>
    </xf>
    <xf numFmtId="0" fontId="47" fillId="0" borderId="15" xfId="49" applyFont="1" applyBorder="1" applyAlignment="1">
      <alignment horizontal="center" vertical="center" wrapText="1"/>
    </xf>
    <xf numFmtId="0" fontId="54" fillId="33" borderId="13" xfId="0" applyFont="1" applyFill="1" applyBorder="1" applyAlignment="1">
      <alignment horizontal="center" vertical="center" wrapText="1"/>
    </xf>
    <xf numFmtId="177" fontId="47" fillId="0" borderId="0" xfId="49" applyNumberFormat="1" applyFont="1" applyAlignment="1">
      <alignment horizontal="center" vertical="center" wrapText="1"/>
    </xf>
    <xf numFmtId="0" fontId="47" fillId="0" borderId="0" xfId="49" applyFont="1" applyAlignment="1">
      <alignment horizontal="center" vertical="center" wrapText="1"/>
    </xf>
    <xf numFmtId="0" fontId="47" fillId="0" borderId="15" xfId="49" applyFont="1" applyBorder="1" applyAlignment="1">
      <alignment wrapText="1"/>
    </xf>
    <xf numFmtId="0" fontId="52" fillId="0" borderId="10" xfId="0" applyFont="1" applyBorder="1" applyAlignment="1">
      <alignment vertical="center"/>
    </xf>
    <xf numFmtId="0" fontId="51" fillId="0" borderId="10" xfId="0" applyFont="1" applyBorder="1" applyAlignment="1">
      <alignment vertical="center"/>
    </xf>
    <xf numFmtId="0" fontId="51" fillId="0" borderId="10" xfId="0" applyFont="1" applyBorder="1" applyAlignment="1">
      <alignment horizontal="center" vertical="center"/>
    </xf>
    <xf numFmtId="176" fontId="51" fillId="0" borderId="10" xfId="0" applyNumberFormat="1" applyFont="1" applyBorder="1" applyAlignment="1">
      <alignment vertical="center"/>
    </xf>
    <xf numFmtId="179" fontId="51" fillId="0" borderId="10" xfId="0" applyNumberFormat="1" applyFont="1" applyBorder="1" applyAlignment="1">
      <alignment vertical="center"/>
    </xf>
    <xf numFmtId="0" fontId="52" fillId="0" borderId="10" xfId="0" applyFont="1" applyBorder="1" applyAlignment="1">
      <alignment horizontal="left" vertical="center"/>
    </xf>
    <xf numFmtId="168" fontId="51" fillId="0" borderId="10" xfId="1" applyFont="1" applyFill="1" applyBorder="1" applyAlignment="1">
      <alignment horizontal="center" vertical="center"/>
    </xf>
    <xf numFmtId="166" fontId="51" fillId="0" borderId="10" xfId="51" applyNumberFormat="1" applyFont="1" applyFill="1" applyBorder="1" applyAlignment="1">
      <alignment horizontal="right" vertical="center"/>
    </xf>
    <xf numFmtId="168" fontId="52" fillId="0" borderId="10" xfId="1" applyFont="1" applyFill="1" applyBorder="1" applyAlignment="1">
      <alignment horizontal="center" vertical="center"/>
    </xf>
    <xf numFmtId="176" fontId="52" fillId="0" borderId="10" xfId="0" applyNumberFormat="1" applyFont="1" applyBorder="1" applyAlignment="1">
      <alignment vertical="center"/>
    </xf>
    <xf numFmtId="179" fontId="52" fillId="0" borderId="10" xfId="0" applyNumberFormat="1" applyFont="1" applyBorder="1" applyAlignment="1">
      <alignment vertical="center"/>
    </xf>
    <xf numFmtId="177" fontId="49" fillId="0" borderId="0" xfId="49" applyNumberFormat="1" applyFont="1"/>
    <xf numFmtId="0" fontId="49" fillId="0" borderId="15" xfId="49" applyFont="1" applyBorder="1" applyAlignment="1">
      <alignment horizontal="center" vertical="center" wrapText="1"/>
    </xf>
    <xf numFmtId="173" fontId="47" fillId="0" borderId="0" xfId="49" applyNumberFormat="1" applyFont="1" applyAlignment="1">
      <alignment wrapText="1"/>
    </xf>
    <xf numFmtId="177" fontId="49" fillId="0" borderId="0" xfId="49" applyNumberFormat="1" applyFont="1" applyAlignment="1">
      <alignment horizontal="center" vertical="center" wrapText="1"/>
    </xf>
    <xf numFmtId="0" fontId="49" fillId="0" borderId="0" xfId="49" applyFont="1" applyAlignment="1">
      <alignment horizontal="center" vertical="center" wrapText="1"/>
    </xf>
    <xf numFmtId="176" fontId="51" fillId="0" borderId="10" xfId="51" applyNumberFormat="1" applyFont="1" applyFill="1" applyBorder="1" applyAlignment="1">
      <alignment horizontal="right" vertical="center"/>
    </xf>
    <xf numFmtId="41" fontId="51" fillId="0" borderId="10" xfId="51" applyFont="1" applyFill="1" applyBorder="1" applyAlignment="1">
      <alignment horizontal="right" vertical="center"/>
    </xf>
    <xf numFmtId="41" fontId="49" fillId="0" borderId="12" xfId="51" applyFont="1" applyFill="1" applyBorder="1" applyAlignment="1">
      <alignment horizontal="center" vertical="center"/>
    </xf>
    <xf numFmtId="166" fontId="49" fillId="0" borderId="10" xfId="51" applyNumberFormat="1" applyFont="1" applyFill="1" applyBorder="1" applyAlignment="1">
      <alignment horizontal="center" vertical="center"/>
    </xf>
    <xf numFmtId="166" fontId="47" fillId="0" borderId="0" xfId="49" applyNumberFormat="1" applyFont="1"/>
    <xf numFmtId="41" fontId="66" fillId="0" borderId="0" xfId="49" applyNumberFormat="1" applyFont="1" applyAlignment="1">
      <alignment horizontal="center" vertical="center"/>
    </xf>
    <xf numFmtId="0" fontId="47" fillId="0" borderId="0" xfId="49" applyFont="1" applyAlignment="1">
      <alignment horizontal="center" vertical="center"/>
    </xf>
    <xf numFmtId="0" fontId="70" fillId="0" borderId="0" xfId="49" applyFont="1"/>
    <xf numFmtId="166" fontId="70" fillId="0" borderId="0" xfId="49" applyNumberFormat="1" applyFont="1"/>
    <xf numFmtId="0" fontId="71" fillId="0" borderId="15" xfId="0" applyFont="1" applyBorder="1" applyAlignment="1">
      <alignment vertical="center"/>
    </xf>
    <xf numFmtId="0" fontId="47" fillId="0" borderId="14" xfId="49" quotePrefix="1" applyFont="1" applyBorder="1" applyAlignment="1">
      <alignment horizontal="left" vertical="center"/>
    </xf>
    <xf numFmtId="41" fontId="47" fillId="0" borderId="14" xfId="51" applyFont="1" applyFill="1" applyBorder="1" applyAlignment="1">
      <alignment vertical="center"/>
    </xf>
    <xf numFmtId="166" fontId="70" fillId="0" borderId="0" xfId="49" applyNumberFormat="1" applyFont="1" applyAlignment="1">
      <alignment vertical="center"/>
    </xf>
    <xf numFmtId="0" fontId="70" fillId="0" borderId="0" xfId="49" applyFont="1" applyAlignment="1">
      <alignment vertical="center"/>
    </xf>
    <xf numFmtId="0" fontId="54" fillId="33" borderId="19" xfId="0" applyFont="1" applyFill="1" applyBorder="1" applyAlignment="1">
      <alignment horizontal="center" vertical="center"/>
    </xf>
    <xf numFmtId="0" fontId="54" fillId="33" borderId="13" xfId="0" applyFont="1" applyFill="1" applyBorder="1" applyAlignment="1">
      <alignment horizontal="center" vertical="center"/>
    </xf>
    <xf numFmtId="0" fontId="53" fillId="0" borderId="10" xfId="0" applyFont="1" applyBorder="1" applyAlignment="1">
      <alignment vertical="center"/>
    </xf>
    <xf numFmtId="41" fontId="70" fillId="0" borderId="0" xfId="49" applyNumberFormat="1" applyFont="1"/>
    <xf numFmtId="0" fontId="54" fillId="33" borderId="14" xfId="0" applyFont="1" applyFill="1" applyBorder="1" applyAlignment="1">
      <alignment horizontal="center" vertical="center"/>
    </xf>
    <xf numFmtId="41" fontId="55" fillId="0" borderId="10" xfId="51" applyFont="1" applyFill="1" applyBorder="1" applyAlignment="1">
      <alignment horizontal="right" vertical="center"/>
    </xf>
    <xf numFmtId="41" fontId="52" fillId="0" borderId="10" xfId="51" applyFont="1" applyFill="1" applyBorder="1" applyAlignment="1">
      <alignment horizontal="right" vertical="center"/>
    </xf>
    <xf numFmtId="0" fontId="47" fillId="0" borderId="0" xfId="0" applyFont="1" applyAlignment="1">
      <alignment vertical="top"/>
    </xf>
    <xf numFmtId="172" fontId="49" fillId="0" borderId="0" xfId="50" applyNumberFormat="1" applyFont="1" applyFill="1" applyAlignment="1"/>
    <xf numFmtId="41" fontId="66" fillId="0" borderId="0" xfId="49" applyNumberFormat="1" applyFont="1"/>
    <xf numFmtId="0" fontId="54" fillId="33" borderId="29" xfId="0" applyFont="1" applyFill="1" applyBorder="1" applyAlignment="1">
      <alignment horizontal="center" vertical="center" wrapText="1"/>
    </xf>
    <xf numFmtId="41" fontId="51" fillId="0" borderId="10" xfId="51" applyFont="1" applyFill="1" applyBorder="1" applyAlignment="1">
      <alignment horizontal="left" vertical="center"/>
    </xf>
    <xf numFmtId="0" fontId="54" fillId="33" borderId="19" xfId="0" applyFont="1" applyFill="1" applyBorder="1" applyAlignment="1">
      <alignment horizontal="center" vertical="center" wrapText="1"/>
    </xf>
    <xf numFmtId="41" fontId="70" fillId="0" borderId="0" xfId="49" applyNumberFormat="1" applyFont="1" applyAlignment="1">
      <alignment wrapText="1"/>
    </xf>
    <xf numFmtId="0" fontId="49" fillId="0" borderId="0" xfId="0" applyFont="1" applyAlignment="1">
      <alignment vertical="top"/>
    </xf>
    <xf numFmtId="0" fontId="47" fillId="0" borderId="10" xfId="49" applyFont="1" applyBorder="1" applyAlignment="1">
      <alignment vertical="center"/>
    </xf>
    <xf numFmtId="41" fontId="47" fillId="0" borderId="10" xfId="51" applyFont="1" applyFill="1" applyBorder="1" applyAlignment="1">
      <alignment vertical="center"/>
    </xf>
    <xf numFmtId="41" fontId="49" fillId="0" borderId="10" xfId="51" applyFont="1" applyFill="1" applyBorder="1" applyAlignment="1">
      <alignment vertical="center"/>
    </xf>
    <xf numFmtId="169" fontId="47" fillId="0" borderId="0" xfId="1" applyNumberFormat="1" applyFont="1" applyFill="1" applyBorder="1" applyAlignment="1"/>
    <xf numFmtId="172" fontId="70" fillId="0" borderId="0" xfId="49" applyNumberFormat="1" applyFont="1"/>
    <xf numFmtId="0" fontId="47" fillId="0" borderId="10" xfId="49" applyFont="1" applyBorder="1" applyAlignment="1">
      <alignment horizontal="center" vertical="center"/>
    </xf>
    <xf numFmtId="0" fontId="47" fillId="0" borderId="10" xfId="49" applyFont="1" applyBorder="1" applyAlignment="1">
      <alignment horizontal="center" vertical="center" wrapText="1"/>
    </xf>
    <xf numFmtId="41" fontId="47" fillId="0" borderId="10" xfId="51" applyFont="1" applyBorder="1" applyAlignment="1">
      <alignment horizontal="center" vertical="center"/>
    </xf>
    <xf numFmtId="172" fontId="51" fillId="0" borderId="10" xfId="1" applyNumberFormat="1" applyFont="1" applyFill="1" applyBorder="1" applyAlignment="1">
      <alignment horizontal="left" vertical="center" indent="1"/>
    </xf>
    <xf numFmtId="41" fontId="49" fillId="0" borderId="10" xfId="51" applyFont="1" applyBorder="1" applyAlignment="1">
      <alignment horizontal="center" vertical="center"/>
    </xf>
    <xf numFmtId="0" fontId="49" fillId="0" borderId="15" xfId="49" applyFont="1" applyBorder="1" applyAlignment="1">
      <alignment horizontal="center" vertical="center"/>
    </xf>
    <xf numFmtId="0" fontId="49" fillId="0" borderId="10" xfId="49" applyFont="1" applyBorder="1" applyAlignment="1">
      <alignment horizontal="left" vertical="center"/>
    </xf>
    <xf numFmtId="0" fontId="49" fillId="0" borderId="0" xfId="49" applyFont="1" applyAlignment="1">
      <alignment horizontal="center" vertical="center"/>
    </xf>
    <xf numFmtId="0" fontId="47" fillId="0" borderId="15" xfId="49" applyFont="1" applyBorder="1" applyAlignment="1">
      <alignment horizontal="center" vertical="center"/>
    </xf>
    <xf numFmtId="0" fontId="47" fillId="0" borderId="10" xfId="49" applyFont="1" applyBorder="1" applyAlignment="1">
      <alignment horizontal="left" vertical="center" indent="1"/>
    </xf>
    <xf numFmtId="166" fontId="47" fillId="0" borderId="10" xfId="51" applyNumberFormat="1" applyFont="1" applyBorder="1" applyAlignment="1">
      <alignment horizontal="center" vertical="center"/>
    </xf>
    <xf numFmtId="166" fontId="49" fillId="0" borderId="10" xfId="49" applyNumberFormat="1" applyFont="1" applyBorder="1" applyAlignment="1">
      <alignment horizontal="center" vertical="center"/>
    </xf>
    <xf numFmtId="41" fontId="49" fillId="0" borderId="10" xfId="49" applyNumberFormat="1" applyFont="1" applyBorder="1" applyAlignment="1">
      <alignment horizontal="center" vertical="center" wrapText="1"/>
    </xf>
    <xf numFmtId="166" fontId="49" fillId="0" borderId="10" xfId="49" applyNumberFormat="1" applyFont="1" applyBorder="1" applyAlignment="1">
      <alignment horizontal="center" vertical="center" wrapText="1"/>
    </xf>
    <xf numFmtId="0" fontId="49" fillId="0" borderId="10" xfId="49" applyFont="1" applyBorder="1" applyAlignment="1">
      <alignment horizontal="left" vertical="center" indent="1"/>
    </xf>
    <xf numFmtId="41" fontId="47" fillId="0" borderId="0" xfId="51" applyFont="1" applyFill="1" applyAlignment="1"/>
    <xf numFmtId="172" fontId="66" fillId="0" borderId="0" xfId="49" applyNumberFormat="1" applyFont="1"/>
    <xf numFmtId="166" fontId="47" fillId="0" borderId="10" xfId="49" applyNumberFormat="1" applyFont="1" applyBorder="1" applyAlignment="1">
      <alignment horizontal="center" vertical="center" wrapText="1"/>
    </xf>
    <xf numFmtId="0" fontId="51" fillId="0" borderId="0" xfId="0" applyFont="1" applyAlignment="1">
      <alignment horizontal="justify" vertical="center"/>
    </xf>
    <xf numFmtId="0" fontId="66" fillId="0" borderId="0" xfId="49" applyFont="1"/>
    <xf numFmtId="0" fontId="54" fillId="33" borderId="10" xfId="49" applyFont="1" applyFill="1" applyBorder="1" applyAlignment="1">
      <alignment horizontal="center" vertical="center"/>
    </xf>
    <xf numFmtId="41" fontId="49" fillId="0" borderId="18" xfId="51" applyFont="1" applyFill="1" applyBorder="1" applyAlignment="1"/>
    <xf numFmtId="41" fontId="47" fillId="0" borderId="18" xfId="51" applyFont="1" applyFill="1" applyBorder="1" applyAlignment="1"/>
    <xf numFmtId="0" fontId="52" fillId="0" borderId="11" xfId="0" applyFont="1" applyBorder="1"/>
    <xf numFmtId="41" fontId="49" fillId="0" borderId="10" xfId="51" applyFont="1" applyFill="1" applyBorder="1" applyAlignment="1"/>
    <xf numFmtId="166" fontId="75" fillId="0" borderId="0" xfId="45" applyFont="1" applyFill="1" applyAlignment="1"/>
    <xf numFmtId="166" fontId="47" fillId="0" borderId="0" xfId="45" applyFont="1" applyFill="1" applyAlignment="1"/>
    <xf numFmtId="0" fontId="47" fillId="0" borderId="0" xfId="49" applyFont="1" applyAlignment="1">
      <alignment horizontal="left"/>
    </xf>
    <xf numFmtId="0" fontId="49" fillId="0" borderId="10" xfId="49" applyFont="1" applyBorder="1" applyAlignment="1">
      <alignment horizontal="left" vertical="center" wrapText="1"/>
    </xf>
    <xf numFmtId="169" fontId="60" fillId="0" borderId="0" xfId="1" applyNumberFormat="1" applyFont="1" applyFill="1" applyBorder="1" applyAlignment="1">
      <alignment horizontal="left" vertical="top" wrapText="1"/>
    </xf>
    <xf numFmtId="0" fontId="77" fillId="0" borderId="0" xfId="0" applyFont="1"/>
    <xf numFmtId="174" fontId="60" fillId="0" borderId="18" xfId="51" applyNumberFormat="1" applyFont="1" applyFill="1" applyBorder="1"/>
    <xf numFmtId="174" fontId="59" fillId="0" borderId="18" xfId="51" applyNumberFormat="1" applyFont="1" applyFill="1" applyBorder="1"/>
    <xf numFmtId="174" fontId="60" fillId="0" borderId="18" xfId="51" applyNumberFormat="1" applyFont="1" applyFill="1" applyBorder="1" applyAlignment="1">
      <alignment vertical="center"/>
    </xf>
    <xf numFmtId="174" fontId="60" fillId="0" borderId="14" xfId="51" applyNumberFormat="1" applyFont="1" applyFill="1" applyBorder="1"/>
    <xf numFmtId="174" fontId="59" fillId="0" borderId="13" xfId="51" applyNumberFormat="1" applyFont="1" applyBorder="1"/>
    <xf numFmtId="174" fontId="59" fillId="0" borderId="18" xfId="51" applyNumberFormat="1" applyFont="1" applyBorder="1"/>
    <xf numFmtId="174" fontId="59" fillId="0" borderId="18" xfId="51" applyNumberFormat="1" applyFont="1" applyFill="1" applyBorder="1" applyAlignment="1">
      <alignment vertical="center"/>
    </xf>
    <xf numFmtId="180" fontId="51" fillId="0" borderId="18" xfId="1" applyNumberFormat="1" applyFont="1" applyFill="1" applyBorder="1" applyAlignment="1">
      <alignment horizontal="right"/>
    </xf>
    <xf numFmtId="174" fontId="52" fillId="0" borderId="10" xfId="51" applyNumberFormat="1" applyFont="1" applyFill="1" applyBorder="1" applyAlignment="1">
      <alignment vertical="center"/>
    </xf>
    <xf numFmtId="174" fontId="51" fillId="0" borderId="10" xfId="51" applyNumberFormat="1" applyFont="1" applyFill="1" applyBorder="1" applyAlignment="1">
      <alignment vertical="center"/>
    </xf>
    <xf numFmtId="174" fontId="51" fillId="0" borderId="18" xfId="51" applyNumberFormat="1" applyFont="1" applyFill="1" applyBorder="1" applyAlignment="1">
      <alignment vertical="center"/>
    </xf>
    <xf numFmtId="174" fontId="52" fillId="0" borderId="18" xfId="51" applyNumberFormat="1" applyFont="1" applyFill="1" applyBorder="1" applyAlignment="1">
      <alignment vertical="center"/>
    </xf>
    <xf numFmtId="180" fontId="51" fillId="0" borderId="10" xfId="51" applyNumberFormat="1" applyFont="1" applyFill="1" applyBorder="1" applyAlignment="1">
      <alignment horizontal="right" vertical="center"/>
    </xf>
    <xf numFmtId="180" fontId="49" fillId="0" borderId="10" xfId="51" applyNumberFormat="1" applyFont="1" applyFill="1" applyBorder="1" applyAlignment="1">
      <alignment horizontal="right" vertical="center"/>
    </xf>
    <xf numFmtId="180" fontId="52" fillId="0" borderId="10" xfId="51" applyNumberFormat="1" applyFont="1" applyFill="1" applyBorder="1" applyAlignment="1">
      <alignment horizontal="right" vertical="center"/>
    </xf>
    <xf numFmtId="174" fontId="47" fillId="0" borderId="10" xfId="51" applyNumberFormat="1" applyFont="1" applyFill="1" applyBorder="1" applyAlignment="1">
      <alignment horizontal="right" vertical="center"/>
    </xf>
    <xf numFmtId="174" fontId="49" fillId="0" borderId="10" xfId="51" applyNumberFormat="1" applyFont="1" applyFill="1" applyBorder="1" applyAlignment="1">
      <alignment horizontal="right" vertical="center"/>
    </xf>
    <xf numFmtId="180" fontId="53" fillId="0" borderId="10" xfId="51" applyNumberFormat="1" applyFont="1" applyFill="1" applyBorder="1" applyAlignment="1">
      <alignment horizontal="right" vertical="center"/>
    </xf>
    <xf numFmtId="180" fontId="55" fillId="0" borderId="10" xfId="51" applyNumberFormat="1" applyFont="1" applyFill="1" applyBorder="1" applyAlignment="1">
      <alignment horizontal="right" vertical="center"/>
    </xf>
    <xf numFmtId="180" fontId="47" fillId="0" borderId="0" xfId="49" applyNumberFormat="1" applyFont="1"/>
    <xf numFmtId="180" fontId="47" fillId="0" borderId="10" xfId="51" applyNumberFormat="1" applyFont="1" applyBorder="1" applyAlignment="1">
      <alignment horizontal="right" vertical="center"/>
    </xf>
    <xf numFmtId="180" fontId="49" fillId="0" borderId="10" xfId="51" applyNumberFormat="1" applyFont="1" applyBorder="1" applyAlignment="1">
      <alignment horizontal="right" vertical="center"/>
    </xf>
    <xf numFmtId="0" fontId="49" fillId="0" borderId="16" xfId="49" applyFont="1" applyBorder="1" applyAlignment="1">
      <alignment horizontal="center" vertical="center"/>
    </xf>
    <xf numFmtId="0" fontId="49" fillId="0" borderId="12" xfId="49" applyFont="1" applyBorder="1" applyAlignment="1">
      <alignment horizontal="center" vertical="center" wrapText="1"/>
    </xf>
    <xf numFmtId="180" fontId="49" fillId="0" borderId="10" xfId="49" applyNumberFormat="1" applyFont="1" applyBorder="1" applyAlignment="1">
      <alignment horizontal="right" vertical="center"/>
    </xf>
    <xf numFmtId="0" fontId="74" fillId="0" borderId="0" xfId="0" applyFont="1" applyAlignment="1">
      <alignment horizontal="center" vertical="center"/>
    </xf>
    <xf numFmtId="174" fontId="59" fillId="0" borderId="0" xfId="0" applyNumberFormat="1" applyFont="1" applyAlignment="1">
      <alignment horizontal="left"/>
    </xf>
    <xf numFmtId="0" fontId="52" fillId="0" borderId="0" xfId="0" applyFont="1" applyAlignment="1">
      <alignment horizontal="right" vertical="center" wrapText="1"/>
    </xf>
    <xf numFmtId="0" fontId="74" fillId="0" borderId="0" xfId="0" applyFont="1" applyAlignment="1">
      <alignment vertical="center"/>
    </xf>
    <xf numFmtId="0" fontId="78" fillId="0" borderId="0" xfId="0" applyFont="1" applyAlignment="1">
      <alignment vertical="center"/>
    </xf>
    <xf numFmtId="0" fontId="71" fillId="0" borderId="0" xfId="0" applyFont="1" applyAlignment="1">
      <alignment vertical="center"/>
    </xf>
    <xf numFmtId="175" fontId="47" fillId="0" borderId="10" xfId="49" applyNumberFormat="1" applyFont="1" applyBorder="1" applyAlignment="1">
      <alignment horizontal="left" vertical="center"/>
    </xf>
    <xf numFmtId="0" fontId="52" fillId="0" borderId="11" xfId="0" applyFont="1" applyBorder="1" applyAlignment="1">
      <alignment horizontal="left" vertical="center"/>
    </xf>
    <xf numFmtId="168" fontId="51" fillId="0" borderId="16" xfId="1" applyFont="1" applyFill="1" applyBorder="1" applyAlignment="1">
      <alignment horizontal="center" vertical="center"/>
    </xf>
    <xf numFmtId="179" fontId="51" fillId="0" borderId="16" xfId="0" applyNumberFormat="1" applyFont="1" applyBorder="1" applyAlignment="1">
      <alignment vertical="center"/>
    </xf>
    <xf numFmtId="0" fontId="47" fillId="0" borderId="10" xfId="49" applyFont="1" applyBorder="1" applyAlignment="1">
      <alignment horizontal="left" vertical="center" wrapText="1" indent="1"/>
    </xf>
    <xf numFmtId="0" fontId="49" fillId="0" borderId="11" xfId="49" applyFont="1" applyBorder="1" applyAlignment="1">
      <alignment horizontal="left" vertical="center" indent="1"/>
    </xf>
    <xf numFmtId="41" fontId="47" fillId="0" borderId="10" xfId="51" applyFont="1" applyBorder="1" applyAlignment="1">
      <alignment horizontal="right" vertical="center"/>
    </xf>
    <xf numFmtId="0" fontId="49" fillId="0" borderId="10" xfId="49" applyFont="1" applyBorder="1" applyAlignment="1">
      <alignment vertical="center"/>
    </xf>
    <xf numFmtId="41" fontId="52" fillId="0" borderId="15" xfId="51" applyFont="1" applyFill="1" applyBorder="1" applyAlignment="1"/>
    <xf numFmtId="41" fontId="51" fillId="0" borderId="15" xfId="51" applyFont="1" applyFill="1" applyBorder="1" applyAlignment="1">
      <alignment horizontal="left" indent="1"/>
    </xf>
    <xf numFmtId="0" fontId="81" fillId="0" borderId="0" xfId="0" applyFont="1" applyAlignment="1">
      <alignment horizontal="center" vertical="center"/>
    </xf>
    <xf numFmtId="0" fontId="0" fillId="0" borderId="0" xfId="0" applyAlignment="1">
      <alignment vertical="center"/>
    </xf>
    <xf numFmtId="0" fontId="80" fillId="0" borderId="0" xfId="0" applyFont="1" applyAlignment="1">
      <alignment horizontal="center" vertical="center"/>
    </xf>
    <xf numFmtId="0" fontId="82" fillId="0" borderId="0" xfId="0" applyFont="1"/>
    <xf numFmtId="0" fontId="76" fillId="0" borderId="0" xfId="0" applyFont="1" applyAlignment="1">
      <alignment vertical="center"/>
    </xf>
    <xf numFmtId="0" fontId="85" fillId="34" borderId="10" xfId="0" applyFont="1" applyFill="1" applyBorder="1" applyAlignment="1">
      <alignment horizontal="center" vertical="center" wrapText="1"/>
    </xf>
    <xf numFmtId="169" fontId="85" fillId="34" borderId="10" xfId="1" applyNumberFormat="1" applyFont="1" applyFill="1" applyBorder="1" applyAlignment="1">
      <alignment horizontal="center" vertical="center" wrapText="1"/>
    </xf>
    <xf numFmtId="0" fontId="15" fillId="0" borderId="0" xfId="0" applyFont="1"/>
    <xf numFmtId="14" fontId="85" fillId="34" borderId="10" xfId="0" applyNumberFormat="1" applyFont="1" applyFill="1" applyBorder="1" applyAlignment="1">
      <alignment horizontal="center" vertical="center" wrapText="1"/>
    </xf>
    <xf numFmtId="14" fontId="85" fillId="34" borderId="10" xfId="1" applyNumberFormat="1" applyFont="1" applyFill="1" applyBorder="1" applyAlignment="1">
      <alignment horizontal="center" vertical="center" wrapText="1"/>
    </xf>
    <xf numFmtId="0" fontId="86" fillId="35" borderId="10" xfId="0" applyFont="1" applyFill="1" applyBorder="1" applyAlignment="1">
      <alignment horizontal="center" wrapText="1"/>
    </xf>
    <xf numFmtId="0" fontId="86" fillId="35" borderId="10" xfId="0" applyFont="1" applyFill="1" applyBorder="1" applyAlignment="1">
      <alignment horizontal="center" vertical="center" wrapText="1"/>
    </xf>
    <xf numFmtId="0" fontId="86" fillId="36" borderId="10" xfId="0" applyFont="1" applyFill="1" applyBorder="1" applyAlignment="1">
      <alignment horizontal="center" vertical="center" wrapText="1"/>
    </xf>
    <xf numFmtId="0" fontId="86" fillId="37" borderId="10" xfId="0" applyFont="1" applyFill="1" applyBorder="1" applyAlignment="1">
      <alignment horizontal="center" vertical="center" wrapText="1"/>
    </xf>
    <xf numFmtId="0" fontId="87" fillId="0" borderId="0" xfId="0" applyFont="1"/>
    <xf numFmtId="169" fontId="86" fillId="0" borderId="10" xfId="1" applyNumberFormat="1" applyFont="1" applyBorder="1"/>
    <xf numFmtId="169" fontId="86" fillId="0" borderId="10" xfId="1" applyNumberFormat="1" applyFont="1" applyBorder="1" applyAlignment="1">
      <alignment horizontal="center" vertical="center" wrapText="1"/>
    </xf>
    <xf numFmtId="169" fontId="86" fillId="0" borderId="10" xfId="1" applyNumberFormat="1" applyFont="1" applyFill="1" applyBorder="1" applyAlignment="1">
      <alignment horizontal="center" vertical="center"/>
    </xf>
    <xf numFmtId="169" fontId="86" fillId="0" borderId="10" xfId="1" applyNumberFormat="1" applyFont="1" applyBorder="1" applyAlignment="1">
      <alignment horizontal="center" vertical="center"/>
    </xf>
    <xf numFmtId="169" fontId="86" fillId="0" borderId="0" xfId="1" applyNumberFormat="1" applyFont="1"/>
    <xf numFmtId="0" fontId="86" fillId="0" borderId="0" xfId="0" applyFont="1"/>
    <xf numFmtId="169" fontId="86" fillId="0" borderId="0" xfId="1" applyNumberFormat="1" applyFont="1" applyAlignment="1"/>
    <xf numFmtId="0" fontId="88" fillId="0" borderId="0" xfId="0" applyFont="1"/>
    <xf numFmtId="0" fontId="89" fillId="40" borderId="13" xfId="0" applyFont="1" applyFill="1" applyBorder="1"/>
    <xf numFmtId="169" fontId="89" fillId="40" borderId="13" xfId="1" applyNumberFormat="1" applyFont="1" applyFill="1" applyBorder="1"/>
    <xf numFmtId="169" fontId="89" fillId="40" borderId="10" xfId="1" applyNumberFormat="1" applyFont="1" applyFill="1" applyBorder="1"/>
    <xf numFmtId="169" fontId="89" fillId="40" borderId="10" xfId="1" applyNumberFormat="1" applyFont="1" applyFill="1" applyBorder="1" applyAlignment="1"/>
    <xf numFmtId="169" fontId="89" fillId="0" borderId="0" xfId="1" applyNumberFormat="1" applyFont="1"/>
    <xf numFmtId="3" fontId="89" fillId="0" borderId="0" xfId="0" applyNumberFormat="1" applyFont="1"/>
    <xf numFmtId="0" fontId="89" fillId="0" borderId="0" xfId="0" applyFont="1"/>
    <xf numFmtId="0" fontId="85" fillId="34" borderId="36" xfId="0" applyFont="1" applyFill="1" applyBorder="1"/>
    <xf numFmtId="169" fontId="85" fillId="34" borderId="36" xfId="1" applyNumberFormat="1" applyFont="1" applyFill="1" applyBorder="1"/>
    <xf numFmtId="169" fontId="87" fillId="0" borderId="0" xfId="1" applyNumberFormat="1" applyFont="1"/>
    <xf numFmtId="3" fontId="87" fillId="0" borderId="0" xfId="0" applyNumberFormat="1" applyFont="1"/>
    <xf numFmtId="169" fontId="0" fillId="0" borderId="0" xfId="1" applyNumberFormat="1" applyFont="1"/>
    <xf numFmtId="169" fontId="87" fillId="0" borderId="10" xfId="1" applyNumberFormat="1" applyFont="1" applyBorder="1"/>
    <xf numFmtId="0" fontId="0" fillId="0" borderId="17" xfId="0" applyBorder="1"/>
    <xf numFmtId="3" fontId="0" fillId="0" borderId="17" xfId="0" applyNumberFormat="1" applyBorder="1"/>
    <xf numFmtId="169" fontId="0" fillId="0" borderId="17" xfId="1" applyNumberFormat="1" applyFont="1" applyBorder="1"/>
    <xf numFmtId="3" fontId="87" fillId="0" borderId="17" xfId="0" applyNumberFormat="1" applyFont="1" applyBorder="1"/>
    <xf numFmtId="169" fontId="87" fillId="0" borderId="17" xfId="1" applyNumberFormat="1" applyFont="1" applyBorder="1"/>
    <xf numFmtId="41" fontId="0" fillId="0" borderId="0" xfId="51" applyFont="1" applyBorder="1"/>
    <xf numFmtId="3" fontId="0" fillId="0" borderId="0" xfId="0" applyNumberFormat="1"/>
    <xf numFmtId="169" fontId="0" fillId="0" borderId="0" xfId="1" applyNumberFormat="1" applyFont="1" applyBorder="1"/>
    <xf numFmtId="169" fontId="87" fillId="0" borderId="0" xfId="1" applyNumberFormat="1" applyFont="1" applyAlignment="1">
      <alignment horizontal="right"/>
    </xf>
    <xf numFmtId="181" fontId="84" fillId="0" borderId="0" xfId="1" applyNumberFormat="1" applyFont="1"/>
    <xf numFmtId="166" fontId="0" fillId="0" borderId="0" xfId="0" applyNumberFormat="1"/>
    <xf numFmtId="181" fontId="84" fillId="0" borderId="0" xfId="0" applyNumberFormat="1" applyFont="1"/>
    <xf numFmtId="171" fontId="52" fillId="0" borderId="10" xfId="51" applyNumberFormat="1" applyFont="1" applyFill="1" applyBorder="1" applyAlignment="1">
      <alignment horizontal="right" vertical="center"/>
    </xf>
    <xf numFmtId="166" fontId="52" fillId="0" borderId="10" xfId="51" applyNumberFormat="1" applyFont="1" applyFill="1" applyBorder="1" applyAlignment="1">
      <alignment horizontal="right" vertical="center"/>
    </xf>
    <xf numFmtId="181" fontId="51" fillId="0" borderId="10" xfId="51" applyNumberFormat="1" applyFont="1" applyFill="1" applyBorder="1" applyAlignment="1">
      <alignment horizontal="right" vertical="center"/>
    </xf>
    <xf numFmtId="181" fontId="52" fillId="0" borderId="10" xfId="51" applyNumberFormat="1" applyFont="1" applyFill="1" applyBorder="1" applyAlignment="1">
      <alignment horizontal="right" vertical="center"/>
    </xf>
    <xf numFmtId="174" fontId="47" fillId="0" borderId="10" xfId="51" applyNumberFormat="1" applyFont="1" applyBorder="1" applyAlignment="1">
      <alignment horizontal="right" vertical="center"/>
    </xf>
    <xf numFmtId="41" fontId="51" fillId="0" borderId="18" xfId="51" applyFont="1" applyFill="1" applyBorder="1" applyAlignment="1">
      <alignment horizontal="left" indent="1"/>
    </xf>
    <xf numFmtId="41" fontId="47" fillId="0" borderId="0" xfId="51" applyFont="1"/>
    <xf numFmtId="1" fontId="87" fillId="0" borderId="0" xfId="0" applyNumberFormat="1" applyFont="1"/>
    <xf numFmtId="1" fontId="86" fillId="0" borderId="0" xfId="0" applyNumberFormat="1" applyFont="1"/>
    <xf numFmtId="0" fontId="86" fillId="0" borderId="10" xfId="0" applyFont="1" applyBorder="1" applyAlignment="1">
      <alignment horizontal="left" vertical="center"/>
    </xf>
    <xf numFmtId="0" fontId="87" fillId="42" borderId="10" xfId="0" applyFont="1" applyFill="1" applyBorder="1" applyAlignment="1">
      <alignment horizontal="left" vertical="center"/>
    </xf>
    <xf numFmtId="1" fontId="86" fillId="41" borderId="0" xfId="0" applyNumberFormat="1" applyFont="1" applyFill="1"/>
    <xf numFmtId="0" fontId="86" fillId="41" borderId="10" xfId="0" applyFont="1" applyFill="1" applyBorder="1" applyAlignment="1">
      <alignment horizontal="left" vertical="center"/>
    </xf>
    <xf numFmtId="172" fontId="59" fillId="0" borderId="18" xfId="51" applyNumberFormat="1" applyFont="1" applyFill="1" applyBorder="1"/>
    <xf numFmtId="172" fontId="60" fillId="0" borderId="14" xfId="51" applyNumberFormat="1" applyFont="1" applyFill="1" applyBorder="1"/>
    <xf numFmtId="173" fontId="51" fillId="0" borderId="18" xfId="1" applyNumberFormat="1" applyFont="1" applyFill="1" applyBorder="1" applyAlignment="1"/>
    <xf numFmtId="173" fontId="52" fillId="0" borderId="18" xfId="1" applyNumberFormat="1" applyFont="1" applyFill="1" applyBorder="1" applyAlignment="1"/>
    <xf numFmtId="174" fontId="51" fillId="0" borderId="10" xfId="51" applyNumberFormat="1" applyFont="1" applyFill="1" applyBorder="1" applyAlignment="1">
      <alignment horizontal="right" vertical="center"/>
    </xf>
    <xf numFmtId="41" fontId="55" fillId="0" borderId="10" xfId="51" applyFont="1" applyFill="1" applyBorder="1" applyAlignment="1">
      <alignment vertical="center"/>
    </xf>
    <xf numFmtId="177" fontId="55" fillId="0" borderId="10" xfId="0" applyNumberFormat="1" applyFont="1" applyBorder="1" applyAlignment="1">
      <alignment horizontal="center" vertical="center"/>
    </xf>
    <xf numFmtId="41" fontId="53" fillId="0" borderId="10" xfId="49" applyNumberFormat="1" applyFont="1" applyBorder="1" applyAlignment="1">
      <alignment vertical="center"/>
    </xf>
    <xf numFmtId="41" fontId="53" fillId="0" borderId="10" xfId="51" applyFont="1" applyFill="1" applyBorder="1" applyAlignment="1">
      <alignment vertical="center"/>
    </xf>
    <xf numFmtId="174" fontId="55" fillId="0" borderId="10" xfId="51" applyNumberFormat="1" applyFont="1" applyFill="1" applyBorder="1" applyAlignment="1">
      <alignment horizontal="right" vertical="center"/>
    </xf>
    <xf numFmtId="166" fontId="47" fillId="0" borderId="10" xfId="51" applyNumberFormat="1" applyFont="1" applyFill="1" applyBorder="1" applyAlignment="1">
      <alignment horizontal="center" vertical="center"/>
    </xf>
    <xf numFmtId="41" fontId="49" fillId="0" borderId="10" xfId="51" applyFont="1" applyFill="1" applyBorder="1" applyAlignment="1">
      <alignment horizontal="center" vertical="center"/>
    </xf>
    <xf numFmtId="0" fontId="49" fillId="0" borderId="10" xfId="49" applyFont="1" applyBorder="1" applyAlignment="1">
      <alignment vertical="center" wrapText="1"/>
    </xf>
    <xf numFmtId="172" fontId="70" fillId="0" borderId="0" xfId="0" applyNumberFormat="1" applyFont="1"/>
    <xf numFmtId="0" fontId="47" fillId="0" borderId="0" xfId="0" applyFont="1"/>
    <xf numFmtId="166" fontId="66" fillId="0" borderId="0" xfId="0" applyNumberFormat="1" applyFont="1"/>
    <xf numFmtId="172" fontId="66" fillId="0" borderId="0" xfId="0" applyNumberFormat="1" applyFont="1"/>
    <xf numFmtId="41" fontId="65" fillId="0" borderId="0" xfId="0" applyNumberFormat="1" applyFont="1"/>
    <xf numFmtId="176" fontId="47" fillId="0" borderId="10" xfId="51" applyNumberFormat="1" applyFont="1" applyFill="1" applyBorder="1" applyAlignment="1">
      <alignment vertical="center"/>
    </xf>
    <xf numFmtId="176" fontId="51" fillId="0" borderId="16" xfId="0" applyNumberFormat="1" applyFont="1" applyBorder="1" applyAlignment="1">
      <alignment vertical="center"/>
    </xf>
    <xf numFmtId="171" fontId="51" fillId="0" borderId="10" xfId="51" applyNumberFormat="1" applyFont="1" applyFill="1" applyBorder="1" applyAlignment="1">
      <alignment horizontal="right" vertical="center"/>
    </xf>
    <xf numFmtId="182" fontId="51" fillId="0" borderId="10" xfId="0" applyNumberFormat="1" applyFont="1" applyBorder="1" applyAlignment="1">
      <alignment vertical="center"/>
    </xf>
    <xf numFmtId="173" fontId="47" fillId="0" borderId="0" xfId="49" applyNumberFormat="1" applyFont="1"/>
    <xf numFmtId="166" fontId="66" fillId="0" borderId="0" xfId="49" applyNumberFormat="1" applyFont="1"/>
    <xf numFmtId="166" fontId="66" fillId="0" borderId="0" xfId="49" applyNumberFormat="1" applyFont="1" applyAlignment="1">
      <alignment vertical="center"/>
    </xf>
    <xf numFmtId="0" fontId="66" fillId="0" borderId="0" xfId="49" applyFont="1" applyAlignment="1">
      <alignment vertical="center"/>
    </xf>
    <xf numFmtId="0" fontId="54" fillId="0" borderId="0" xfId="49" applyFont="1"/>
    <xf numFmtId="41" fontId="66" fillId="0" borderId="0" xfId="49" applyNumberFormat="1" applyFont="1" applyAlignment="1">
      <alignment wrapText="1"/>
    </xf>
    <xf numFmtId="41" fontId="66" fillId="0" borderId="0" xfId="49" applyNumberFormat="1" applyFont="1" applyAlignment="1">
      <alignment vertical="center"/>
    </xf>
    <xf numFmtId="41" fontId="66" fillId="0" borderId="0" xfId="51" applyFont="1" applyFill="1"/>
    <xf numFmtId="170" fontId="47" fillId="0" borderId="0" xfId="44" applyFont="1"/>
    <xf numFmtId="174" fontId="47" fillId="0" borderId="18" xfId="51" applyNumberFormat="1" applyFont="1" applyFill="1" applyBorder="1" applyAlignment="1"/>
    <xf numFmtId="174" fontId="47" fillId="0" borderId="10" xfId="51" applyNumberFormat="1" applyFont="1" applyFill="1" applyBorder="1" applyAlignment="1">
      <alignment vertical="center"/>
    </xf>
    <xf numFmtId="0" fontId="79" fillId="0" borderId="0" xfId="0" applyFont="1" applyAlignment="1">
      <alignment horizontal="center" vertical="center"/>
    </xf>
    <xf numFmtId="0" fontId="76" fillId="0" borderId="0" xfId="0" applyFont="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16" xfId="0" applyFont="1" applyFill="1" applyBorder="1" applyAlignment="1">
      <alignment horizontal="center" vertical="center"/>
    </xf>
    <xf numFmtId="170" fontId="49" fillId="0" borderId="0" xfId="44" applyFont="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vertical="center"/>
    </xf>
    <xf numFmtId="0" fontId="56" fillId="33" borderId="10" xfId="0" applyFont="1" applyFill="1" applyBorder="1" applyAlignment="1">
      <alignment horizontal="center" vertical="center"/>
    </xf>
    <xf numFmtId="0" fontId="53" fillId="0" borderId="20" xfId="0" applyFont="1" applyBorder="1" applyAlignment="1">
      <alignment horizontal="center" vertical="center"/>
    </xf>
    <xf numFmtId="0" fontId="53" fillId="0" borderId="22" xfId="0" applyFont="1" applyBorder="1" applyAlignment="1">
      <alignment horizontal="center" vertical="center"/>
    </xf>
    <xf numFmtId="0" fontId="53" fillId="0" borderId="21" xfId="0" applyFont="1" applyBorder="1" applyAlignment="1">
      <alignment horizontal="center" vertical="center"/>
    </xf>
    <xf numFmtId="0" fontId="53" fillId="0" borderId="23" xfId="0" applyFont="1" applyBorder="1" applyAlignment="1">
      <alignment horizontal="center" vertical="center"/>
    </xf>
    <xf numFmtId="0" fontId="51" fillId="0" borderId="0" xfId="0" applyFont="1" applyAlignment="1">
      <alignment horizontal="justify" vertical="center"/>
    </xf>
    <xf numFmtId="0" fontId="60" fillId="0" borderId="0" xfId="0" applyFont="1" applyAlignment="1">
      <alignment horizontal="center" vertical="center"/>
    </xf>
    <xf numFmtId="169" fontId="60" fillId="0" borderId="25" xfId="1" applyNumberFormat="1" applyFont="1" applyFill="1" applyBorder="1" applyAlignment="1">
      <alignment horizontal="left" vertical="center"/>
    </xf>
    <xf numFmtId="0" fontId="59" fillId="0" borderId="0" xfId="0" applyFont="1" applyAlignment="1">
      <alignment horizontal="center" vertical="center"/>
    </xf>
    <xf numFmtId="169" fontId="60" fillId="0" borderId="0" xfId="1" applyNumberFormat="1" applyFont="1" applyFill="1" applyBorder="1" applyAlignment="1">
      <alignment horizontal="left" vertical="top" wrapText="1"/>
    </xf>
    <xf numFmtId="169" fontId="60" fillId="0" borderId="19" xfId="1" applyNumberFormat="1" applyFont="1" applyFill="1" applyBorder="1" applyAlignment="1">
      <alignment horizontal="left" vertical="top" wrapText="1"/>
    </xf>
    <xf numFmtId="170" fontId="49" fillId="0" borderId="0" xfId="44" applyFont="1" applyAlignment="1">
      <alignment horizontal="center" wrapText="1"/>
    </xf>
    <xf numFmtId="0" fontId="52" fillId="0" borderId="0" xfId="0" applyFont="1" applyAlignment="1">
      <alignment horizontal="center" vertical="center"/>
    </xf>
    <xf numFmtId="0" fontId="51" fillId="0" borderId="0" xfId="0" applyFont="1" applyAlignment="1">
      <alignment horizontal="left"/>
    </xf>
    <xf numFmtId="170" fontId="49" fillId="0" borderId="0" xfId="44" applyFont="1" applyAlignment="1">
      <alignment horizontal="center"/>
    </xf>
    <xf numFmtId="0" fontId="52" fillId="0" borderId="0" xfId="0" applyFont="1" applyAlignment="1">
      <alignment horizontal="center"/>
    </xf>
    <xf numFmtId="0" fontId="54" fillId="33" borderId="10" xfId="0" applyFont="1" applyFill="1" applyBorder="1" applyAlignment="1">
      <alignment horizontal="center" vertical="center" wrapText="1"/>
    </xf>
    <xf numFmtId="0" fontId="54" fillId="33" borderId="10" xfId="0" applyFont="1" applyFill="1" applyBorder="1" applyAlignment="1">
      <alignment horizontal="center" vertical="center"/>
    </xf>
    <xf numFmtId="0" fontId="47" fillId="0" borderId="0" xfId="49" quotePrefix="1" applyFont="1" applyAlignment="1">
      <alignment horizontal="center"/>
    </xf>
    <xf numFmtId="0" fontId="52" fillId="0" borderId="15" xfId="0" applyFont="1" applyBorder="1" applyAlignment="1">
      <alignment vertical="center" wrapText="1"/>
    </xf>
    <xf numFmtId="0" fontId="52" fillId="0" borderId="0" xfId="0" applyFont="1" applyAlignment="1">
      <alignment vertical="center" wrapText="1"/>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1" fillId="0" borderId="15" xfId="0" applyFont="1" applyBorder="1" applyAlignment="1">
      <alignment horizontal="left" vertical="center" wrapText="1"/>
    </xf>
    <xf numFmtId="0" fontId="51" fillId="0" borderId="0" xfId="0" applyFont="1" applyAlignment="1">
      <alignment horizontal="left" vertical="center" wrapText="1"/>
    </xf>
    <xf numFmtId="0" fontId="49" fillId="0" borderId="0" xfId="49" quotePrefix="1" applyFont="1" applyAlignment="1">
      <alignment horizontal="center"/>
    </xf>
    <xf numFmtId="0" fontId="83" fillId="0" borderId="0" xfId="0" applyFont="1" applyAlignment="1">
      <alignment horizontal="left"/>
    </xf>
    <xf numFmtId="0" fontId="85" fillId="34" borderId="10" xfId="0" applyFont="1" applyFill="1" applyBorder="1" applyAlignment="1">
      <alignment horizontal="center" vertical="center" wrapText="1"/>
    </xf>
    <xf numFmtId="0" fontId="86" fillId="35" borderId="11" xfId="0" applyFont="1" applyFill="1" applyBorder="1" applyAlignment="1">
      <alignment horizontal="center" vertical="center" wrapText="1"/>
    </xf>
    <xf numFmtId="0" fontId="86" fillId="35" borderId="16" xfId="0" applyFont="1" applyFill="1" applyBorder="1" applyAlignment="1">
      <alignment horizontal="center" vertical="center" wrapText="1"/>
    </xf>
    <xf numFmtId="0" fontId="86" fillId="35" borderId="12" xfId="0" applyFont="1" applyFill="1" applyBorder="1" applyAlignment="1">
      <alignment horizontal="center" vertical="center" wrapText="1"/>
    </xf>
    <xf numFmtId="0" fontId="86" fillId="36" borderId="11" xfId="0" applyFont="1" applyFill="1" applyBorder="1" applyAlignment="1">
      <alignment horizontal="center" vertical="center" wrapText="1"/>
    </xf>
    <xf numFmtId="0" fontId="86" fillId="36" borderId="16" xfId="0" applyFont="1" applyFill="1" applyBorder="1" applyAlignment="1">
      <alignment horizontal="center" vertical="center" wrapText="1"/>
    </xf>
    <xf numFmtId="0" fontId="86" fillId="36" borderId="12" xfId="0" applyFont="1" applyFill="1" applyBorder="1" applyAlignment="1">
      <alignment horizontal="center" vertical="center" wrapText="1"/>
    </xf>
    <xf numFmtId="0" fontId="86" fillId="37" borderId="11" xfId="0" applyFont="1" applyFill="1" applyBorder="1" applyAlignment="1">
      <alignment horizontal="center" vertical="center" wrapText="1"/>
    </xf>
    <xf numFmtId="0" fontId="86" fillId="37" borderId="16" xfId="0" applyFont="1" applyFill="1" applyBorder="1" applyAlignment="1">
      <alignment horizontal="center" vertical="center" wrapText="1"/>
    </xf>
    <xf numFmtId="0" fontId="86" fillId="37" borderId="12" xfId="0" applyFont="1" applyFill="1" applyBorder="1" applyAlignment="1">
      <alignment horizontal="center" vertical="center" wrapText="1"/>
    </xf>
    <xf numFmtId="0" fontId="87" fillId="38" borderId="13" xfId="0" applyFont="1" applyFill="1" applyBorder="1" applyAlignment="1">
      <alignment horizontal="center" vertical="center" wrapText="1"/>
    </xf>
    <xf numFmtId="0" fontId="87" fillId="38" borderId="14" xfId="0" applyFont="1" applyFill="1" applyBorder="1" applyAlignment="1">
      <alignment horizontal="center" vertical="center" wrapText="1"/>
    </xf>
    <xf numFmtId="0" fontId="87" fillId="39" borderId="10" xfId="0" applyFont="1" applyFill="1" applyBorder="1" applyAlignment="1">
      <alignment horizontal="center" vertical="center" wrapText="1"/>
    </xf>
    <xf numFmtId="0" fontId="51" fillId="0" borderId="0" xfId="0" applyFont="1" applyAlignment="1">
      <alignment horizontal="justify" vertical="top" wrapText="1"/>
    </xf>
    <xf numFmtId="1" fontId="52" fillId="0" borderId="0" xfId="0" applyNumberFormat="1" applyFont="1" applyAlignment="1">
      <alignment horizontal="justify" vertical="center" wrapText="1"/>
    </xf>
    <xf numFmtId="1" fontId="51" fillId="0" borderId="0" xfId="0" applyNumberFormat="1" applyFont="1" applyAlignment="1">
      <alignment horizontal="justify" vertical="center" wrapText="1"/>
    </xf>
    <xf numFmtId="0" fontId="78" fillId="0" borderId="0" xfId="0" applyFont="1" applyAlignment="1">
      <alignment horizontal="center" vertical="center"/>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1" fillId="0" borderId="0" xfId="0" applyFont="1" applyAlignment="1">
      <alignment horizontal="justify" vertical="center" wrapText="1"/>
    </xf>
    <xf numFmtId="0" fontId="51" fillId="0" borderId="30" xfId="0" applyFont="1" applyBorder="1" applyAlignment="1">
      <alignment vertical="center" wrapText="1"/>
    </xf>
    <xf numFmtId="0" fontId="52" fillId="0" borderId="30" xfId="0" applyFont="1" applyBorder="1" applyAlignment="1">
      <alignment horizontal="center" vertical="center" wrapText="1"/>
    </xf>
    <xf numFmtId="0" fontId="54" fillId="33" borderId="15" xfId="0" applyFont="1" applyFill="1" applyBorder="1" applyAlignment="1">
      <alignment horizontal="center" vertical="center"/>
    </xf>
    <xf numFmtId="0" fontId="54" fillId="33" borderId="19" xfId="0" applyFont="1" applyFill="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4" fillId="33" borderId="13" xfId="0" applyFont="1" applyFill="1" applyBorder="1" applyAlignment="1">
      <alignment horizontal="center" vertical="center" wrapText="1"/>
    </xf>
    <xf numFmtId="0" fontId="54" fillId="33" borderId="14" xfId="0" applyFont="1" applyFill="1" applyBorder="1" applyAlignment="1">
      <alignment horizontal="center" vertical="center" wrapText="1"/>
    </xf>
    <xf numFmtId="177" fontId="54" fillId="33" borderId="13" xfId="49" applyNumberFormat="1" applyFont="1" applyFill="1" applyBorder="1" applyAlignment="1">
      <alignment horizontal="center" vertical="center" wrapText="1"/>
    </xf>
    <xf numFmtId="177" fontId="54" fillId="33" borderId="14" xfId="49" applyNumberFormat="1" applyFont="1" applyFill="1" applyBorder="1" applyAlignment="1">
      <alignment horizontal="center" vertical="center" wrapText="1"/>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52" fillId="0" borderId="33" xfId="0" applyFont="1" applyBorder="1" applyAlignment="1">
      <alignment horizontal="center" vertical="center"/>
    </xf>
    <xf numFmtId="0" fontId="52" fillId="0" borderId="34" xfId="0" applyFont="1" applyBorder="1" applyAlignment="1">
      <alignment horizontal="center" vertical="center"/>
    </xf>
    <xf numFmtId="0" fontId="52" fillId="0" borderId="25" xfId="0" applyFont="1" applyBorder="1" applyAlignment="1">
      <alignment horizontal="center" vertical="center"/>
    </xf>
    <xf numFmtId="0" fontId="52" fillId="0" borderId="35" xfId="0" applyFont="1" applyBorder="1" applyAlignment="1">
      <alignment horizontal="center" vertical="center"/>
    </xf>
    <xf numFmtId="177" fontId="54" fillId="33" borderId="13" xfId="49" applyNumberFormat="1" applyFont="1" applyFill="1" applyBorder="1" applyAlignment="1">
      <alignment horizontal="center" vertical="center"/>
    </xf>
    <xf numFmtId="177" fontId="54" fillId="33" borderId="14" xfId="49" applyNumberFormat="1" applyFont="1" applyFill="1" applyBorder="1" applyAlignment="1">
      <alignment horizontal="center" vertical="center"/>
    </xf>
    <xf numFmtId="175" fontId="54" fillId="33" borderId="19" xfId="49" applyNumberFormat="1" applyFont="1" applyFill="1" applyBorder="1" applyAlignment="1">
      <alignment horizontal="center"/>
    </xf>
    <xf numFmtId="175" fontId="54" fillId="33" borderId="23" xfId="49" applyNumberFormat="1" applyFont="1" applyFill="1" applyBorder="1" applyAlignment="1">
      <alignment horizontal="center"/>
    </xf>
    <xf numFmtId="0" fontId="51" fillId="0" borderId="0" xfId="0" applyFont="1" applyAlignment="1">
      <alignment horizontal="left" vertical="center"/>
    </xf>
    <xf numFmtId="0" fontId="54" fillId="33" borderId="23" xfId="0" applyFont="1" applyFill="1" applyBorder="1" applyAlignment="1">
      <alignment horizontal="center" vertical="center"/>
    </xf>
    <xf numFmtId="0" fontId="47" fillId="0" borderId="0" xfId="49" applyFont="1" applyAlignment="1">
      <alignment horizontal="justify" vertical="center" wrapText="1"/>
    </xf>
    <xf numFmtId="0" fontId="54" fillId="33" borderId="26" xfId="0" applyFont="1" applyFill="1" applyBorder="1" applyAlignment="1">
      <alignment horizontal="center" vertical="center" wrapText="1"/>
    </xf>
    <xf numFmtId="0" fontId="54" fillId="33" borderId="28" xfId="0" applyFont="1" applyFill="1" applyBorder="1" applyAlignment="1">
      <alignment horizontal="center" vertical="center" wrapText="1"/>
    </xf>
    <xf numFmtId="0" fontId="54" fillId="33" borderId="27" xfId="0" applyFont="1" applyFill="1" applyBorder="1" applyAlignment="1">
      <alignment horizontal="center" vertical="center" wrapText="1"/>
    </xf>
  </cellXfs>
  <cellStyles count="6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Comma 2 2 2" xfId="62" xr:uid="{C3F003F2-4C68-4379-8ABA-FD1DFC6371A6}"/>
    <cellStyle name="Comma 2 3" xfId="65" xr:uid="{98A9762C-733E-4119-ABB2-B57DBA165E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2 2 2" xfId="61" xr:uid="{01A3EA54-97F3-44B5-8FE8-D9DB95B74A1F}"/>
    <cellStyle name="Millares [0] 2 3" xfId="64" xr:uid="{8F07C455-BD21-4223-9B99-9D94E199EB95}"/>
    <cellStyle name="Millares [0] 3" xfId="56" xr:uid="{00000000-0005-0000-0000-00002A000000}"/>
    <cellStyle name="Millares [0] 3 2" xfId="63" xr:uid="{C96D6BAC-3391-449B-9FA8-57CAE0B415B0}"/>
    <cellStyle name="Millares [0] 4" xfId="60" xr:uid="{5C7D92EF-7453-410E-BFAF-ED234169E0EC}"/>
    <cellStyle name="Millares 2" xfId="52" xr:uid="{00000000-0005-0000-0000-00002B000000}"/>
    <cellStyle name="Millares 3" xfId="57" xr:uid="{00000000-0005-0000-0000-00002C000000}"/>
    <cellStyle name="Millares 3 2" xfId="66" xr:uid="{67CB57D7-BE59-4A14-BC54-374927EDBC60}"/>
    <cellStyle name="Neutral" xfId="8" builtinId="28" customBuiltin="1"/>
    <cellStyle name="Normal" xfId="0" builtinId="0"/>
    <cellStyle name="Normal 12" xfId="46" xr:uid="{00000000-0005-0000-0000-00002F000000}"/>
    <cellStyle name="Normal 15" xfId="47" xr:uid="{00000000-0005-0000-0000-000030000000}"/>
    <cellStyle name="Normal 2" xfId="49" xr:uid="{00000000-0005-0000-0000-000031000000}"/>
    <cellStyle name="Normal 2 2" xfId="67" xr:uid="{5BECB5D1-3125-42BB-A970-B392A44BB851}"/>
    <cellStyle name="Normal 2 4" xfId="48" xr:uid="{00000000-0005-0000-0000-000032000000}"/>
    <cellStyle name="Normal 3" xfId="53" xr:uid="{00000000-0005-0000-0000-000033000000}"/>
    <cellStyle name="Normal 3 2" xfId="59" xr:uid="{52A95833-AD3D-4468-8C3C-E8E2DC9E73E9}"/>
    <cellStyle name="Normal 3 3" xfId="43" xr:uid="{00000000-0005-0000-0000-000034000000}"/>
    <cellStyle name="Normal_Estados Fiscal 1999" xfId="44" xr:uid="{00000000-0005-0000-0000-000035000000}"/>
    <cellStyle name="Notas" xfId="15" builtinId="10" customBuiltin="1"/>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FFCCFF"/>
      <color rgb="FFCC0000"/>
      <color rgb="FF336699"/>
      <color rgb="FF006699"/>
      <color rgb="FF003366"/>
      <color rgb="FF000066"/>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21</xdr:row>
      <xdr:rowOff>38100</xdr:rowOff>
    </xdr:from>
    <xdr:to>
      <xdr:col>13</xdr:col>
      <xdr:colOff>773906</xdr:colOff>
      <xdr:row>27</xdr:row>
      <xdr:rowOff>37217</xdr:rowOff>
    </xdr:to>
    <xdr:pic>
      <xdr:nvPicPr>
        <xdr:cNvPr id="28" name="Imagen 27">
          <a:extLst>
            <a:ext uri="{FF2B5EF4-FFF2-40B4-BE49-F238E27FC236}">
              <a16:creationId xmlns:a16="http://schemas.microsoft.com/office/drawing/2014/main" id="{4C256B23-F754-44A4-8FF4-087AB8BDE276}"/>
            </a:ext>
          </a:extLst>
        </xdr:cNvPr>
        <xdr:cNvPicPr>
          <a:picLocks noChangeAspect="1"/>
        </xdr:cNvPicPr>
      </xdr:nvPicPr>
      <xdr:blipFill rotWithShape="1">
        <a:blip xmlns:r="http://schemas.openxmlformats.org/officeDocument/2006/relationships" r:embed="rId1"/>
        <a:srcRect l="4868" t="50696" r="5047" b="19217"/>
        <a:stretch/>
      </xdr:blipFill>
      <xdr:spPr>
        <a:xfrm>
          <a:off x="571501" y="5343525"/>
          <a:ext cx="11620499" cy="1313567"/>
        </a:xfrm>
        <a:prstGeom prst="rect">
          <a:avLst/>
        </a:prstGeom>
      </xdr:spPr>
    </xdr:pic>
    <xdr:clientData/>
  </xdr:twoCellAnchor>
  <xdr:twoCellAnchor>
    <xdr:from>
      <xdr:col>6</xdr:col>
      <xdr:colOff>104775</xdr:colOff>
      <xdr:row>3</xdr:row>
      <xdr:rowOff>161925</xdr:rowOff>
    </xdr:from>
    <xdr:to>
      <xdr:col>9</xdr:col>
      <xdr:colOff>109233</xdr:colOff>
      <xdr:row>5</xdr:row>
      <xdr:rowOff>184148</xdr:rowOff>
    </xdr:to>
    <xdr:grpSp>
      <xdr:nvGrpSpPr>
        <xdr:cNvPr id="29" name="Group 352">
          <a:extLst>
            <a:ext uri="{FF2B5EF4-FFF2-40B4-BE49-F238E27FC236}">
              <a16:creationId xmlns:a16="http://schemas.microsoft.com/office/drawing/2014/main" id="{867EAE2A-8A3F-47D4-BCAC-439E978DB854}"/>
            </a:ext>
          </a:extLst>
        </xdr:cNvPr>
        <xdr:cNvGrpSpPr/>
      </xdr:nvGrpSpPr>
      <xdr:grpSpPr>
        <a:xfrm>
          <a:off x="5810250" y="790575"/>
          <a:ext cx="2538108" cy="479423"/>
          <a:chOff x="0" y="0"/>
          <a:chExt cx="2757732" cy="479637"/>
        </a:xfrm>
      </xdr:grpSpPr>
      <xdr:sp macro="" textlink="">
        <xdr:nvSpPr>
          <xdr:cNvPr id="30" name="Shape 6">
            <a:extLst>
              <a:ext uri="{FF2B5EF4-FFF2-40B4-BE49-F238E27FC236}">
                <a16:creationId xmlns:a16="http://schemas.microsoft.com/office/drawing/2014/main" id="{38932F35-EEA7-4197-658A-690B62164F7B}"/>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7">
            <a:extLst>
              <a:ext uri="{FF2B5EF4-FFF2-40B4-BE49-F238E27FC236}">
                <a16:creationId xmlns:a16="http://schemas.microsoft.com/office/drawing/2014/main" id="{338D6B7E-3877-7B49-5AB1-8900C130482D}"/>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8">
            <a:extLst>
              <a:ext uri="{FF2B5EF4-FFF2-40B4-BE49-F238E27FC236}">
                <a16:creationId xmlns:a16="http://schemas.microsoft.com/office/drawing/2014/main" id="{B488F528-F22B-2F8A-46B1-98CD62E81BE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9">
            <a:extLst>
              <a:ext uri="{FF2B5EF4-FFF2-40B4-BE49-F238E27FC236}">
                <a16:creationId xmlns:a16="http://schemas.microsoft.com/office/drawing/2014/main" id="{64A7B9DA-26A8-DA22-C677-2038A36B015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0">
            <a:extLst>
              <a:ext uri="{FF2B5EF4-FFF2-40B4-BE49-F238E27FC236}">
                <a16:creationId xmlns:a16="http://schemas.microsoft.com/office/drawing/2014/main" id="{F53C5D71-FD95-FB11-5C57-8B9DBC0FFE7E}"/>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1">
            <a:extLst>
              <a:ext uri="{FF2B5EF4-FFF2-40B4-BE49-F238E27FC236}">
                <a16:creationId xmlns:a16="http://schemas.microsoft.com/office/drawing/2014/main" id="{00FEC55E-1D7F-34E0-E651-A932C1958366}"/>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6" name="Shape 12">
            <a:extLst>
              <a:ext uri="{FF2B5EF4-FFF2-40B4-BE49-F238E27FC236}">
                <a16:creationId xmlns:a16="http://schemas.microsoft.com/office/drawing/2014/main" id="{9D4632D1-6E1E-D495-7F2A-36E60051DDFD}"/>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7" name="Shape 13">
            <a:extLst>
              <a:ext uri="{FF2B5EF4-FFF2-40B4-BE49-F238E27FC236}">
                <a16:creationId xmlns:a16="http://schemas.microsoft.com/office/drawing/2014/main" id="{41CBB35D-8270-3132-9617-D0E2B5178FB0}"/>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8" name="Shape 14">
            <a:extLst>
              <a:ext uri="{FF2B5EF4-FFF2-40B4-BE49-F238E27FC236}">
                <a16:creationId xmlns:a16="http://schemas.microsoft.com/office/drawing/2014/main" id="{16644CE1-F466-AE8E-BCB6-992DE67414F6}"/>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15">
            <a:extLst>
              <a:ext uri="{FF2B5EF4-FFF2-40B4-BE49-F238E27FC236}">
                <a16:creationId xmlns:a16="http://schemas.microsoft.com/office/drawing/2014/main" id="{B704A260-78D7-EF25-B4D8-9BEA3760D01D}"/>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0" name="Shape 16">
            <a:extLst>
              <a:ext uri="{FF2B5EF4-FFF2-40B4-BE49-F238E27FC236}">
                <a16:creationId xmlns:a16="http://schemas.microsoft.com/office/drawing/2014/main" id="{E4F1C9FC-0BC4-D557-B56D-482DE3BB3A5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1" name="Shape 367">
            <a:extLst>
              <a:ext uri="{FF2B5EF4-FFF2-40B4-BE49-F238E27FC236}">
                <a16:creationId xmlns:a16="http://schemas.microsoft.com/office/drawing/2014/main" id="{6842788C-E548-AF4A-03F1-C86BC5366B0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18">
            <a:extLst>
              <a:ext uri="{FF2B5EF4-FFF2-40B4-BE49-F238E27FC236}">
                <a16:creationId xmlns:a16="http://schemas.microsoft.com/office/drawing/2014/main" id="{1DA0415C-BA8D-20C3-1136-602122292176}"/>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19">
            <a:extLst>
              <a:ext uri="{FF2B5EF4-FFF2-40B4-BE49-F238E27FC236}">
                <a16:creationId xmlns:a16="http://schemas.microsoft.com/office/drawing/2014/main" id="{BE31BAD5-25C7-8C69-56EC-734A85197DDC}"/>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0">
            <a:extLst>
              <a:ext uri="{FF2B5EF4-FFF2-40B4-BE49-F238E27FC236}">
                <a16:creationId xmlns:a16="http://schemas.microsoft.com/office/drawing/2014/main" id="{D05EEBDA-DBA2-F304-3C54-CE19DAA12751}"/>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1">
            <a:extLst>
              <a:ext uri="{FF2B5EF4-FFF2-40B4-BE49-F238E27FC236}">
                <a16:creationId xmlns:a16="http://schemas.microsoft.com/office/drawing/2014/main" id="{BB04AD54-CF97-1D19-547F-892D07B33D95}"/>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22">
            <a:extLst>
              <a:ext uri="{FF2B5EF4-FFF2-40B4-BE49-F238E27FC236}">
                <a16:creationId xmlns:a16="http://schemas.microsoft.com/office/drawing/2014/main" id="{ED966B32-45E6-71A6-B958-DCF789FB4BD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23">
            <a:extLst>
              <a:ext uri="{FF2B5EF4-FFF2-40B4-BE49-F238E27FC236}">
                <a16:creationId xmlns:a16="http://schemas.microsoft.com/office/drawing/2014/main" id="{618A5134-52ED-53F6-C5F5-881D36B5E979}"/>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368">
            <a:extLst>
              <a:ext uri="{FF2B5EF4-FFF2-40B4-BE49-F238E27FC236}">
                <a16:creationId xmlns:a16="http://schemas.microsoft.com/office/drawing/2014/main" id="{24BC23A9-9CBD-9C24-B763-1874F5A0383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5">
            <a:extLst>
              <a:ext uri="{FF2B5EF4-FFF2-40B4-BE49-F238E27FC236}">
                <a16:creationId xmlns:a16="http://schemas.microsoft.com/office/drawing/2014/main" id="{75B95AC6-DFB4-FF25-A7DD-614552D20D7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6">
            <a:extLst>
              <a:ext uri="{FF2B5EF4-FFF2-40B4-BE49-F238E27FC236}">
                <a16:creationId xmlns:a16="http://schemas.microsoft.com/office/drawing/2014/main" id="{F2D8E5A2-FBA6-8D8D-6D8B-5BF5CF8E7F1D}"/>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7">
            <a:extLst>
              <a:ext uri="{FF2B5EF4-FFF2-40B4-BE49-F238E27FC236}">
                <a16:creationId xmlns:a16="http://schemas.microsoft.com/office/drawing/2014/main" id="{488031B4-F6E9-0BAB-1A72-8E2AA73B2EF8}"/>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2" name="Shape 28">
            <a:extLst>
              <a:ext uri="{FF2B5EF4-FFF2-40B4-BE49-F238E27FC236}">
                <a16:creationId xmlns:a16="http://schemas.microsoft.com/office/drawing/2014/main" id="{7889CB72-C86F-4644-FE0C-CCD6C152EDB3}"/>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3" name="Shape 29">
            <a:extLst>
              <a:ext uri="{FF2B5EF4-FFF2-40B4-BE49-F238E27FC236}">
                <a16:creationId xmlns:a16="http://schemas.microsoft.com/office/drawing/2014/main" id="{901F2EDA-F5D9-961B-C90C-AEB671517835}"/>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16934</xdr:colOff>
      <xdr:row>1</xdr:row>
      <xdr:rowOff>42333</xdr:rowOff>
    </xdr:from>
    <xdr:to>
      <xdr:col>2</xdr:col>
      <xdr:colOff>1989668</xdr:colOff>
      <xdr:row>3</xdr:row>
      <xdr:rowOff>160867</xdr:rowOff>
    </xdr:to>
    <xdr:grpSp>
      <xdr:nvGrpSpPr>
        <xdr:cNvPr id="2" name="Group 352">
          <a:extLst>
            <a:ext uri="{FF2B5EF4-FFF2-40B4-BE49-F238E27FC236}">
              <a16:creationId xmlns:a16="http://schemas.microsoft.com/office/drawing/2014/main" id="{DDA33A9D-F791-4D3A-88E3-A52F4D7308A2}"/>
            </a:ext>
          </a:extLst>
        </xdr:cNvPr>
        <xdr:cNvGrpSpPr/>
      </xdr:nvGrpSpPr>
      <xdr:grpSpPr>
        <a:xfrm>
          <a:off x="186267" y="211666"/>
          <a:ext cx="2336801" cy="457201"/>
          <a:chOff x="0" y="0"/>
          <a:chExt cx="2757732" cy="479637"/>
        </a:xfrm>
      </xdr:grpSpPr>
      <xdr:sp macro="" textlink="">
        <xdr:nvSpPr>
          <xdr:cNvPr id="3" name="Shape 6">
            <a:extLst>
              <a:ext uri="{FF2B5EF4-FFF2-40B4-BE49-F238E27FC236}">
                <a16:creationId xmlns:a16="http://schemas.microsoft.com/office/drawing/2014/main" id="{E449124C-7BA9-2E45-B7B2-FA404FCE316C}"/>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5C026970-7AE0-2466-59B2-255A0471453B}"/>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0876A886-162A-4FDD-521B-2F90C314D9EC}"/>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547607A7-E7D9-2A12-5A84-0C7257BE29E3}"/>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A6645B62-26A8-489A-68F3-C24B1F016680}"/>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833DD5A2-8021-4A7C-3FF6-5D27E78EBC9A}"/>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DF3AE6BF-03C0-493D-C4C1-433642C3ADB8}"/>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98380207-468B-3E3F-AAAB-DEB3B9781262}"/>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5ACF9CA5-57F8-FF99-8232-E85D67C3EF0A}"/>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5CD7D38A-45DF-64CE-6BD7-F43FBBFB339B}"/>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6C073914-FBA8-24E7-1B1E-1CC59E0F6CB7}"/>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8E7F083F-673C-E204-B764-02D0D1EF666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3C338E6E-001C-BD4E-3500-D58C51296C3C}"/>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DB301C77-2C04-03A4-EEC2-B039A38B5416}"/>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D259CCC0-0A3B-47C2-D2F6-3DD75497B96C}"/>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AF6EE577-706D-79BC-DE5F-66BF85A2B46A}"/>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405C83E4-DCB9-66EA-AA91-DB776B0A35FA}"/>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8EDF6717-DE50-8E78-EB34-B9C2EF755942}"/>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F5C4356E-0E45-70C2-D73D-FFC8940D3D8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ED504457-00B0-D51A-E8B3-3707C234A7B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72672D11-91AD-051A-5699-9F4A8D5AF6E6}"/>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9649367C-D48A-222C-47A6-73237D9BA352}"/>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6431E0E3-3AFD-600D-11E7-230A94EBEAE2}"/>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EAA2DA6E-601E-5CD0-AB08-07639298CEEA}"/>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50800</xdr:colOff>
      <xdr:row>1</xdr:row>
      <xdr:rowOff>101600</xdr:rowOff>
    </xdr:from>
    <xdr:to>
      <xdr:col>1</xdr:col>
      <xdr:colOff>2807983</xdr:colOff>
      <xdr:row>4</xdr:row>
      <xdr:rowOff>66675</xdr:rowOff>
    </xdr:to>
    <xdr:grpSp>
      <xdr:nvGrpSpPr>
        <xdr:cNvPr id="2" name="Group 352">
          <a:extLst>
            <a:ext uri="{FF2B5EF4-FFF2-40B4-BE49-F238E27FC236}">
              <a16:creationId xmlns:a16="http://schemas.microsoft.com/office/drawing/2014/main" id="{BB0CA951-3302-4A35-8593-1C9B8E1CDCF9}"/>
            </a:ext>
          </a:extLst>
        </xdr:cNvPr>
        <xdr:cNvGrpSpPr/>
      </xdr:nvGrpSpPr>
      <xdr:grpSpPr>
        <a:xfrm>
          <a:off x="260350" y="273050"/>
          <a:ext cx="2757183" cy="479425"/>
          <a:chOff x="0" y="0"/>
          <a:chExt cx="2757732" cy="479637"/>
        </a:xfrm>
      </xdr:grpSpPr>
      <xdr:sp macro="" textlink="">
        <xdr:nvSpPr>
          <xdr:cNvPr id="3" name="Shape 6">
            <a:extLst>
              <a:ext uri="{FF2B5EF4-FFF2-40B4-BE49-F238E27FC236}">
                <a16:creationId xmlns:a16="http://schemas.microsoft.com/office/drawing/2014/main" id="{7796EFA6-6209-3F0D-BBBD-5EA50EF44A26}"/>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029BF064-3992-6E32-21F3-7CCC6DC7486A}"/>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68BD2C5F-0386-648C-42F1-C8CDE46BBCD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DF59C960-CBD9-5E94-592C-4FF076F9D1A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F22D249E-7529-C681-E272-809E5701B027}"/>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9582FBB7-AF12-4909-B372-0109128B223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48448F35-F922-53B9-C4F2-C8A16441937C}"/>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97B73DCE-6A0C-928F-8CA1-5832C117F487}"/>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B3A2B465-1E22-70CC-661B-F3ACB6D516AC}"/>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1C4BE96C-9785-FE98-74F3-34FDE8038ECF}"/>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BB7D761F-D126-A6F7-0F0D-708B020F8397}"/>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7024642E-B691-F6D2-B322-700A4BA79D0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373BCA8E-D8B5-BC7C-63A9-9FA90F54A711}"/>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5C6C6812-D894-085E-4435-74A097429FCA}"/>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D2249033-E45E-8E0C-D3E1-C8099133919E}"/>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F0FBC02-350E-DA64-44AE-651AF0B09436}"/>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D30215BD-56A1-1777-528C-379B1E3819E0}"/>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0C2CD32F-1715-B68C-55BF-6FD618CC60BF}"/>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0BB65CC6-50A4-3A1B-1570-E130B3DA0DAA}"/>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F5FC63FB-6441-F63B-9FA4-08478A54074C}"/>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3A818821-9835-1D1E-F8E4-EA134F34D840}"/>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D80E2AB2-5C88-5251-D0DA-4D34336258DF}"/>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77A9A712-A7BD-12B0-84E4-FFB9759B2EB7}"/>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CCDD9141-FA9D-C756-965E-0F06527975E9}"/>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0</xdr:row>
      <xdr:rowOff>160868</xdr:rowOff>
    </xdr:from>
    <xdr:to>
      <xdr:col>1</xdr:col>
      <xdr:colOff>2675467</xdr:colOff>
      <xdr:row>3</xdr:row>
      <xdr:rowOff>127000</xdr:rowOff>
    </xdr:to>
    <xdr:grpSp>
      <xdr:nvGrpSpPr>
        <xdr:cNvPr id="3" name="Group 352">
          <a:extLst>
            <a:ext uri="{FF2B5EF4-FFF2-40B4-BE49-F238E27FC236}">
              <a16:creationId xmlns:a16="http://schemas.microsoft.com/office/drawing/2014/main" id="{4FE59D39-FBD0-4600-82F0-2220DFF9F4BF}"/>
            </a:ext>
          </a:extLst>
        </xdr:cNvPr>
        <xdr:cNvGrpSpPr/>
      </xdr:nvGrpSpPr>
      <xdr:grpSpPr>
        <a:xfrm>
          <a:off x="220133" y="160868"/>
          <a:ext cx="2650067" cy="474132"/>
          <a:chOff x="0" y="0"/>
          <a:chExt cx="2757732" cy="479637"/>
        </a:xfrm>
      </xdr:grpSpPr>
      <xdr:sp macro="" textlink="">
        <xdr:nvSpPr>
          <xdr:cNvPr id="4" name="Shape 6">
            <a:extLst>
              <a:ext uri="{FF2B5EF4-FFF2-40B4-BE49-F238E27FC236}">
                <a16:creationId xmlns:a16="http://schemas.microsoft.com/office/drawing/2014/main" id="{5D605983-B392-8CCB-B305-4C5A274BD1DE}"/>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C11FE29F-2AC4-5F12-5CA3-8154F2C242E8}"/>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C133C2E3-23E3-C758-DB80-950538CA7C0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DC3F30ED-0711-7A43-D8AD-73C8132E8EBC}"/>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CF3CB264-4245-CD79-16FE-EA0D2EF6B85D}"/>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F89BB67C-1EA3-9DBD-2422-ADB317240E45}"/>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0A9FACAF-51F0-DC78-FD81-161C4886EA70}"/>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5E5C03A8-66F3-EB37-4FCB-32E4F3CD1807}"/>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9331E28D-9E75-F577-CAF8-CDDAC704AA63}"/>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407D0B76-2A0B-0143-7DD0-58AFD8CC061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398B7E37-7F47-6D7D-0259-3D8B088014B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84C8B18E-E7C9-5B38-B4F1-B7188DF954FC}"/>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1D054370-4546-8C26-47F7-4AEB79C159ED}"/>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F30DE2E3-8865-CB21-B7E0-EF1A957AF01D}"/>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09195EF9-0234-D741-20B0-490F81840A4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1C7DECF7-D601-853F-2A98-4A0FA6E52474}"/>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8D078516-2886-BA03-C5FA-6BCA1F0E44E0}"/>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0D00F83B-E3C2-C995-8BC7-7BC64CBF344E}"/>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BEF41F4C-909A-63C2-E3BA-6C2E9044EDF1}"/>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831E1999-D429-139E-B23C-5924B2852E48}"/>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2C343F89-0401-3131-A6E9-7B4CAB7BD155}"/>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DCF60CD3-32D2-E322-183E-B80AF9C0F2FB}"/>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7539D535-AA1F-5335-F274-172577C486AF}"/>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E5029DA-617D-AFB3-395A-0DF000F09D9F}"/>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8467</xdr:colOff>
      <xdr:row>1</xdr:row>
      <xdr:rowOff>67733</xdr:rowOff>
    </xdr:from>
    <xdr:to>
      <xdr:col>2</xdr:col>
      <xdr:colOff>733650</xdr:colOff>
      <xdr:row>4</xdr:row>
      <xdr:rowOff>33867</xdr:rowOff>
    </xdr:to>
    <xdr:grpSp>
      <xdr:nvGrpSpPr>
        <xdr:cNvPr id="3" name="Group 352">
          <a:extLst>
            <a:ext uri="{FF2B5EF4-FFF2-40B4-BE49-F238E27FC236}">
              <a16:creationId xmlns:a16="http://schemas.microsoft.com/office/drawing/2014/main" id="{9522D583-D062-464D-99A5-A99361DA2377}"/>
            </a:ext>
          </a:extLst>
        </xdr:cNvPr>
        <xdr:cNvGrpSpPr/>
      </xdr:nvGrpSpPr>
      <xdr:grpSpPr>
        <a:xfrm>
          <a:off x="256117" y="239183"/>
          <a:ext cx="2763533" cy="480484"/>
          <a:chOff x="0" y="0"/>
          <a:chExt cx="2757732" cy="479637"/>
        </a:xfrm>
      </xdr:grpSpPr>
      <xdr:sp macro="" textlink="">
        <xdr:nvSpPr>
          <xdr:cNvPr id="4" name="Shape 6">
            <a:extLst>
              <a:ext uri="{FF2B5EF4-FFF2-40B4-BE49-F238E27FC236}">
                <a16:creationId xmlns:a16="http://schemas.microsoft.com/office/drawing/2014/main" id="{81D8A33A-9F92-1F8A-50D1-D58D5AEDCD1C}"/>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4C26B757-3C27-CC9B-F52B-E2BBA9062F2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07BCB3AB-F53B-F5A1-E263-3E6DFC07C7E9}"/>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AF9CF7D0-4ABD-521F-58FD-68E9DAF4CE24}"/>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0C32AE6C-0250-CCBB-04C5-7DE06D8489ED}"/>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320E21A1-0F36-EC01-0C90-5CF21942707D}"/>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C341E638-FEEF-1A20-AB46-FBF7D520CEEB}"/>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37E6EB30-F331-6556-8077-65BCF5EF96E5}"/>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9DF7894F-4E5B-281F-8C75-224CDDA2032B}"/>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1E8428DB-5FD1-3A74-1680-0AEC0C3377E4}"/>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3C20A958-A6D5-E132-5D0F-DA2BE3DAC202}"/>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5CC48796-0030-D559-DD53-817C0F044C1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F2C15C6B-2EB9-EC6C-13DC-59D3D7D394E0}"/>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16A685BE-2C25-BE11-E26C-83E80C128CA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913289F2-E200-3F8A-D6CC-C50CB53655A2}"/>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600970CF-56CA-716F-5DEA-A8300C4D2985}"/>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9B019FB7-9795-CE3D-10C3-25C18F3A74A6}"/>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6C551FB2-390D-2BC3-C9CA-7F268419B876}"/>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5740A9C6-A77E-42BD-2B9C-89C4C64043AB}"/>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9BC63242-F714-7825-4D0C-52D303F5BB40}"/>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6BF0859B-26FB-C65C-F36C-746EE464C2EF}"/>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6BA02A7C-F248-75A2-8DF5-6D4675B5EA77}"/>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4CDF7C8D-4236-9AD6-A279-4BA2CC1D4D2C}"/>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C9D122C9-A4D1-CF81-9A88-2473C6D4EAF6}"/>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8468</xdr:colOff>
      <xdr:row>1</xdr:row>
      <xdr:rowOff>169331</xdr:rowOff>
    </xdr:from>
    <xdr:to>
      <xdr:col>1</xdr:col>
      <xdr:colOff>2765651</xdr:colOff>
      <xdr:row>4</xdr:row>
      <xdr:rowOff>89954</xdr:rowOff>
    </xdr:to>
    <xdr:grpSp>
      <xdr:nvGrpSpPr>
        <xdr:cNvPr id="3" name="Group 352">
          <a:extLst>
            <a:ext uri="{FF2B5EF4-FFF2-40B4-BE49-F238E27FC236}">
              <a16:creationId xmlns:a16="http://schemas.microsoft.com/office/drawing/2014/main" id="{29131D29-2241-493D-B67B-D8A8108AF8E3}"/>
            </a:ext>
          </a:extLst>
        </xdr:cNvPr>
        <xdr:cNvGrpSpPr/>
      </xdr:nvGrpSpPr>
      <xdr:grpSpPr>
        <a:xfrm>
          <a:off x="237068" y="340781"/>
          <a:ext cx="2757183" cy="434973"/>
          <a:chOff x="0" y="0"/>
          <a:chExt cx="2757732" cy="479637"/>
        </a:xfrm>
      </xdr:grpSpPr>
      <xdr:sp macro="" textlink="">
        <xdr:nvSpPr>
          <xdr:cNvPr id="4" name="Shape 6">
            <a:extLst>
              <a:ext uri="{FF2B5EF4-FFF2-40B4-BE49-F238E27FC236}">
                <a16:creationId xmlns:a16="http://schemas.microsoft.com/office/drawing/2014/main" id="{655802AA-D51E-7E98-1E27-8ABA2094BC81}"/>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667CFE1D-D9D8-22CC-C9E8-5325DBEF7B7F}"/>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A8418547-4DBC-43B5-0219-F6F5C0B728F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FC313665-9DFA-A23B-3D3D-A3456B575BD1}"/>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71FBE7D9-C4A8-400D-7933-0F7F82D1E748}"/>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A98628A6-72A6-7D70-F287-273A0D728D06}"/>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8DAC4F7B-74AE-914B-CA86-6D5DC641E131}"/>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A677FF69-3AF4-7E84-B4C7-31238801DAC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2CAF578B-B6F0-0E1C-A499-3BE0560FD1B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8C47D49D-7BA0-4DDE-AFD7-0B8B34CBB42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DFA90CA0-2A14-EE3C-CC70-EFD9A32C3A80}"/>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B35B1571-C485-D56C-F724-FA847CB8DDF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46680389-107B-11C1-C766-6D692D15656F}"/>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5649A12E-16B3-E69E-B569-1C1EC70BF072}"/>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5712CBB2-23C5-FB02-A731-2FCCAED1D315}"/>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A8DDE4B3-411A-6D2F-1F53-B9EBF4247FA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3BD3FE57-E57C-ED2E-D14C-5FAD6477771F}"/>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A317917C-4617-4DCE-30B7-00B05C9B48E3}"/>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680AC030-3893-E37E-1030-E0D4000DAB4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0F823EC1-9EF0-7201-CD3F-4F53C33F1176}"/>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F36BA70D-9727-DB38-ABDF-5757E3F5B288}"/>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DA56FAAE-F643-30CC-5BF3-268670D6A356}"/>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1796E9AC-DBD4-4A70-2B72-D6F6F684F364}"/>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00050C88-0AD6-8A2F-29AA-846E0EE54B23}"/>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25401</xdr:colOff>
      <xdr:row>1</xdr:row>
      <xdr:rowOff>76200</xdr:rowOff>
    </xdr:from>
    <xdr:to>
      <xdr:col>5</xdr:col>
      <xdr:colOff>16933</xdr:colOff>
      <xdr:row>4</xdr:row>
      <xdr:rowOff>93133</xdr:rowOff>
    </xdr:to>
    <xdr:grpSp>
      <xdr:nvGrpSpPr>
        <xdr:cNvPr id="3" name="Group 352">
          <a:extLst>
            <a:ext uri="{FF2B5EF4-FFF2-40B4-BE49-F238E27FC236}">
              <a16:creationId xmlns:a16="http://schemas.microsoft.com/office/drawing/2014/main" id="{3F0344AB-1F01-41D9-91F3-4B98506630C9}"/>
            </a:ext>
          </a:extLst>
        </xdr:cNvPr>
        <xdr:cNvGrpSpPr/>
      </xdr:nvGrpSpPr>
      <xdr:grpSpPr>
        <a:xfrm>
          <a:off x="321734" y="245533"/>
          <a:ext cx="3047999" cy="524933"/>
          <a:chOff x="0" y="0"/>
          <a:chExt cx="2757732" cy="479637"/>
        </a:xfrm>
      </xdr:grpSpPr>
      <xdr:sp macro="" textlink="">
        <xdr:nvSpPr>
          <xdr:cNvPr id="4" name="Shape 6">
            <a:extLst>
              <a:ext uri="{FF2B5EF4-FFF2-40B4-BE49-F238E27FC236}">
                <a16:creationId xmlns:a16="http://schemas.microsoft.com/office/drawing/2014/main" id="{236B572D-A9EB-6A31-96D0-3347F9516BA8}"/>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C1B87520-22F9-9717-5898-D4B1387279C3}"/>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8625802D-79F8-FC77-DA8D-234494CA33BD}"/>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9E4B7F6C-3030-7B92-1A70-F9FFEE402C5F}"/>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A149D697-B84B-FFCA-99BE-A1D35D98B530}"/>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67FCF769-E31D-9FDD-064D-964FC8FB8F71}"/>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844ADD36-0ABD-6B6A-3AA5-E75958713393}"/>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9AB30B10-A62E-1CE9-61D7-B55EE04EA3B4}"/>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0EBD3B44-6C90-D823-E226-6DCA8EE2896F}"/>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BFC2F43B-365E-A78B-FCAD-EA5E61030BCC}"/>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9878FAD1-5D03-30DB-F696-EA0F53FDB4DA}"/>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3868833-FD31-F095-1BE2-2ADFC7D8AD5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AD5A81CD-0DF3-828A-04A0-E57A2D7C9D81}"/>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368F9A3F-7A7D-AF29-FEEE-0F6A6B2EEF46}"/>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6D4BF8B2-98F0-8235-3223-499E3F395A1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F508EC02-5890-FD81-42E1-E14F4214FC4C}"/>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71300153-D253-4662-3DAA-E29B1FFB36A3}"/>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0D31B571-B7D8-B925-83F5-E1ECF392FBF6}"/>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9818E6F8-3071-4F8B-1046-B72109CFDBD6}"/>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2F577AF7-DD14-5FC2-ACC3-21F8DA21B444}"/>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36B3B61E-A31E-5523-9469-141EA3F44A63}"/>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05951EA6-A4D5-262D-ADE6-82FEF74DC87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1A14997A-E0DF-5BFD-406E-294D97E6EAA2}"/>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7C44D6F4-8D9C-7AA3-F291-5917794C2C00}"/>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262467</xdr:colOff>
      <xdr:row>1</xdr:row>
      <xdr:rowOff>67731</xdr:rowOff>
    </xdr:from>
    <xdr:to>
      <xdr:col>2</xdr:col>
      <xdr:colOff>2336800</xdr:colOff>
      <xdr:row>4</xdr:row>
      <xdr:rowOff>76200</xdr:rowOff>
    </xdr:to>
    <xdr:grpSp>
      <xdr:nvGrpSpPr>
        <xdr:cNvPr id="2" name="Group 352">
          <a:extLst>
            <a:ext uri="{FF2B5EF4-FFF2-40B4-BE49-F238E27FC236}">
              <a16:creationId xmlns:a16="http://schemas.microsoft.com/office/drawing/2014/main" id="{ABE3EB9D-5B98-4C2F-A221-B8BBD715A687}"/>
            </a:ext>
          </a:extLst>
        </xdr:cNvPr>
        <xdr:cNvGrpSpPr/>
      </xdr:nvGrpSpPr>
      <xdr:grpSpPr>
        <a:xfrm>
          <a:off x="262467" y="239181"/>
          <a:ext cx="3017308" cy="522819"/>
          <a:chOff x="0" y="0"/>
          <a:chExt cx="2757732" cy="479637"/>
        </a:xfrm>
      </xdr:grpSpPr>
      <xdr:sp macro="" textlink="">
        <xdr:nvSpPr>
          <xdr:cNvPr id="3" name="Shape 6">
            <a:extLst>
              <a:ext uri="{FF2B5EF4-FFF2-40B4-BE49-F238E27FC236}">
                <a16:creationId xmlns:a16="http://schemas.microsoft.com/office/drawing/2014/main" id="{6ED95273-57BD-21BE-3323-F54B02F6025D}"/>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A6882CC1-1DB8-225C-C22F-FE3AB6760237}"/>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0B85DB63-A642-D80A-FC5D-822C31624370}"/>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384CA20A-C63B-7ED0-B451-4512C75E3C24}"/>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92606270-4374-2919-4B20-764B1F48328F}"/>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34032031-583E-CAB8-6BD3-BADE69DABB09}"/>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DEC1E6D9-FB0D-D75B-3BF8-DFB1B8CF7471}"/>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C79966C2-BFC3-1BED-68D8-28693F1E7FAC}"/>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2FAF4393-70EF-2EAA-FE3C-F0DB317E21D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8BCF3297-BB79-2D48-6C9E-124DEAD66294}"/>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FA7DA476-A23B-E883-6E47-A9AEFE7E9A7E}"/>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791D38A1-50F0-0664-007F-9A175E2D5EA7}"/>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04D73C5D-43B9-3DC3-054B-D4EE7AF69B9C}"/>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7F1E09A5-CD5C-7A3F-2D00-73D82E9B928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82EED2AA-C179-F418-4B6E-30ED5FD7263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2188F8C-1718-8CDC-C17C-4E7B2FA6C751}"/>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AEF8EC12-0165-A319-D7F7-B3E1A824A39C}"/>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D8024F3C-928D-4FE3-6DE8-DD890FC1A440}"/>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EBDA959E-B19A-CFDD-8E34-9F12A79A719B}"/>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8E1690A5-0F33-5D45-2F10-09749DA09F9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8FD7091B-5E4D-B990-0A87-826B73D4C580}"/>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3A2EBB58-1ACA-94C9-8C77-7128A8820961}"/>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83CB4374-EEA0-E86D-E142-D32A4A30A123}"/>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A3C0545D-953E-F6EB-92F8-F0D7C763C76D}"/>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tlasinversiones.com.py/" TargetMode="External"/><Relationship Id="rId1" Type="http://schemas.openxmlformats.org/officeDocument/2006/relationships/hyperlink" Target="mailto:info@atlasinversiones.com.p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tabColor theme="0"/>
  </sheetPr>
  <dimension ref="A2:P45"/>
  <sheetViews>
    <sheetView showGridLines="0" topLeftCell="A11" zoomScale="80" zoomScaleNormal="80" workbookViewId="0">
      <selection activeCell="P38" sqref="P38"/>
    </sheetView>
  </sheetViews>
  <sheetFormatPr baseColWidth="10" defaultColWidth="11.5546875" defaultRowHeight="13.8"/>
  <cols>
    <col min="1" max="1" width="7.44140625" style="1" customWidth="1"/>
    <col min="2" max="2" width="11.5546875" style="1"/>
    <col min="3" max="3" width="14.77734375" style="1" customWidth="1"/>
    <col min="4" max="4" width="26.33203125" style="1" customWidth="1"/>
    <col min="5" max="6" width="11.5546875" style="1"/>
    <col min="7" max="7" width="8.33203125" style="1" customWidth="1"/>
    <col min="8" max="8" width="11.5546875" style="1"/>
    <col min="9" max="9" width="17.109375" style="1" customWidth="1"/>
    <col min="10" max="16384" width="11.5546875" style="1"/>
  </cols>
  <sheetData>
    <row r="2" spans="1:16" ht="18" customHeight="1">
      <c r="A2" s="2"/>
      <c r="B2" s="2"/>
      <c r="C2" s="2"/>
      <c r="D2" s="2"/>
      <c r="E2" s="2"/>
      <c r="F2" s="2"/>
      <c r="G2" s="2"/>
      <c r="H2" s="2"/>
      <c r="I2" s="2"/>
      <c r="J2" s="2"/>
      <c r="K2" s="2"/>
      <c r="L2" s="2"/>
      <c r="M2" s="3"/>
      <c r="N2" s="3"/>
      <c r="O2" s="3"/>
      <c r="P2" s="3"/>
    </row>
    <row r="3" spans="1:16" ht="18" customHeight="1">
      <c r="A3" s="2"/>
      <c r="B3" s="2"/>
      <c r="C3" s="2"/>
      <c r="D3" s="2"/>
      <c r="E3" s="2"/>
      <c r="F3" s="2"/>
      <c r="G3" s="2"/>
      <c r="H3" s="2"/>
      <c r="I3" s="2"/>
      <c r="J3" s="2"/>
      <c r="K3" s="2"/>
      <c r="L3" s="2"/>
      <c r="M3" s="3"/>
      <c r="N3" s="3"/>
      <c r="O3" s="3"/>
      <c r="P3" s="3"/>
    </row>
    <row r="4" spans="1:16" ht="18" customHeight="1">
      <c r="A4" s="2"/>
      <c r="B4" s="2"/>
      <c r="C4" s="2"/>
      <c r="D4" s="2"/>
      <c r="E4" s="2"/>
      <c r="F4" s="2"/>
      <c r="G4" s="2"/>
      <c r="H4" s="2"/>
      <c r="I4" s="2"/>
      <c r="J4" s="2"/>
      <c r="K4" s="2"/>
      <c r="L4" s="2"/>
      <c r="M4" s="3"/>
      <c r="N4" s="3"/>
      <c r="O4" s="3"/>
      <c r="P4" s="3"/>
    </row>
    <row r="5" spans="1:16" ht="18" customHeight="1">
      <c r="A5" s="2"/>
      <c r="B5" s="2"/>
      <c r="C5" s="2"/>
      <c r="D5" s="2"/>
      <c r="E5" s="2"/>
      <c r="F5" s="2"/>
      <c r="G5" s="2"/>
      <c r="H5" s="2"/>
      <c r="I5" s="2"/>
      <c r="J5" s="2"/>
      <c r="K5" s="2"/>
      <c r="L5" s="2"/>
      <c r="M5" s="3"/>
      <c r="N5" s="3"/>
      <c r="O5" s="3"/>
      <c r="P5" s="3"/>
    </row>
    <row r="6" spans="1:16" ht="18" customHeight="1">
      <c r="A6" s="2"/>
      <c r="B6" s="2"/>
      <c r="C6" s="2"/>
      <c r="D6" s="2"/>
      <c r="E6" s="2"/>
      <c r="F6" s="2"/>
      <c r="G6" s="2"/>
      <c r="H6" s="2"/>
      <c r="I6" s="2"/>
      <c r="J6" s="2"/>
      <c r="K6" s="2"/>
      <c r="L6" s="2"/>
      <c r="M6" s="3"/>
      <c r="N6" s="3"/>
      <c r="O6" s="3"/>
      <c r="P6" s="3"/>
    </row>
    <row r="7" spans="1:16" ht="39.6" customHeight="1">
      <c r="A7" s="2"/>
      <c r="B7" s="2"/>
      <c r="C7" s="2"/>
      <c r="D7" s="2"/>
      <c r="E7" s="2"/>
      <c r="F7" s="2"/>
      <c r="G7" s="2"/>
      <c r="H7" s="2"/>
      <c r="I7" s="2"/>
      <c r="J7" s="2"/>
      <c r="K7" s="2"/>
      <c r="L7" s="2"/>
      <c r="M7" s="3"/>
      <c r="N7" s="3"/>
      <c r="O7" s="3"/>
      <c r="P7" s="3"/>
    </row>
    <row r="8" spans="1:16" ht="18" customHeight="1">
      <c r="A8" s="2"/>
      <c r="B8" s="2"/>
      <c r="C8" s="2"/>
      <c r="D8" s="2"/>
      <c r="E8" s="2"/>
      <c r="F8" s="2"/>
      <c r="G8" s="2"/>
      <c r="H8" s="2"/>
      <c r="I8" s="2"/>
      <c r="J8" s="2"/>
      <c r="K8" s="2"/>
      <c r="L8" s="2"/>
      <c r="M8" s="3"/>
      <c r="N8" s="3"/>
      <c r="O8" s="3"/>
      <c r="P8" s="3"/>
    </row>
    <row r="9" spans="1:16" ht="18" customHeight="1">
      <c r="A9" s="3"/>
      <c r="B9" s="444" t="s">
        <v>111</v>
      </c>
      <c r="C9" s="444"/>
      <c r="D9" s="444"/>
      <c r="E9" s="444"/>
      <c r="F9" s="444"/>
      <c r="G9" s="444"/>
      <c r="H9" s="444"/>
      <c r="I9" s="444"/>
      <c r="J9" s="444"/>
      <c r="K9" s="444"/>
      <c r="L9" s="444"/>
      <c r="M9" s="444"/>
      <c r="N9" s="444"/>
      <c r="O9" s="444"/>
      <c r="P9" s="2"/>
    </row>
    <row r="10" spans="1:16" ht="18" customHeight="1">
      <c r="A10" s="3"/>
      <c r="B10" s="3"/>
      <c r="C10" s="3"/>
      <c r="D10" s="3"/>
      <c r="E10" s="3"/>
      <c r="F10" s="3"/>
      <c r="G10" s="3"/>
      <c r="H10" s="3"/>
      <c r="I10" s="3"/>
      <c r="J10" s="3"/>
      <c r="K10" s="3"/>
      <c r="L10" s="3"/>
      <c r="M10" s="3"/>
      <c r="N10" s="3"/>
      <c r="O10" s="3"/>
      <c r="P10" s="3"/>
    </row>
    <row r="11" spans="1:16" ht="18" customHeight="1">
      <c r="A11" s="3"/>
      <c r="B11" s="3"/>
      <c r="C11" s="3"/>
      <c r="D11" s="3"/>
      <c r="E11" s="3"/>
      <c r="F11" s="3"/>
      <c r="G11" s="3"/>
      <c r="H11" s="3"/>
      <c r="I11" s="3"/>
      <c r="J11" s="3"/>
      <c r="K11" s="3"/>
      <c r="L11" s="3"/>
      <c r="M11" s="3"/>
      <c r="N11" s="3"/>
      <c r="O11" s="3"/>
      <c r="P11" s="3"/>
    </row>
    <row r="12" spans="1:16" ht="18" customHeight="1">
      <c r="A12" s="3"/>
      <c r="B12" s="3"/>
      <c r="C12" s="3"/>
      <c r="D12" s="3"/>
      <c r="E12" s="3"/>
      <c r="F12" s="3"/>
      <c r="G12" s="3"/>
      <c r="H12" s="3"/>
      <c r="I12" s="3"/>
      <c r="J12" s="3"/>
      <c r="K12" s="3"/>
      <c r="L12" s="3"/>
      <c r="M12" s="3"/>
      <c r="N12" s="3"/>
      <c r="O12" s="3"/>
      <c r="P12" s="3"/>
    </row>
    <row r="13" spans="1:16" ht="16.8" thickBot="1">
      <c r="A13" s="4"/>
      <c r="B13" s="4"/>
      <c r="C13" s="4"/>
      <c r="D13" s="4"/>
      <c r="E13" s="5"/>
      <c r="F13" s="4"/>
      <c r="G13" s="4"/>
      <c r="H13" s="5"/>
      <c r="I13" s="5"/>
      <c r="J13" s="6"/>
      <c r="K13" s="4"/>
      <c r="L13" s="4"/>
      <c r="M13" s="4"/>
      <c r="N13" s="4"/>
      <c r="O13" s="4"/>
      <c r="P13" s="4"/>
    </row>
    <row r="14" spans="1:16" ht="16.8" thickTop="1">
      <c r="A14" s="4"/>
      <c r="B14" s="7"/>
      <c r="C14" s="7"/>
      <c r="D14" s="7"/>
      <c r="E14" s="8"/>
      <c r="F14" s="7"/>
      <c r="G14" s="7"/>
      <c r="H14" s="8"/>
      <c r="I14" s="8"/>
      <c r="J14" s="9"/>
      <c r="K14" s="7"/>
      <c r="L14" s="7"/>
      <c r="M14" s="7"/>
      <c r="N14" s="7"/>
      <c r="O14" s="4"/>
      <c r="P14" s="4"/>
    </row>
    <row r="15" spans="1:16" ht="16.2">
      <c r="A15" s="4"/>
      <c r="B15" s="4"/>
      <c r="C15" s="4"/>
      <c r="D15" s="4"/>
      <c r="E15" s="5"/>
      <c r="F15" s="4"/>
      <c r="G15" s="4"/>
      <c r="H15" s="5"/>
      <c r="I15" s="5"/>
      <c r="J15" s="6"/>
      <c r="K15" s="4"/>
      <c r="L15" s="4"/>
      <c r="M15" s="4"/>
      <c r="N15" s="4"/>
      <c r="O15" s="4"/>
      <c r="P15" s="4"/>
    </row>
    <row r="16" spans="1:16" ht="15.6">
      <c r="A16" s="26"/>
      <c r="B16" s="26"/>
      <c r="C16" s="26"/>
      <c r="D16" s="26"/>
      <c r="E16" s="27"/>
      <c r="F16" s="26"/>
      <c r="G16" s="26"/>
      <c r="H16" s="27"/>
      <c r="I16" s="27"/>
      <c r="J16" s="28"/>
      <c r="K16" s="26"/>
      <c r="L16" s="26"/>
      <c r="M16" s="26"/>
      <c r="N16" s="26"/>
      <c r="O16" s="26"/>
      <c r="P16" s="26"/>
    </row>
    <row r="17" spans="1:16">
      <c r="A17" s="26"/>
      <c r="B17" s="26"/>
      <c r="C17" s="26"/>
      <c r="D17" s="26"/>
      <c r="E17" s="27"/>
      <c r="F17" s="26"/>
      <c r="G17" s="26"/>
      <c r="H17" s="27"/>
      <c r="I17" s="27"/>
      <c r="J17" s="26"/>
      <c r="K17" s="26"/>
      <c r="L17" s="26"/>
      <c r="M17" s="26"/>
      <c r="N17" s="26"/>
      <c r="O17" s="26"/>
      <c r="P17" s="26"/>
    </row>
    <row r="18" spans="1:16" ht="20.399999999999999">
      <c r="B18" s="445" t="s">
        <v>796</v>
      </c>
      <c r="C18" s="445"/>
      <c r="D18" s="445"/>
      <c r="E18" s="445"/>
      <c r="F18" s="445"/>
      <c r="G18" s="445"/>
      <c r="H18" s="445"/>
      <c r="I18" s="445"/>
      <c r="J18" s="445"/>
      <c r="K18" s="445"/>
      <c r="L18" s="445"/>
      <c r="M18" s="445"/>
      <c r="N18" s="445"/>
      <c r="O18" s="354"/>
      <c r="P18" s="354"/>
    </row>
    <row r="19" spans="1:16" ht="16.8">
      <c r="A19" s="31"/>
      <c r="B19" s="29"/>
      <c r="C19" s="30"/>
      <c r="D19" s="30"/>
      <c r="E19" s="32"/>
      <c r="F19" s="26"/>
      <c r="G19" s="26"/>
      <c r="H19" s="26"/>
      <c r="I19" s="32"/>
      <c r="J19" s="26"/>
      <c r="K19" s="26"/>
      <c r="L19" s="26"/>
      <c r="M19" s="26"/>
      <c r="N19" s="26"/>
      <c r="O19" s="26"/>
      <c r="P19" s="26"/>
    </row>
    <row r="20" spans="1:16" ht="16.8">
      <c r="A20" s="31"/>
      <c r="B20" s="29"/>
      <c r="C20" s="30"/>
      <c r="D20" s="30"/>
      <c r="E20" s="32"/>
      <c r="F20" s="26"/>
      <c r="G20" s="26"/>
      <c r="H20" s="26"/>
      <c r="I20" s="32"/>
      <c r="J20" s="26"/>
      <c r="K20" s="26"/>
      <c r="L20" s="26"/>
      <c r="M20" s="26"/>
      <c r="N20" s="26"/>
      <c r="O20" s="26"/>
      <c r="P20" s="26"/>
    </row>
    <row r="21" spans="1:16" ht="17.399999999999999">
      <c r="A21" s="14"/>
      <c r="B21" s="10"/>
      <c r="C21" s="11"/>
      <c r="D21" s="11"/>
      <c r="E21" s="15"/>
      <c r="F21" s="4"/>
      <c r="G21" s="4"/>
      <c r="H21" s="4"/>
      <c r="I21" s="15"/>
      <c r="J21" s="4"/>
      <c r="K21" s="4"/>
      <c r="L21" s="4"/>
      <c r="M21" s="4"/>
      <c r="N21" s="4"/>
      <c r="O21" s="4"/>
      <c r="P21" s="4"/>
    </row>
    <row r="22" spans="1:16" ht="17.399999999999999">
      <c r="A22" s="14"/>
      <c r="B22" s="10"/>
      <c r="C22" s="11"/>
      <c r="D22" s="11"/>
      <c r="E22" s="12"/>
      <c r="F22" s="4"/>
      <c r="G22" s="4"/>
      <c r="H22" s="4"/>
      <c r="I22" s="12"/>
      <c r="J22" s="13"/>
      <c r="K22" s="4"/>
      <c r="L22" s="4"/>
      <c r="M22" s="4"/>
      <c r="N22" s="4"/>
      <c r="O22" s="4"/>
      <c r="P22" s="4"/>
    </row>
    <row r="23" spans="1:16" ht="17.399999999999999">
      <c r="A23" s="14"/>
      <c r="B23" s="10"/>
      <c r="C23" s="11"/>
      <c r="D23" s="11"/>
      <c r="E23" s="15"/>
      <c r="F23" s="4"/>
      <c r="G23" s="4"/>
      <c r="H23" s="4"/>
      <c r="I23" s="15"/>
      <c r="J23" s="4"/>
      <c r="K23" s="4"/>
      <c r="L23" s="4"/>
      <c r="M23" s="4"/>
      <c r="N23" s="4"/>
      <c r="O23" s="4"/>
      <c r="P23" s="4"/>
    </row>
    <row r="24" spans="1:16" ht="17.399999999999999">
      <c r="A24" s="16"/>
      <c r="B24" s="17"/>
      <c r="C24" s="18"/>
      <c r="D24" s="18"/>
      <c r="E24" s="19"/>
      <c r="F24" s="20"/>
      <c r="G24" s="20"/>
      <c r="H24" s="20"/>
      <c r="I24" s="19"/>
      <c r="J24" s="21"/>
      <c r="K24" s="20"/>
      <c r="L24" s="20"/>
      <c r="M24" s="20"/>
      <c r="N24" s="20"/>
      <c r="O24" s="20"/>
      <c r="P24" s="20"/>
    </row>
    <row r="25" spans="1:16" ht="17.399999999999999">
      <c r="A25" s="16"/>
      <c r="B25" s="17"/>
      <c r="C25" s="18"/>
      <c r="D25" s="18"/>
      <c r="E25" s="22"/>
      <c r="F25" s="20"/>
      <c r="G25" s="20"/>
      <c r="H25" s="20"/>
      <c r="I25" s="22"/>
      <c r="J25" s="20"/>
      <c r="K25" s="20"/>
      <c r="L25" s="20"/>
      <c r="M25" s="20"/>
      <c r="N25" s="20"/>
      <c r="O25" s="20"/>
      <c r="P25" s="20"/>
    </row>
    <row r="26" spans="1:16" ht="17.399999999999999">
      <c r="A26" s="16"/>
      <c r="B26" s="17"/>
      <c r="C26" s="18"/>
      <c r="D26" s="18"/>
      <c r="E26" s="19"/>
      <c r="F26" s="20"/>
      <c r="G26" s="20"/>
      <c r="H26" s="20"/>
      <c r="I26" s="23"/>
      <c r="J26" s="21"/>
      <c r="K26" s="20"/>
      <c r="L26" s="20"/>
      <c r="M26" s="20"/>
      <c r="N26" s="20"/>
      <c r="O26" s="20"/>
      <c r="P26" s="20"/>
    </row>
    <row r="27" spans="1:16" ht="17.399999999999999">
      <c r="A27" s="16"/>
      <c r="B27" s="17"/>
      <c r="C27" s="18"/>
      <c r="D27" s="18"/>
      <c r="E27" s="22"/>
      <c r="F27" s="20"/>
      <c r="G27" s="20"/>
      <c r="H27" s="20"/>
      <c r="I27" s="22"/>
      <c r="J27" s="20"/>
      <c r="K27" s="20"/>
      <c r="L27" s="20"/>
      <c r="M27" s="20"/>
      <c r="N27" s="20"/>
      <c r="O27" s="20"/>
      <c r="P27" s="20"/>
    </row>
    <row r="28" spans="1:16" ht="17.399999999999999">
      <c r="A28" s="16"/>
      <c r="B28" s="17"/>
      <c r="C28" s="18"/>
      <c r="D28" s="18"/>
      <c r="E28" s="19"/>
      <c r="F28" s="20"/>
      <c r="G28" s="20"/>
      <c r="H28" s="20"/>
      <c r="I28" s="23"/>
      <c r="J28" s="21"/>
      <c r="K28" s="20"/>
      <c r="L28" s="20"/>
      <c r="M28" s="20"/>
      <c r="N28" s="20"/>
      <c r="O28" s="20"/>
      <c r="P28" s="20"/>
    </row>
    <row r="29" spans="1:16" ht="17.399999999999999">
      <c r="A29" s="24"/>
      <c r="B29" s="17"/>
      <c r="C29" s="18"/>
      <c r="D29" s="18"/>
      <c r="E29" s="19"/>
      <c r="F29" s="20"/>
      <c r="G29" s="20"/>
      <c r="H29" s="20"/>
      <c r="I29" s="25"/>
      <c r="J29" s="20"/>
      <c r="K29" s="20"/>
      <c r="L29" s="20"/>
      <c r="M29" s="20"/>
      <c r="N29" s="20"/>
      <c r="O29" s="20"/>
      <c r="P29" s="20"/>
    </row>
    <row r="37" spans="3:12" ht="14.4">
      <c r="C37" s="350" t="s">
        <v>172</v>
      </c>
      <c r="G37" s="350" t="s">
        <v>173</v>
      </c>
      <c r="H37" s="351"/>
      <c r="I37" s="350"/>
      <c r="L37" s="350" t="s">
        <v>439</v>
      </c>
    </row>
    <row r="38" spans="3:12" ht="14.4">
      <c r="C38" s="350" t="s">
        <v>33</v>
      </c>
      <c r="G38" s="350" t="s">
        <v>129</v>
      </c>
      <c r="H38" s="351"/>
      <c r="I38" s="350"/>
      <c r="L38" s="352" t="s">
        <v>440</v>
      </c>
    </row>
    <row r="44" spans="3:12">
      <c r="C44" s="353"/>
      <c r="D44" s="353"/>
    </row>
    <row r="45" spans="3:12">
      <c r="C45" s="353"/>
      <c r="D45" s="353"/>
    </row>
  </sheetData>
  <customSheetViews>
    <customSheetView guid="{52ACAEC5-A07E-476F-A492-622AB5A07DC8}" scale="80" showGridLines="0">
      <selection activeCell="B19" sqref="B19"/>
      <pageMargins left="0.7" right="0.7" top="0.75" bottom="0.75" header="0.3" footer="0.3"/>
      <pageSetup orientation="portrait" r:id="rId1"/>
    </customSheetView>
    <customSheetView guid="{0A2CCCB3-571A-4A67-B569-64E7C0BD6DFC}" scale="80" showGridLines="0">
      <selection activeCell="B9" sqref="B9:O9"/>
      <pageMargins left="0.7" right="0.7" top="0.75" bottom="0.75" header="0.3" footer="0.3"/>
      <pageSetup orientation="portrait" r:id="rId2"/>
    </customSheetView>
  </customSheetViews>
  <mergeCells count="2">
    <mergeCell ref="B9:O9"/>
    <mergeCell ref="B18:N18"/>
  </mergeCells>
  <pageMargins left="0.7" right="0.7" top="0.75" bottom="0.75" header="0.3" footer="0.3"/>
  <pageSetup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5657-51F9-499E-8A36-A0BA17D57709}">
  <sheetPr>
    <tabColor theme="0"/>
  </sheetPr>
  <dimension ref="B6:J108"/>
  <sheetViews>
    <sheetView showGridLines="0" zoomScale="90" zoomScaleNormal="90" workbookViewId="0">
      <selection activeCell="D14" sqref="D14"/>
    </sheetView>
  </sheetViews>
  <sheetFormatPr baseColWidth="10" defaultColWidth="8.6640625" defaultRowHeight="13.2"/>
  <cols>
    <col min="1" max="1" width="2.44140625" style="33" customWidth="1"/>
    <col min="2" max="2" width="5.33203125" style="33" customWidth="1"/>
    <col min="3" max="3" width="35.88671875" style="33" customWidth="1"/>
    <col min="4" max="4" width="33.88671875" style="33" customWidth="1"/>
    <col min="5" max="5" width="24" style="33" customWidth="1"/>
    <col min="6" max="6" width="18.6640625" style="33" bestFit="1" customWidth="1"/>
    <col min="7" max="7" width="12.109375" style="33" customWidth="1"/>
    <col min="8" max="8" width="14.6640625" style="33" customWidth="1"/>
    <col min="9" max="9" width="13.6640625" style="33" customWidth="1"/>
    <col min="10" max="10" width="12.109375" style="33" customWidth="1"/>
    <col min="11" max="16384" width="8.6640625" style="33"/>
  </cols>
  <sheetData>
    <row r="6" spans="2:10">
      <c r="F6" s="34"/>
    </row>
    <row r="7" spans="2:10" ht="16.2" customHeight="1">
      <c r="B7" s="449" t="s">
        <v>111</v>
      </c>
      <c r="C7" s="449"/>
      <c r="D7" s="449"/>
      <c r="E7" s="449"/>
      <c r="F7" s="449"/>
      <c r="G7" s="449"/>
      <c r="H7" s="35"/>
      <c r="I7" s="35"/>
    </row>
    <row r="8" spans="2:10" ht="16.2" customHeight="1">
      <c r="B8" s="450" t="s">
        <v>166</v>
      </c>
      <c r="C8" s="450"/>
      <c r="D8" s="450"/>
      <c r="E8" s="450"/>
      <c r="F8" s="450"/>
      <c r="G8" s="450"/>
      <c r="H8" s="36"/>
      <c r="I8" s="36"/>
      <c r="J8" s="36"/>
    </row>
    <row r="9" spans="2:10" ht="16.2" customHeight="1">
      <c r="B9" s="451" t="s">
        <v>797</v>
      </c>
      <c r="C9" s="451"/>
      <c r="D9" s="451"/>
      <c r="E9" s="451"/>
      <c r="F9" s="451"/>
      <c r="G9" s="451"/>
      <c r="H9" s="36"/>
      <c r="I9" s="36"/>
      <c r="J9" s="36"/>
    </row>
    <row r="10" spans="2:10">
      <c r="B10" s="37"/>
      <c r="C10" s="37"/>
      <c r="D10" s="36"/>
      <c r="E10" s="36"/>
      <c r="F10" s="36"/>
      <c r="G10" s="36"/>
      <c r="H10" s="36"/>
      <c r="I10" s="36"/>
      <c r="J10" s="36"/>
    </row>
    <row r="11" spans="2:10">
      <c r="B11" s="38" t="s">
        <v>165</v>
      </c>
      <c r="C11" s="38"/>
      <c r="D11" s="36"/>
      <c r="E11" s="36"/>
      <c r="F11" s="36"/>
      <c r="G11" s="36"/>
      <c r="H11" s="36"/>
      <c r="I11" s="36"/>
      <c r="J11" s="36"/>
    </row>
    <row r="12" spans="2:10">
      <c r="B12" s="37"/>
      <c r="C12" s="37"/>
      <c r="D12" s="36"/>
      <c r="E12" s="36"/>
      <c r="F12" s="36"/>
      <c r="G12" s="36"/>
      <c r="H12" s="36"/>
      <c r="I12" s="36"/>
      <c r="J12" s="36"/>
    </row>
    <row r="13" spans="2:10">
      <c r="B13" s="65" t="s">
        <v>310</v>
      </c>
      <c r="C13" s="39" t="s">
        <v>164</v>
      </c>
      <c r="D13" s="40" t="s">
        <v>111</v>
      </c>
      <c r="E13" s="36"/>
      <c r="F13" s="36"/>
      <c r="G13" s="36"/>
      <c r="H13" s="36"/>
      <c r="I13" s="36"/>
      <c r="J13" s="36"/>
    </row>
    <row r="14" spans="2:10">
      <c r="B14" s="65" t="s">
        <v>311</v>
      </c>
      <c r="C14" s="39" t="s">
        <v>163</v>
      </c>
      <c r="D14" s="40" t="s">
        <v>308</v>
      </c>
      <c r="E14" s="36"/>
      <c r="F14" s="36"/>
      <c r="G14" s="36"/>
      <c r="H14" s="36"/>
      <c r="I14" s="36"/>
      <c r="J14" s="36"/>
    </row>
    <row r="15" spans="2:10">
      <c r="B15" s="65" t="s">
        <v>312</v>
      </c>
      <c r="C15" s="39" t="s">
        <v>162</v>
      </c>
      <c r="D15" s="40" t="s">
        <v>167</v>
      </c>
      <c r="E15" s="36"/>
      <c r="F15" s="36"/>
      <c r="G15" s="36"/>
      <c r="H15" s="36"/>
      <c r="I15" s="36"/>
      <c r="J15" s="36"/>
    </row>
    <row r="16" spans="2:10">
      <c r="B16" s="65" t="s">
        <v>313</v>
      </c>
      <c r="C16" s="39" t="s">
        <v>161</v>
      </c>
      <c r="D16" s="40" t="s">
        <v>168</v>
      </c>
      <c r="E16" s="36"/>
      <c r="F16" s="36"/>
      <c r="G16" s="36"/>
      <c r="H16" s="36"/>
      <c r="I16" s="36"/>
      <c r="J16" s="36"/>
    </row>
    <row r="17" spans="2:10">
      <c r="B17" s="65" t="s">
        <v>314</v>
      </c>
      <c r="C17" s="39" t="s">
        <v>160</v>
      </c>
      <c r="D17" s="64" t="s">
        <v>169</v>
      </c>
      <c r="E17" s="36"/>
      <c r="F17" s="36"/>
      <c r="G17" s="36"/>
      <c r="H17" s="36"/>
      <c r="I17" s="36"/>
      <c r="J17" s="36"/>
    </row>
    <row r="18" spans="2:10">
      <c r="B18" s="65" t="s">
        <v>315</v>
      </c>
      <c r="C18" s="39" t="s">
        <v>159</v>
      </c>
      <c r="D18" s="64" t="s">
        <v>278</v>
      </c>
      <c r="F18" s="36"/>
      <c r="G18" s="36"/>
      <c r="H18" s="36"/>
      <c r="I18" s="36"/>
      <c r="J18" s="36"/>
    </row>
    <row r="19" spans="2:10">
      <c r="B19" s="65" t="s">
        <v>316</v>
      </c>
      <c r="C19" s="39" t="s">
        <v>158</v>
      </c>
      <c r="D19" s="40" t="s">
        <v>167</v>
      </c>
      <c r="E19" s="36"/>
      <c r="F19" s="36"/>
      <c r="G19" s="36"/>
      <c r="H19" s="36"/>
      <c r="I19" s="36"/>
      <c r="J19" s="36"/>
    </row>
    <row r="20" spans="2:10" ht="17.399999999999999" customHeight="1">
      <c r="B20" s="37"/>
      <c r="C20" s="37"/>
      <c r="D20" s="36"/>
      <c r="E20" s="36"/>
      <c r="F20" s="36"/>
      <c r="G20" s="36"/>
      <c r="H20" s="36"/>
      <c r="I20" s="36"/>
      <c r="J20" s="36"/>
    </row>
    <row r="21" spans="2:10">
      <c r="B21" s="38" t="s">
        <v>157</v>
      </c>
      <c r="C21" s="38"/>
      <c r="D21" s="36"/>
      <c r="E21" s="36"/>
      <c r="F21" s="36"/>
      <c r="G21" s="36"/>
      <c r="H21" s="36"/>
      <c r="I21" s="36"/>
      <c r="J21" s="36"/>
    </row>
    <row r="22" spans="2:10">
      <c r="B22" s="37"/>
      <c r="C22" s="37"/>
      <c r="D22" s="36"/>
      <c r="E22" s="36"/>
      <c r="F22" s="36"/>
      <c r="G22" s="36"/>
      <c r="H22" s="36"/>
      <c r="I22" s="36"/>
      <c r="J22" s="36"/>
    </row>
    <row r="23" spans="2:10">
      <c r="B23" s="65" t="s">
        <v>309</v>
      </c>
      <c r="C23" s="39" t="s">
        <v>155</v>
      </c>
      <c r="D23" s="40" t="s">
        <v>170</v>
      </c>
      <c r="E23" s="36"/>
      <c r="F23" s="36"/>
      <c r="G23" s="36"/>
      <c r="H23" s="36"/>
      <c r="I23" s="36"/>
      <c r="J23" s="36"/>
    </row>
    <row r="24" spans="2:10">
      <c r="B24" s="65" t="s">
        <v>317</v>
      </c>
      <c r="C24" s="39" t="s">
        <v>154</v>
      </c>
      <c r="D24" s="40" t="s">
        <v>171</v>
      </c>
      <c r="E24" s="36"/>
      <c r="F24" s="36"/>
      <c r="G24" s="36"/>
      <c r="H24" s="36"/>
      <c r="I24" s="36"/>
      <c r="J24" s="36"/>
    </row>
    <row r="25" spans="2:10">
      <c r="B25" s="65" t="s">
        <v>318</v>
      </c>
      <c r="C25" s="39" t="s">
        <v>156</v>
      </c>
      <c r="D25" s="40" t="s">
        <v>153</v>
      </c>
      <c r="E25" s="36"/>
      <c r="F25" s="36"/>
      <c r="G25" s="36"/>
      <c r="H25" s="36"/>
      <c r="I25" s="36"/>
      <c r="J25" s="36"/>
    </row>
    <row r="26" spans="2:10">
      <c r="B26" s="65" t="s">
        <v>319</v>
      </c>
      <c r="C26" s="39" t="s">
        <v>155</v>
      </c>
      <c r="D26" s="40" t="s">
        <v>153</v>
      </c>
      <c r="E26" s="36"/>
      <c r="F26" s="36"/>
      <c r="G26" s="36"/>
      <c r="H26" s="36"/>
      <c r="I26" s="36"/>
      <c r="J26" s="36"/>
    </row>
    <row r="27" spans="2:10">
      <c r="B27" s="65" t="s">
        <v>320</v>
      </c>
      <c r="C27" s="39" t="s">
        <v>154</v>
      </c>
      <c r="D27" s="40" t="s">
        <v>153</v>
      </c>
    </row>
    <row r="28" spans="2:10" ht="16.95" customHeight="1"/>
    <row r="29" spans="2:10">
      <c r="B29" s="38" t="s">
        <v>152</v>
      </c>
      <c r="C29" s="41"/>
    </row>
    <row r="31" spans="2:10" ht="18" customHeight="1">
      <c r="B31" s="446" t="s">
        <v>151</v>
      </c>
      <c r="C31" s="447"/>
      <c r="D31" s="42" t="s">
        <v>150</v>
      </c>
    </row>
    <row r="32" spans="2:10" ht="14.4" customHeight="1">
      <c r="B32" s="453" t="s">
        <v>149</v>
      </c>
      <c r="C32" s="454"/>
      <c r="D32" s="43" t="s">
        <v>172</v>
      </c>
    </row>
    <row r="33" spans="2:4">
      <c r="B33" s="455"/>
      <c r="C33" s="456"/>
      <c r="D33" s="43" t="s">
        <v>173</v>
      </c>
    </row>
    <row r="34" spans="2:4" ht="20.399999999999999" customHeight="1">
      <c r="B34" s="452" t="s">
        <v>148</v>
      </c>
      <c r="C34" s="452"/>
      <c r="D34" s="452"/>
    </row>
    <row r="35" spans="2:4">
      <c r="B35" s="44" t="s">
        <v>33</v>
      </c>
      <c r="C35" s="44"/>
      <c r="D35" s="43" t="s">
        <v>174</v>
      </c>
    </row>
    <row r="36" spans="2:4">
      <c r="B36" s="44" t="s">
        <v>181</v>
      </c>
      <c r="C36" s="44"/>
      <c r="D36" s="43" t="s">
        <v>175</v>
      </c>
    </row>
    <row r="37" spans="2:4">
      <c r="B37" s="44" t="s">
        <v>182</v>
      </c>
      <c r="C37" s="44"/>
      <c r="D37" s="43" t="s">
        <v>360</v>
      </c>
    </row>
    <row r="38" spans="2:4">
      <c r="B38" s="44" t="s">
        <v>129</v>
      </c>
      <c r="C38" s="44"/>
      <c r="D38" s="43" t="s">
        <v>176</v>
      </c>
    </row>
    <row r="39" spans="2:4">
      <c r="B39" s="44" t="s">
        <v>129</v>
      </c>
      <c r="C39" s="44"/>
      <c r="D39" s="43" t="s">
        <v>173</v>
      </c>
    </row>
    <row r="40" spans="2:4">
      <c r="B40" s="44" t="s">
        <v>179</v>
      </c>
      <c r="C40" s="44"/>
      <c r="D40" s="43" t="s">
        <v>177</v>
      </c>
    </row>
    <row r="41" spans="2:4">
      <c r="B41" s="44" t="s">
        <v>180</v>
      </c>
      <c r="C41" s="44"/>
      <c r="D41" s="43" t="s">
        <v>178</v>
      </c>
    </row>
    <row r="42" spans="2:4" ht="18" customHeight="1">
      <c r="B42" s="452" t="s">
        <v>147</v>
      </c>
      <c r="C42" s="452"/>
      <c r="D42" s="452"/>
    </row>
    <row r="43" spans="2:4">
      <c r="B43" s="44" t="s">
        <v>183</v>
      </c>
      <c r="C43" s="44"/>
      <c r="D43" s="43" t="s">
        <v>173</v>
      </c>
    </row>
    <row r="44" spans="2:4">
      <c r="B44" s="44" t="s">
        <v>184</v>
      </c>
      <c r="C44" s="44"/>
      <c r="D44" s="43" t="s">
        <v>188</v>
      </c>
    </row>
    <row r="45" spans="2:4">
      <c r="B45" s="44" t="s">
        <v>185</v>
      </c>
      <c r="C45" s="44"/>
      <c r="D45" s="43" t="s">
        <v>189</v>
      </c>
    </row>
    <row r="46" spans="2:4">
      <c r="B46" s="44" t="s">
        <v>186</v>
      </c>
      <c r="C46" s="44"/>
      <c r="D46" s="43" t="s">
        <v>434</v>
      </c>
    </row>
    <row r="47" spans="2:4">
      <c r="B47" s="44" t="s">
        <v>187</v>
      </c>
      <c r="C47" s="44"/>
      <c r="D47" s="43" t="s">
        <v>190</v>
      </c>
    </row>
    <row r="50" spans="2:9">
      <c r="B50" s="38" t="s">
        <v>146</v>
      </c>
      <c r="C50" s="37"/>
    </row>
    <row r="51" spans="2:9" ht="9" customHeight="1"/>
    <row r="52" spans="2:9" ht="25.2" customHeight="1">
      <c r="B52" s="457" t="s">
        <v>798</v>
      </c>
      <c r="C52" s="457"/>
      <c r="D52" s="457"/>
      <c r="E52" s="457"/>
      <c r="F52" s="457"/>
      <c r="G52" s="457"/>
      <c r="H52" s="457"/>
      <c r="I52" s="457"/>
    </row>
    <row r="54" spans="2:9">
      <c r="B54" s="46" t="s">
        <v>435</v>
      </c>
      <c r="C54" s="46"/>
      <c r="D54" s="47">
        <v>50000000000</v>
      </c>
    </row>
    <row r="55" spans="2:9">
      <c r="B55" s="46" t="s">
        <v>436</v>
      </c>
      <c r="C55" s="46"/>
      <c r="D55" s="47">
        <v>50000000000</v>
      </c>
    </row>
    <row r="56" spans="2:9">
      <c r="B56" s="46" t="s">
        <v>437</v>
      </c>
      <c r="C56" s="46"/>
      <c r="D56" s="47">
        <v>9000000000</v>
      </c>
    </row>
    <row r="57" spans="2:9">
      <c r="B57" s="46" t="s">
        <v>438</v>
      </c>
      <c r="C57" s="46"/>
      <c r="D57" s="47">
        <v>1000000</v>
      </c>
    </row>
    <row r="60" spans="2:9">
      <c r="B60" s="446" t="s">
        <v>69</v>
      </c>
      <c r="C60" s="448"/>
      <c r="D60" s="448"/>
      <c r="E60" s="448"/>
      <c r="F60" s="448"/>
      <c r="G60" s="448"/>
      <c r="H60" s="448"/>
      <c r="I60" s="447"/>
    </row>
    <row r="61" spans="2:9" ht="52.8">
      <c r="B61" s="48" t="s">
        <v>143</v>
      </c>
      <c r="C61" s="48" t="s">
        <v>70</v>
      </c>
      <c r="D61" s="48" t="s">
        <v>142</v>
      </c>
      <c r="E61" s="48" t="s">
        <v>141</v>
      </c>
      <c r="F61" s="48" t="s">
        <v>140</v>
      </c>
      <c r="G61" s="48" t="s">
        <v>139</v>
      </c>
      <c r="H61" s="48" t="s">
        <v>138</v>
      </c>
      <c r="I61" s="48" t="s">
        <v>145</v>
      </c>
    </row>
    <row r="62" spans="2:9">
      <c r="B62" s="43">
        <v>1</v>
      </c>
      <c r="C62" s="49" t="s">
        <v>195</v>
      </c>
      <c r="D62" s="50" t="s">
        <v>784</v>
      </c>
      <c r="E62" s="50">
        <v>8910</v>
      </c>
      <c r="F62" s="43" t="s">
        <v>192</v>
      </c>
      <c r="G62" s="50" t="s">
        <v>193</v>
      </c>
      <c r="H62" s="51">
        <v>8910000000</v>
      </c>
      <c r="I62" s="52">
        <v>0.99</v>
      </c>
    </row>
    <row r="63" spans="2:9">
      <c r="B63" s="43">
        <v>2</v>
      </c>
      <c r="C63" s="49" t="s">
        <v>196</v>
      </c>
      <c r="D63" s="43" t="s">
        <v>785</v>
      </c>
      <c r="E63" s="50">
        <v>90</v>
      </c>
      <c r="F63" s="43" t="s">
        <v>192</v>
      </c>
      <c r="G63" s="43" t="s">
        <v>193</v>
      </c>
      <c r="H63" s="51">
        <v>90000000</v>
      </c>
      <c r="I63" s="52">
        <v>0.01</v>
      </c>
    </row>
    <row r="64" spans="2:9">
      <c r="I64" s="53"/>
    </row>
    <row r="65" spans="2:9">
      <c r="B65" s="446" t="s">
        <v>144</v>
      </c>
      <c r="C65" s="448"/>
      <c r="D65" s="448"/>
      <c r="E65" s="448"/>
      <c r="F65" s="448"/>
      <c r="G65" s="448"/>
      <c r="H65" s="448"/>
      <c r="I65" s="447"/>
    </row>
    <row r="66" spans="2:9" ht="52.8">
      <c r="B66" s="48" t="s">
        <v>143</v>
      </c>
      <c r="C66" s="48" t="s">
        <v>70</v>
      </c>
      <c r="D66" s="48" t="s">
        <v>142</v>
      </c>
      <c r="E66" s="48" t="s">
        <v>141</v>
      </c>
      <c r="F66" s="48" t="s">
        <v>140</v>
      </c>
      <c r="G66" s="48" t="s">
        <v>139</v>
      </c>
      <c r="H66" s="48" t="s">
        <v>138</v>
      </c>
      <c r="I66" s="48" t="s">
        <v>137</v>
      </c>
    </row>
    <row r="67" spans="2:9">
      <c r="B67" s="43">
        <v>1</v>
      </c>
      <c r="C67" s="49" t="s">
        <v>195</v>
      </c>
      <c r="D67" s="50" t="s">
        <v>191</v>
      </c>
      <c r="E67" s="50">
        <v>49500</v>
      </c>
      <c r="F67" s="43" t="s">
        <v>192</v>
      </c>
      <c r="G67" s="50" t="s">
        <v>193</v>
      </c>
      <c r="H67" s="51">
        <v>49500000000</v>
      </c>
      <c r="I67" s="52">
        <v>0.99</v>
      </c>
    </row>
    <row r="68" spans="2:9">
      <c r="B68" s="43">
        <v>2</v>
      </c>
      <c r="C68" s="49" t="s">
        <v>196</v>
      </c>
      <c r="D68" s="43" t="s">
        <v>194</v>
      </c>
      <c r="E68" s="43">
        <v>500</v>
      </c>
      <c r="F68" s="43" t="s">
        <v>192</v>
      </c>
      <c r="G68" s="43" t="s">
        <v>193</v>
      </c>
      <c r="H68" s="51">
        <v>500000000</v>
      </c>
      <c r="I68" s="52">
        <v>0.01</v>
      </c>
    </row>
    <row r="71" spans="2:9">
      <c r="B71" s="38" t="s">
        <v>274</v>
      </c>
      <c r="C71" s="54"/>
    </row>
    <row r="72" spans="2:9" ht="7.95" customHeight="1"/>
    <row r="73" spans="2:9">
      <c r="B73" s="54" t="s">
        <v>322</v>
      </c>
      <c r="C73" s="54" t="s">
        <v>324</v>
      </c>
    </row>
    <row r="74" spans="2:9" ht="7.95" customHeight="1"/>
    <row r="75" spans="2:9">
      <c r="B75" s="54" t="s">
        <v>323</v>
      </c>
      <c r="C75" s="54" t="s">
        <v>321</v>
      </c>
    </row>
    <row r="78" spans="2:9">
      <c r="B78" s="38" t="s">
        <v>325</v>
      </c>
      <c r="C78" s="54"/>
    </row>
    <row r="80" spans="2:9" ht="25.2" customHeight="1">
      <c r="B80" s="55" t="s">
        <v>326</v>
      </c>
      <c r="C80" s="55"/>
      <c r="D80" s="48" t="s">
        <v>327</v>
      </c>
    </row>
    <row r="81" spans="2:4" ht="15" customHeight="1">
      <c r="B81" s="44" t="s">
        <v>174</v>
      </c>
      <c r="C81" s="44"/>
      <c r="D81" s="56" t="s">
        <v>33</v>
      </c>
    </row>
    <row r="82" spans="2:4" ht="15" customHeight="1">
      <c r="B82" s="44" t="s">
        <v>175</v>
      </c>
      <c r="C82" s="44"/>
      <c r="D82" s="56" t="s">
        <v>181</v>
      </c>
    </row>
    <row r="83" spans="2:4" ht="15" customHeight="1">
      <c r="B83" s="44" t="s">
        <v>360</v>
      </c>
      <c r="C83" s="44"/>
      <c r="D83" s="56" t="s">
        <v>182</v>
      </c>
    </row>
    <row r="84" spans="2:4" ht="15" customHeight="1">
      <c r="B84" s="44" t="s">
        <v>176</v>
      </c>
      <c r="C84" s="44"/>
      <c r="D84" s="56" t="s">
        <v>136</v>
      </c>
    </row>
    <row r="85" spans="2:4" ht="15" customHeight="1">
      <c r="B85" s="44" t="s">
        <v>173</v>
      </c>
      <c r="C85" s="44"/>
      <c r="D85" s="56" t="s">
        <v>197</v>
      </c>
    </row>
    <row r="86" spans="2:4" ht="15" customHeight="1">
      <c r="B86" s="44" t="s">
        <v>177</v>
      </c>
      <c r="C86" s="44"/>
      <c r="D86" s="56" t="s">
        <v>135</v>
      </c>
    </row>
    <row r="87" spans="2:4" ht="15" customHeight="1">
      <c r="B87" s="44" t="s">
        <v>178</v>
      </c>
      <c r="C87" s="44"/>
      <c r="D87" s="56" t="s">
        <v>134</v>
      </c>
    </row>
    <row r="88" spans="2:4" ht="15" customHeight="1">
      <c r="B88" s="44" t="s">
        <v>188</v>
      </c>
      <c r="C88" s="44"/>
      <c r="D88" s="56" t="s">
        <v>184</v>
      </c>
    </row>
    <row r="89" spans="2:4" ht="15" customHeight="1">
      <c r="B89" s="44" t="s">
        <v>189</v>
      </c>
      <c r="C89" s="44"/>
      <c r="D89" s="56" t="s">
        <v>185</v>
      </c>
    </row>
    <row r="90" spans="2:4" ht="15" customHeight="1">
      <c r="B90" s="44" t="s">
        <v>434</v>
      </c>
      <c r="C90" s="44"/>
      <c r="D90" s="56" t="s">
        <v>186</v>
      </c>
    </row>
    <row r="91" spans="2:4" ht="15" customHeight="1">
      <c r="B91" s="44" t="s">
        <v>190</v>
      </c>
      <c r="C91" s="44"/>
      <c r="D91" s="56" t="s">
        <v>187</v>
      </c>
    </row>
    <row r="92" spans="2:4" ht="15" customHeight="1">
      <c r="B92" s="44" t="s">
        <v>195</v>
      </c>
      <c r="C92" s="44"/>
      <c r="D92" s="56" t="s">
        <v>133</v>
      </c>
    </row>
    <row r="93" spans="2:4" ht="15" customHeight="1">
      <c r="B93" s="44" t="s">
        <v>198</v>
      </c>
      <c r="C93" s="44"/>
      <c r="D93" s="56" t="s">
        <v>199</v>
      </c>
    </row>
    <row r="94" spans="2:4" ht="15" customHeight="1">
      <c r="B94" s="44" t="s">
        <v>255</v>
      </c>
      <c r="C94" s="44"/>
      <c r="D94" s="56" t="s">
        <v>328</v>
      </c>
    </row>
    <row r="95" spans="2:4" ht="15" customHeight="1">
      <c r="B95" s="44" t="s">
        <v>257</v>
      </c>
      <c r="C95" s="44"/>
      <c r="D95" s="56" t="s">
        <v>328</v>
      </c>
    </row>
    <row r="97" spans="2:10">
      <c r="B97" s="39" t="s">
        <v>329</v>
      </c>
      <c r="C97" s="39" t="s">
        <v>330</v>
      </c>
    </row>
    <row r="98" spans="2:10">
      <c r="C98" s="39" t="s">
        <v>275</v>
      </c>
    </row>
    <row r="99" spans="2:10">
      <c r="C99" s="54" t="s">
        <v>276</v>
      </c>
    </row>
    <row r="100" spans="2:10">
      <c r="C100" s="39" t="s">
        <v>277</v>
      </c>
    </row>
    <row r="103" spans="2:10">
      <c r="B103" s="65"/>
    </row>
    <row r="106" spans="2:10">
      <c r="B106" s="57"/>
      <c r="C106" s="57"/>
      <c r="E106" s="57"/>
      <c r="F106" s="57"/>
      <c r="G106" s="58"/>
      <c r="J106" s="59"/>
    </row>
    <row r="107" spans="2:10">
      <c r="B107" s="60"/>
      <c r="C107" s="60"/>
      <c r="E107" s="60"/>
      <c r="F107" s="60"/>
      <c r="G107" s="61"/>
      <c r="J107" s="60"/>
    </row>
    <row r="108" spans="2:10">
      <c r="F108" s="62"/>
      <c r="G108" s="36"/>
      <c r="H108" s="63"/>
    </row>
  </sheetData>
  <customSheetViews>
    <customSheetView guid="{52ACAEC5-A07E-476F-A492-622AB5A07DC8}" scale="90" showGridLines="0">
      <selection activeCell="D14" sqref="D14"/>
      <pageMargins left="0.7" right="0.7" top="0.75" bottom="0.75" header="0.3" footer="0.3"/>
    </customSheetView>
    <customSheetView guid="{0A2CCCB3-571A-4A67-B569-64E7C0BD6DFC}" scale="90" showGridLines="0">
      <selection activeCell="D11" sqref="D11"/>
      <pageMargins left="0.7" right="0.7" top="0.75" bottom="0.75" header="0.3" footer="0.3"/>
    </customSheetView>
  </customSheetViews>
  <mergeCells count="10">
    <mergeCell ref="B31:C31"/>
    <mergeCell ref="B60:I60"/>
    <mergeCell ref="B65:I65"/>
    <mergeCell ref="B7:G7"/>
    <mergeCell ref="B8:G8"/>
    <mergeCell ref="B9:G9"/>
    <mergeCell ref="B34:D34"/>
    <mergeCell ref="B42:D42"/>
    <mergeCell ref="B32:C33"/>
    <mergeCell ref="B52:I52"/>
  </mergeCells>
  <hyperlinks>
    <hyperlink ref="D17" r:id="rId1" xr:uid="{0D21AED9-B9FD-403C-A469-2DA4051B3C89}"/>
    <hyperlink ref="D18" r:id="rId2" xr:uid="{4CB1455D-75F4-4860-9CED-0903B7A8D8D4}"/>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tabColor theme="0"/>
    <pageSetUpPr fitToPage="1"/>
  </sheetPr>
  <dimension ref="B1:Q57"/>
  <sheetViews>
    <sheetView showGridLines="0" zoomScale="80" zoomScaleNormal="80" zoomScaleSheetLayoutView="80" workbookViewId="0">
      <pane ySplit="13" topLeftCell="A19" activePane="bottomLeft" state="frozen"/>
      <selection pane="bottomLeft" activeCell="G51" sqref="G51"/>
    </sheetView>
  </sheetViews>
  <sheetFormatPr baseColWidth="10" defaultColWidth="11.44140625" defaultRowHeight="15" customHeight="1"/>
  <cols>
    <col min="1" max="1" width="3" style="68" customWidth="1"/>
    <col min="2" max="2" width="53.109375" style="68" customWidth="1"/>
    <col min="3" max="3" width="22.44140625" style="68" bestFit="1" customWidth="1"/>
    <col min="4" max="5" width="19.5546875" style="68" customWidth="1"/>
    <col min="6" max="6" width="1.109375" style="68" customWidth="1"/>
    <col min="7" max="7" width="51.109375" style="68" customWidth="1"/>
    <col min="8" max="8" width="12" style="69" customWidth="1"/>
    <col min="9" max="10" width="19.5546875" style="68" customWidth="1"/>
    <col min="11" max="11" width="2.5546875" style="68" customWidth="1"/>
    <col min="12" max="12" width="17.6640625" style="71" customWidth="1"/>
    <col min="13" max="13" width="16.6640625" style="68" customWidth="1"/>
    <col min="14" max="14" width="18.88671875" style="68" bestFit="1" customWidth="1"/>
    <col min="15" max="15" width="13.5546875" style="68" bestFit="1" customWidth="1"/>
    <col min="16" max="16" width="13.88671875" style="68" bestFit="1" customWidth="1"/>
    <col min="17" max="16384" width="11.44140625" style="68"/>
  </cols>
  <sheetData>
    <row r="1" spans="2:12" s="66" customFormat="1" ht="13.8">
      <c r="L1" s="67"/>
    </row>
    <row r="2" spans="2:12" s="66" customFormat="1" ht="13.8">
      <c r="L2" s="67"/>
    </row>
    <row r="3" spans="2:12" s="66" customFormat="1" ht="13.8">
      <c r="L3" s="67"/>
    </row>
    <row r="4" spans="2:12" s="66" customFormat="1" ht="13.8">
      <c r="L4" s="67"/>
    </row>
    <row r="5" spans="2:12" s="66" customFormat="1" ht="13.8">
      <c r="L5" s="67"/>
    </row>
    <row r="6" spans="2:12" s="66" customFormat="1" ht="13.8">
      <c r="L6" s="67"/>
    </row>
    <row r="7" spans="2:12" ht="13.8">
      <c r="J7" s="70"/>
    </row>
    <row r="8" spans="2:12" ht="13.8">
      <c r="B8" s="449" t="s">
        <v>111</v>
      </c>
      <c r="C8" s="449"/>
      <c r="D8" s="449"/>
      <c r="E8" s="449"/>
      <c r="F8" s="449"/>
      <c r="G8" s="449"/>
      <c r="H8" s="449"/>
      <c r="I8" s="449"/>
      <c r="J8" s="449"/>
    </row>
    <row r="9" spans="2:12" ht="13.8">
      <c r="B9" s="458" t="s">
        <v>78</v>
      </c>
      <c r="C9" s="458"/>
      <c r="D9" s="458"/>
      <c r="E9" s="458"/>
      <c r="F9" s="458"/>
      <c r="G9" s="458"/>
      <c r="H9" s="458"/>
      <c r="I9" s="458"/>
      <c r="J9" s="458"/>
    </row>
    <row r="10" spans="2:12" ht="13.8">
      <c r="B10" s="460" t="s">
        <v>800</v>
      </c>
      <c r="C10" s="460"/>
      <c r="D10" s="460"/>
      <c r="E10" s="460"/>
      <c r="F10" s="460"/>
      <c r="G10" s="460"/>
      <c r="H10" s="460"/>
      <c r="I10" s="460"/>
      <c r="J10" s="460"/>
    </row>
    <row r="11" spans="2:12" ht="13.8">
      <c r="B11" s="460" t="s">
        <v>331</v>
      </c>
      <c r="C11" s="460"/>
      <c r="D11" s="460"/>
      <c r="E11" s="460"/>
      <c r="F11" s="460"/>
      <c r="G11" s="460"/>
      <c r="H11" s="460"/>
      <c r="I11" s="460"/>
      <c r="J11" s="460"/>
    </row>
    <row r="12" spans="2:12" ht="13.8"/>
    <row r="13" spans="2:12" ht="25.2" customHeight="1">
      <c r="B13" s="74" t="s">
        <v>1</v>
      </c>
      <c r="C13" s="75"/>
      <c r="D13" s="76">
        <v>45565</v>
      </c>
      <c r="E13" s="76">
        <v>45291</v>
      </c>
      <c r="F13" s="76"/>
      <c r="G13" s="74" t="s">
        <v>4</v>
      </c>
      <c r="H13" s="74"/>
      <c r="I13" s="76">
        <v>45565</v>
      </c>
      <c r="J13" s="76">
        <v>45291</v>
      </c>
    </row>
    <row r="14" spans="2:12" ht="16.2" customHeight="1">
      <c r="B14" s="77" t="s">
        <v>2</v>
      </c>
      <c r="C14" s="78"/>
      <c r="D14" s="79"/>
      <c r="E14" s="79"/>
      <c r="F14" s="80"/>
      <c r="G14" s="145" t="s">
        <v>5</v>
      </c>
      <c r="H14" s="81"/>
      <c r="I14" s="313"/>
      <c r="J14" s="314"/>
      <c r="K14" s="82"/>
    </row>
    <row r="15" spans="2:12" ht="15" customHeight="1">
      <c r="B15" s="83" t="s">
        <v>75</v>
      </c>
      <c r="C15" s="84" t="s">
        <v>93</v>
      </c>
      <c r="D15" s="309">
        <v>281139028</v>
      </c>
      <c r="E15" s="309">
        <v>1174685255</v>
      </c>
      <c r="F15" s="85"/>
      <c r="G15" s="86" t="s">
        <v>285</v>
      </c>
      <c r="H15" s="87" t="s">
        <v>332</v>
      </c>
      <c r="I15" s="310">
        <v>3090851135</v>
      </c>
      <c r="J15" s="310">
        <v>54964293</v>
      </c>
      <c r="K15" s="82"/>
    </row>
    <row r="16" spans="2:12" ht="15" customHeight="1">
      <c r="B16" s="88" t="s">
        <v>10</v>
      </c>
      <c r="C16" s="89"/>
      <c r="D16" s="310">
        <v>281139028</v>
      </c>
      <c r="E16" s="310">
        <v>1174685255</v>
      </c>
      <c r="F16" s="90"/>
      <c r="G16" s="86" t="s">
        <v>284</v>
      </c>
      <c r="H16" s="87"/>
      <c r="I16" s="310">
        <v>0</v>
      </c>
      <c r="J16" s="310">
        <v>0</v>
      </c>
      <c r="K16" s="82"/>
    </row>
    <row r="17" spans="2:17" ht="15" customHeight="1">
      <c r="B17" s="88"/>
      <c r="C17" s="89"/>
      <c r="D17" s="310"/>
      <c r="E17" s="310"/>
      <c r="F17" s="90"/>
      <c r="G17" s="86" t="s">
        <v>82</v>
      </c>
      <c r="H17" s="87" t="s">
        <v>333</v>
      </c>
      <c r="I17" s="310">
        <v>6726253</v>
      </c>
      <c r="J17" s="310">
        <v>1250000</v>
      </c>
      <c r="K17" s="82"/>
    </row>
    <row r="18" spans="2:17" ht="15" customHeight="1">
      <c r="B18" s="88"/>
      <c r="C18" s="89"/>
      <c r="D18" s="310"/>
      <c r="E18" s="310"/>
      <c r="F18" s="90"/>
      <c r="G18" s="86" t="s">
        <v>64</v>
      </c>
      <c r="H18" s="87"/>
      <c r="I18" s="310">
        <v>46143</v>
      </c>
      <c r="J18" s="310">
        <v>6753294</v>
      </c>
      <c r="K18" s="82"/>
    </row>
    <row r="19" spans="2:17" ht="15" customHeight="1">
      <c r="B19" s="83" t="s">
        <v>49</v>
      </c>
      <c r="C19" s="84" t="s">
        <v>99</v>
      </c>
      <c r="D19" s="309">
        <v>5077624655</v>
      </c>
      <c r="E19" s="309">
        <v>403814854</v>
      </c>
      <c r="F19" s="85"/>
      <c r="G19" s="86" t="s">
        <v>83</v>
      </c>
      <c r="H19" s="87" t="s">
        <v>334</v>
      </c>
      <c r="I19" s="310">
        <v>373944758</v>
      </c>
      <c r="J19" s="310">
        <v>164838177</v>
      </c>
      <c r="K19" s="82"/>
    </row>
    <row r="20" spans="2:17" ht="15" customHeight="1">
      <c r="B20" s="88" t="s">
        <v>786</v>
      </c>
      <c r="C20" s="84"/>
      <c r="D20" s="310">
        <v>5077624655</v>
      </c>
      <c r="E20" s="310">
        <v>403814854</v>
      </c>
      <c r="F20" s="85"/>
      <c r="G20" s="92"/>
      <c r="H20" s="87"/>
      <c r="I20" s="310"/>
      <c r="J20" s="310"/>
      <c r="K20" s="82"/>
    </row>
    <row r="21" spans="2:17" ht="13.8">
      <c r="B21" s="88"/>
      <c r="C21" s="89"/>
      <c r="D21" s="310"/>
      <c r="E21" s="310"/>
      <c r="F21" s="90"/>
      <c r="G21" s="92"/>
      <c r="H21" s="87"/>
      <c r="I21" s="310"/>
      <c r="J21" s="310"/>
      <c r="K21" s="82"/>
    </row>
    <row r="22" spans="2:17" ht="13.8">
      <c r="B22" s="83" t="s">
        <v>224</v>
      </c>
      <c r="C22" s="84" t="s">
        <v>248</v>
      </c>
      <c r="D22" s="309">
        <v>1343840676</v>
      </c>
      <c r="E22" s="309">
        <v>101487929</v>
      </c>
      <c r="F22" s="85"/>
      <c r="G22" s="92"/>
      <c r="H22" s="87"/>
      <c r="I22" s="310"/>
      <c r="J22" s="310"/>
      <c r="K22" s="82"/>
    </row>
    <row r="23" spans="2:17" ht="13.8">
      <c r="B23" s="88" t="s">
        <v>225</v>
      </c>
      <c r="C23" s="84"/>
      <c r="D23" s="310">
        <v>1343840676</v>
      </c>
      <c r="E23" s="310">
        <v>101487929</v>
      </c>
      <c r="F23" s="85"/>
      <c r="G23" s="92"/>
      <c r="H23" s="87"/>
      <c r="I23" s="315"/>
      <c r="J23" s="315"/>
      <c r="K23" s="82"/>
    </row>
    <row r="24" spans="2:17" ht="13.8">
      <c r="B24" s="93"/>
      <c r="C24" s="94"/>
      <c r="D24" s="310"/>
      <c r="E24" s="310"/>
      <c r="F24" s="95"/>
      <c r="G24" s="96"/>
      <c r="H24" s="96"/>
      <c r="I24" s="309"/>
      <c r="J24" s="309"/>
      <c r="K24" s="97"/>
    </row>
    <row r="25" spans="2:17" s="69" customFormat="1" ht="13.8">
      <c r="B25" s="83" t="s">
        <v>94</v>
      </c>
      <c r="C25" s="84" t="s">
        <v>249</v>
      </c>
      <c r="D25" s="309">
        <v>310538316</v>
      </c>
      <c r="E25" s="309">
        <v>280429161</v>
      </c>
      <c r="F25" s="85"/>
      <c r="G25" s="92"/>
      <c r="H25" s="87"/>
      <c r="I25" s="310"/>
      <c r="J25" s="310"/>
      <c r="K25" s="82"/>
      <c r="L25" s="98"/>
      <c r="M25" s="68"/>
      <c r="N25" s="68"/>
      <c r="O25" s="68"/>
      <c r="P25" s="68"/>
      <c r="Q25" s="68"/>
    </row>
    <row r="26" spans="2:17" ht="13.8">
      <c r="B26" s="88"/>
      <c r="C26" s="99"/>
      <c r="D26" s="310"/>
      <c r="E26" s="310"/>
      <c r="F26" s="90"/>
      <c r="G26" s="87" t="s">
        <v>15</v>
      </c>
      <c r="H26" s="87"/>
      <c r="I26" s="309">
        <v>3471568289</v>
      </c>
      <c r="J26" s="309">
        <v>227805764</v>
      </c>
      <c r="K26" s="82"/>
    </row>
    <row r="27" spans="2:17" ht="13.8">
      <c r="B27" s="83" t="s">
        <v>11</v>
      </c>
      <c r="C27" s="100"/>
      <c r="D27" s="309">
        <v>7013142675</v>
      </c>
      <c r="E27" s="309">
        <v>1960417199</v>
      </c>
      <c r="F27" s="85"/>
      <c r="G27" s="87"/>
      <c r="H27" s="87"/>
      <c r="I27" s="309"/>
      <c r="J27" s="309"/>
      <c r="K27" s="82"/>
    </row>
    <row r="28" spans="2:17" ht="13.8">
      <c r="B28" s="83"/>
      <c r="C28" s="100"/>
      <c r="D28" s="309"/>
      <c r="E28" s="309"/>
      <c r="F28" s="85"/>
      <c r="G28" s="101" t="s">
        <v>31</v>
      </c>
      <c r="H28" s="101"/>
      <c r="I28" s="310"/>
      <c r="J28" s="310"/>
      <c r="K28" s="82"/>
    </row>
    <row r="29" spans="2:17" ht="13.8">
      <c r="B29" s="83" t="s">
        <v>3</v>
      </c>
      <c r="C29" s="100"/>
      <c r="D29" s="310"/>
      <c r="E29" s="310"/>
      <c r="F29" s="90"/>
      <c r="G29" s="101"/>
      <c r="H29" s="101"/>
      <c r="I29" s="310"/>
      <c r="J29" s="310"/>
      <c r="K29" s="82"/>
    </row>
    <row r="30" spans="2:17" ht="13.8">
      <c r="B30" s="83"/>
      <c r="C30" s="100"/>
      <c r="D30" s="310"/>
      <c r="E30" s="310"/>
      <c r="F30" s="90"/>
      <c r="G30" s="101" t="s">
        <v>132</v>
      </c>
      <c r="H30" s="101"/>
      <c r="I30" s="309">
        <v>0</v>
      </c>
      <c r="J30" s="309">
        <v>0</v>
      </c>
      <c r="K30" s="82"/>
    </row>
    <row r="31" spans="2:17" ht="13.8">
      <c r="B31" s="83" t="s">
        <v>74</v>
      </c>
      <c r="C31" s="100"/>
      <c r="D31" s="309">
        <v>0</v>
      </c>
      <c r="E31" s="309">
        <v>0</v>
      </c>
      <c r="F31" s="85"/>
      <c r="H31" s="102"/>
      <c r="I31" s="309"/>
      <c r="J31" s="309"/>
      <c r="K31" s="82"/>
    </row>
    <row r="32" spans="2:17" ht="13.8">
      <c r="B32" s="88"/>
      <c r="C32" s="99"/>
      <c r="D32" s="310"/>
      <c r="E32" s="310"/>
      <c r="F32" s="90"/>
      <c r="G32" s="101"/>
      <c r="H32" s="102"/>
      <c r="I32" s="310"/>
      <c r="J32" s="310"/>
      <c r="K32" s="82"/>
    </row>
    <row r="33" spans="2:17" ht="13.8">
      <c r="B33" s="83" t="s">
        <v>59</v>
      </c>
      <c r="C33" s="100"/>
      <c r="D33" s="309">
        <v>0</v>
      </c>
      <c r="E33" s="309">
        <v>0</v>
      </c>
      <c r="F33" s="90"/>
      <c r="G33" s="87" t="s">
        <v>32</v>
      </c>
      <c r="H33" s="87"/>
      <c r="I33" s="311">
        <v>0</v>
      </c>
      <c r="J33" s="311">
        <v>0</v>
      </c>
      <c r="K33" s="82"/>
    </row>
    <row r="34" spans="2:17" ht="13.8">
      <c r="B34" s="103"/>
      <c r="C34" s="104"/>
      <c r="D34" s="310"/>
      <c r="E34" s="310"/>
      <c r="F34" s="85"/>
      <c r="G34" s="87" t="s">
        <v>108</v>
      </c>
      <c r="H34" s="87"/>
      <c r="I34" s="311">
        <v>3471568289</v>
      </c>
      <c r="J34" s="311">
        <v>227805764</v>
      </c>
      <c r="K34" s="82"/>
    </row>
    <row r="35" spans="2:17" ht="13.8">
      <c r="B35" s="83" t="s">
        <v>95</v>
      </c>
      <c r="C35" s="84" t="s">
        <v>250</v>
      </c>
      <c r="D35" s="309">
        <v>543275261</v>
      </c>
      <c r="E35" s="309">
        <v>526308985</v>
      </c>
      <c r="F35" s="90"/>
      <c r="G35" s="87"/>
      <c r="H35" s="87"/>
      <c r="I35" s="311"/>
      <c r="J35" s="311"/>
      <c r="K35" s="82"/>
    </row>
    <row r="36" spans="2:17" ht="13.8">
      <c r="B36" s="88" t="s">
        <v>226</v>
      </c>
      <c r="C36" s="73"/>
      <c r="D36" s="411">
        <v>-173949732</v>
      </c>
      <c r="E36" s="310">
        <v>0</v>
      </c>
      <c r="F36" s="90"/>
      <c r="G36" s="105"/>
      <c r="H36" s="102"/>
      <c r="I36" s="310"/>
      <c r="J36" s="310"/>
      <c r="K36" s="82"/>
    </row>
    <row r="37" spans="2:17" ht="13.8">
      <c r="B37" s="93"/>
      <c r="C37" s="94"/>
      <c r="D37" s="310"/>
      <c r="E37" s="310"/>
      <c r="F37" s="90"/>
      <c r="G37" s="105"/>
      <c r="H37" s="102"/>
      <c r="I37" s="310"/>
      <c r="J37" s="310"/>
      <c r="K37" s="82"/>
    </row>
    <row r="38" spans="2:17" ht="13.8">
      <c r="B38" s="106" t="s">
        <v>96</v>
      </c>
      <c r="C38" s="84" t="s">
        <v>251</v>
      </c>
      <c r="D38" s="309">
        <v>781350733</v>
      </c>
      <c r="E38" s="309">
        <v>630573919</v>
      </c>
      <c r="F38" s="90"/>
      <c r="G38" s="105"/>
      <c r="H38" s="102"/>
      <c r="I38" s="310"/>
      <c r="J38" s="310"/>
      <c r="K38" s="82"/>
    </row>
    <row r="39" spans="2:17" ht="13.8">
      <c r="B39" s="88" t="s">
        <v>650</v>
      </c>
      <c r="C39" s="73"/>
      <c r="D39" s="411">
        <v>-94586085</v>
      </c>
      <c r="E39" s="310">
        <v>0</v>
      </c>
      <c r="F39" s="90"/>
      <c r="G39" s="105"/>
      <c r="H39" s="102"/>
      <c r="I39" s="310"/>
      <c r="J39" s="310"/>
      <c r="K39" s="82"/>
    </row>
    <row r="40" spans="2:17" ht="13.8">
      <c r="B40" s="106"/>
      <c r="C40" s="89"/>
      <c r="D40" s="309"/>
      <c r="E40" s="309"/>
      <c r="F40" s="90"/>
      <c r="G40" s="87" t="s">
        <v>12</v>
      </c>
      <c r="H40" s="102"/>
      <c r="I40" s="309">
        <v>5005986176</v>
      </c>
      <c r="J40" s="309">
        <v>3101748622</v>
      </c>
      <c r="K40" s="82"/>
    </row>
    <row r="41" spans="2:17" ht="13.8">
      <c r="B41" s="107" t="s">
        <v>127</v>
      </c>
      <c r="C41" s="84" t="s">
        <v>249</v>
      </c>
      <c r="D41" s="309">
        <v>408321613</v>
      </c>
      <c r="E41" s="309">
        <v>212254283</v>
      </c>
      <c r="F41" s="85"/>
      <c r="H41" s="87"/>
      <c r="I41" s="311"/>
      <c r="J41" s="311"/>
      <c r="K41" s="82"/>
    </row>
    <row r="42" spans="2:17" ht="13.95" customHeight="1">
      <c r="B42" s="82"/>
      <c r="C42" s="84"/>
      <c r="D42" s="309"/>
      <c r="E42" s="309"/>
      <c r="F42" s="95"/>
      <c r="G42" s="461" t="s">
        <v>65</v>
      </c>
      <c r="H42" s="462"/>
      <c r="I42" s="311">
        <v>5005986176</v>
      </c>
      <c r="J42" s="311">
        <v>3101748622</v>
      </c>
      <c r="K42" s="82"/>
    </row>
    <row r="43" spans="2:17" ht="30" customHeight="1">
      <c r="B43" s="107" t="s">
        <v>13</v>
      </c>
      <c r="C43" s="72"/>
      <c r="D43" s="311">
        <v>1464411790</v>
      </c>
      <c r="E43" s="311">
        <v>1369137187</v>
      </c>
      <c r="F43" s="108"/>
      <c r="G43" s="461"/>
      <c r="H43" s="462"/>
      <c r="I43" s="310"/>
      <c r="J43" s="310"/>
      <c r="K43" s="111"/>
      <c r="L43" s="112"/>
      <c r="M43" s="112"/>
    </row>
    <row r="44" spans="2:17" ht="15" customHeight="1">
      <c r="B44" s="83"/>
      <c r="C44" s="84"/>
      <c r="D44" s="309"/>
      <c r="E44" s="309"/>
      <c r="F44" s="109"/>
      <c r="G44" s="307"/>
      <c r="H44" s="307"/>
      <c r="I44" s="310"/>
      <c r="J44" s="310"/>
      <c r="K44" s="111"/>
      <c r="L44" s="112"/>
      <c r="M44" s="112"/>
    </row>
    <row r="45" spans="2:17" ht="15" customHeight="1">
      <c r="B45" s="83"/>
      <c r="C45" s="84"/>
      <c r="D45" s="309"/>
      <c r="E45" s="309"/>
      <c r="F45" s="109"/>
      <c r="G45" s="110"/>
      <c r="H45" s="101"/>
      <c r="I45" s="310"/>
      <c r="J45" s="310"/>
      <c r="K45" s="111"/>
      <c r="L45" s="112"/>
      <c r="M45" s="112"/>
    </row>
    <row r="46" spans="2:17" ht="15" customHeight="1">
      <c r="B46" s="113" t="s">
        <v>14</v>
      </c>
      <c r="C46" s="114"/>
      <c r="D46" s="412">
        <v>8477554465</v>
      </c>
      <c r="E46" s="312">
        <v>3329554386</v>
      </c>
      <c r="F46" s="115"/>
      <c r="G46" s="459" t="s">
        <v>16</v>
      </c>
      <c r="H46" s="459"/>
      <c r="I46" s="312">
        <v>8477554465</v>
      </c>
      <c r="J46" s="312">
        <v>3329554386</v>
      </c>
      <c r="K46" s="111"/>
      <c r="L46" s="428">
        <v>0</v>
      </c>
      <c r="M46" s="428">
        <v>0</v>
      </c>
    </row>
    <row r="47" spans="2:17" s="36" customFormat="1" ht="7.2" customHeight="1">
      <c r="B47" s="172"/>
      <c r="E47" s="173"/>
      <c r="G47" s="167"/>
      <c r="H47" s="167"/>
      <c r="I47" s="167"/>
      <c r="L47" s="167"/>
      <c r="M47" s="112"/>
      <c r="N47" s="68"/>
      <c r="O47" s="68"/>
      <c r="P47" s="68"/>
      <c r="Q47" s="68"/>
    </row>
    <row r="48" spans="2:17" ht="15" customHeight="1">
      <c r="B48" s="91" t="s">
        <v>689</v>
      </c>
      <c r="C48" s="91"/>
      <c r="D48" s="335"/>
      <c r="E48" s="91"/>
      <c r="F48" s="91"/>
      <c r="G48" s="91"/>
      <c r="H48" s="91"/>
      <c r="I48" s="91"/>
      <c r="J48" s="91"/>
      <c r="K48" s="71"/>
      <c r="L48" s="112"/>
      <c r="M48" s="112"/>
      <c r="N48" s="112"/>
    </row>
    <row r="49" spans="2:14" ht="15" customHeight="1">
      <c r="K49" s="71"/>
      <c r="L49" s="112"/>
      <c r="M49" s="112"/>
      <c r="N49" s="112"/>
    </row>
    <row r="50" spans="2:14" ht="15" customHeight="1">
      <c r="K50" s="71"/>
      <c r="M50" s="112"/>
      <c r="N50" s="112"/>
    </row>
    <row r="51" spans="2:14" ht="15" customHeight="1">
      <c r="K51" s="71"/>
      <c r="M51" s="112"/>
      <c r="N51" s="112"/>
    </row>
    <row r="52" spans="2:14" ht="15" customHeight="1">
      <c r="D52" s="116"/>
      <c r="K52" s="71"/>
      <c r="M52" s="112"/>
      <c r="N52" s="112"/>
    </row>
    <row r="53" spans="2:14" ht="15" customHeight="1">
      <c r="B53" s="117"/>
      <c r="C53" s="117"/>
      <c r="D53" s="117"/>
      <c r="E53" s="117"/>
      <c r="F53" s="117"/>
      <c r="G53" s="117"/>
      <c r="H53" s="117"/>
      <c r="I53" s="117"/>
      <c r="J53" s="117"/>
      <c r="M53" s="112"/>
      <c r="N53" s="112"/>
    </row>
    <row r="54" spans="2:14" s="84" customFormat="1" ht="15" customHeight="1">
      <c r="B54" s="118"/>
      <c r="C54" s="118"/>
      <c r="D54" s="118"/>
      <c r="F54" s="117"/>
      <c r="G54" s="118"/>
      <c r="K54" s="66"/>
      <c r="L54" s="119"/>
      <c r="M54" s="120"/>
      <c r="N54" s="120"/>
    </row>
    <row r="55" spans="2:14" s="89" customFormat="1" ht="15" customHeight="1">
      <c r="B55" s="121"/>
      <c r="D55" s="121"/>
      <c r="F55" s="121"/>
      <c r="G55" s="121"/>
      <c r="J55" s="121"/>
      <c r="K55" s="122"/>
      <c r="L55" s="123"/>
      <c r="M55" s="124"/>
      <c r="N55" s="124"/>
    </row>
    <row r="56" spans="2:14" s="84" customFormat="1" ht="15" customHeight="1">
      <c r="B56" s="125"/>
      <c r="L56" s="119"/>
      <c r="M56" s="120"/>
      <c r="N56" s="120"/>
    </row>
    <row r="57" spans="2:14" ht="15" customHeight="1">
      <c r="B57" s="126"/>
      <c r="C57" s="126"/>
    </row>
  </sheetData>
  <customSheetViews>
    <customSheetView guid="{52ACAEC5-A07E-476F-A492-622AB5A07DC8}" scale="80" showPageBreaks="1" showGridLines="0" fitToPage="1" printArea="1">
      <pane ySplit="13" topLeftCell="A14" activePane="bottomLeft" state="frozen"/>
      <selection pane="bottomLeft" activeCell="G51" sqref="G51"/>
      <colBreaks count="1" manualBreakCount="1">
        <brk id="10" max="1048575" man="1"/>
      </colBreaks>
      <pageMargins left="0.23622047244094491" right="0.23622047244094491" top="0.74803149606299213" bottom="0.74803149606299213" header="0.31496062992125984" footer="0.31496062992125984"/>
      <pageSetup paperSize="9" scale="64" orientation="landscape" r:id="rId1"/>
    </customSheetView>
    <customSheetView guid="{0A2CCCB3-571A-4A67-B569-64E7C0BD6DFC}" scale="90" showPageBreaks="1" showGridLines="0" fitToPage="1" printArea="1">
      <pane ySplit="14" topLeftCell="A15" activePane="bottomLeft" state="frozen"/>
      <selection pane="bottomLeft" activeCell="G57" sqref="G57"/>
      <colBreaks count="1" manualBreakCount="1">
        <brk id="10" max="1048575" man="1"/>
      </colBreaks>
      <pageMargins left="0.23622047244094491" right="0.23622047244094491" top="0.74803149606299213" bottom="0.74803149606299213" header="0.31496062992125984" footer="0.31496062992125984"/>
      <pageSetup paperSize="9" scale="64" orientation="landscape" r:id="rId2"/>
    </customSheetView>
  </customSheetViews>
  <mergeCells count="6">
    <mergeCell ref="B8:J8"/>
    <mergeCell ref="B9:J9"/>
    <mergeCell ref="G46:H46"/>
    <mergeCell ref="B10:J10"/>
    <mergeCell ref="B11:J11"/>
    <mergeCell ref="G42:H43"/>
  </mergeCells>
  <pageMargins left="0.23622047244094491" right="0.23622047244094491" top="0.74803149606299213" bottom="0.74803149606299213" header="0.31496062992125984" footer="0.31496062992125984"/>
  <pageSetup paperSize="9" scale="64" orientation="landscape" r:id="rId3"/>
  <colBreaks count="1" manualBreakCount="1">
    <brk id="10" max="1048575"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tabColor theme="0"/>
    <pageSetUpPr fitToPage="1"/>
  </sheetPr>
  <dimension ref="A1:H39"/>
  <sheetViews>
    <sheetView showGridLines="0" zoomScale="90" zoomScaleNormal="90" zoomScaleSheetLayoutView="90" workbookViewId="0">
      <pane ySplit="13" topLeftCell="A14" activePane="bottomLeft" state="frozen"/>
      <selection pane="bottomLeft" activeCell="I22" sqref="I22"/>
    </sheetView>
  </sheetViews>
  <sheetFormatPr baseColWidth="10" defaultColWidth="11.44140625" defaultRowHeight="13.2"/>
  <cols>
    <col min="1" max="1" width="2.88671875" style="36" customWidth="1"/>
    <col min="2" max="2" width="53.88671875" style="36" customWidth="1"/>
    <col min="3" max="4" width="15.44140625" style="36" customWidth="1"/>
    <col min="5" max="6" width="19.6640625" style="36" customWidth="1"/>
    <col min="7" max="7" width="17.88671875" style="36" bestFit="1" customWidth="1"/>
    <col min="8" max="16384" width="11.44140625" style="36"/>
  </cols>
  <sheetData>
    <row r="1" spans="1:7" s="33" customFormat="1"/>
    <row r="2" spans="1:7" s="33" customFormat="1"/>
    <row r="3" spans="1:7" s="33" customFormat="1"/>
    <row r="4" spans="1:7" s="33" customFormat="1"/>
    <row r="5" spans="1:7" s="33" customFormat="1"/>
    <row r="6" spans="1:7" s="33" customFormat="1"/>
    <row r="7" spans="1:7" s="33" customFormat="1"/>
    <row r="8" spans="1:7">
      <c r="B8" s="463" t="s">
        <v>111</v>
      </c>
      <c r="C8" s="463"/>
      <c r="D8" s="463"/>
      <c r="E8" s="463"/>
      <c r="F8" s="463"/>
      <c r="G8" s="142"/>
    </row>
    <row r="9" spans="1:7">
      <c r="B9" s="464" t="s">
        <v>77</v>
      </c>
      <c r="C9" s="464"/>
      <c r="D9" s="464"/>
      <c r="E9" s="464"/>
      <c r="F9" s="464"/>
      <c r="G9" s="39"/>
    </row>
    <row r="10" spans="1:7" ht="24.6" customHeight="1">
      <c r="B10" s="40" t="s">
        <v>799</v>
      </c>
      <c r="C10" s="40"/>
      <c r="D10" s="40"/>
      <c r="E10" s="40"/>
      <c r="F10" s="40"/>
      <c r="G10" s="40"/>
    </row>
    <row r="11" spans="1:7">
      <c r="B11" s="451" t="s">
        <v>331</v>
      </c>
      <c r="C11" s="451"/>
      <c r="D11" s="451"/>
      <c r="E11" s="451"/>
      <c r="F11" s="451"/>
      <c r="G11" s="39"/>
    </row>
    <row r="12" spans="1:7">
      <c r="B12" s="464"/>
      <c r="C12" s="464"/>
      <c r="D12" s="464"/>
      <c r="E12" s="464"/>
      <c r="F12" s="464"/>
      <c r="G12" s="39"/>
    </row>
    <row r="13" spans="1:7" ht="25.2" customHeight="1">
      <c r="B13" s="146"/>
      <c r="C13" s="146"/>
      <c r="D13" s="146"/>
      <c r="E13" s="76">
        <v>45565</v>
      </c>
      <c r="F13" s="76">
        <v>45199</v>
      </c>
    </row>
    <row r="14" spans="1:7" ht="15" customHeight="1">
      <c r="A14" s="147"/>
      <c r="B14" s="148" t="s">
        <v>54</v>
      </c>
      <c r="C14" s="149"/>
      <c r="D14" s="149"/>
      <c r="E14" s="150">
        <v>2076626334</v>
      </c>
      <c r="F14" s="414">
        <v>109326129.45268542</v>
      </c>
    </row>
    <row r="15" spans="1:7" ht="15" customHeight="1">
      <c r="A15" s="147"/>
      <c r="B15" s="151" t="s">
        <v>130</v>
      </c>
      <c r="C15" s="152"/>
      <c r="D15" s="59"/>
      <c r="E15" s="413">
        <v>0</v>
      </c>
      <c r="F15" s="413">
        <v>0</v>
      </c>
    </row>
    <row r="16" spans="1:7" ht="15" customHeight="1">
      <c r="A16" s="147"/>
      <c r="B16" s="155" t="s">
        <v>92</v>
      </c>
      <c r="C16" s="156"/>
      <c r="D16" s="157" t="s">
        <v>270</v>
      </c>
      <c r="E16" s="403">
        <v>185082915</v>
      </c>
      <c r="F16" s="413">
        <v>7905377.41795481</v>
      </c>
    </row>
    <row r="17" spans="1:8" ht="15" customHeight="1">
      <c r="A17" s="147"/>
      <c r="B17" s="155" t="s">
        <v>109</v>
      </c>
      <c r="C17" s="156"/>
      <c r="D17" s="157" t="s">
        <v>270</v>
      </c>
      <c r="E17" s="403">
        <v>1891543419</v>
      </c>
      <c r="F17" s="413">
        <v>101420752.0347306</v>
      </c>
    </row>
    <row r="18" spans="1:8" ht="15" customHeight="1">
      <c r="A18" s="147"/>
      <c r="B18" s="151"/>
      <c r="C18" s="158"/>
      <c r="D18" s="59"/>
      <c r="E18" s="153"/>
      <c r="F18" s="316"/>
    </row>
    <row r="19" spans="1:8" ht="15" customHeight="1">
      <c r="A19" s="147"/>
      <c r="B19" s="159" t="s">
        <v>55</v>
      </c>
      <c r="C19" s="152"/>
      <c r="D19" s="160"/>
      <c r="E19" s="161">
        <v>-4368456109</v>
      </c>
      <c r="F19" s="161">
        <v>-828038361.75866246</v>
      </c>
    </row>
    <row r="20" spans="1:8" ht="15" customHeight="1">
      <c r="A20" s="147"/>
      <c r="B20" s="155" t="s">
        <v>88</v>
      </c>
      <c r="C20" s="156"/>
      <c r="D20" s="59" t="s">
        <v>300</v>
      </c>
      <c r="E20" s="153">
        <v>-518789718</v>
      </c>
      <c r="F20" s="153">
        <v>-26200000</v>
      </c>
    </row>
    <row r="21" spans="1:8" ht="15" customHeight="1">
      <c r="A21" s="147"/>
      <c r="B21" s="155" t="s">
        <v>89</v>
      </c>
      <c r="C21" s="156"/>
      <c r="D21" s="59" t="s">
        <v>300</v>
      </c>
      <c r="E21" s="153">
        <v>-2780417316</v>
      </c>
      <c r="F21" s="153">
        <v>-793667266.01293898</v>
      </c>
    </row>
    <row r="22" spans="1:8" ht="15" customHeight="1">
      <c r="A22" s="147"/>
      <c r="B22" s="155" t="s">
        <v>90</v>
      </c>
      <c r="C22" s="156"/>
      <c r="D22" s="59" t="s">
        <v>300</v>
      </c>
      <c r="E22" s="153">
        <v>-8287608</v>
      </c>
      <c r="F22" s="153">
        <v>-3959486</v>
      </c>
    </row>
    <row r="23" spans="1:8" ht="15" customHeight="1">
      <c r="A23" s="162"/>
      <c r="B23" s="151" t="s">
        <v>91</v>
      </c>
      <c r="C23" s="152"/>
      <c r="D23" s="59" t="s">
        <v>300</v>
      </c>
      <c r="E23" s="153">
        <v>-58817179</v>
      </c>
      <c r="F23" s="153">
        <v>-2410698.4779545502</v>
      </c>
    </row>
    <row r="24" spans="1:8" ht="15" customHeight="1">
      <c r="A24" s="163"/>
      <c r="B24" s="164" t="s">
        <v>68</v>
      </c>
      <c r="C24" s="165"/>
      <c r="D24" s="59" t="s">
        <v>300</v>
      </c>
      <c r="E24" s="153">
        <v>-1002144288</v>
      </c>
      <c r="F24" s="153">
        <v>-1800911.26776898</v>
      </c>
    </row>
    <row r="25" spans="1:8" ht="15" customHeight="1">
      <c r="A25" s="166"/>
      <c r="B25" s="151"/>
      <c r="D25" s="59"/>
      <c r="E25" s="153"/>
      <c r="F25" s="316"/>
    </row>
    <row r="26" spans="1:8" ht="15" customHeight="1">
      <c r="A26" s="147"/>
      <c r="B26" s="159" t="s">
        <v>84</v>
      </c>
      <c r="C26" s="158"/>
      <c r="D26" s="158"/>
      <c r="E26" s="161">
        <v>-2291829775</v>
      </c>
      <c r="F26" s="161">
        <v>-718712232.30597711</v>
      </c>
    </row>
    <row r="27" spans="1:8" ht="15" customHeight="1">
      <c r="A27" s="147"/>
      <c r="B27" s="159"/>
      <c r="C27" s="158"/>
      <c r="D27" s="158"/>
      <c r="E27" s="153"/>
      <c r="F27" s="316"/>
      <c r="G27" s="167"/>
      <c r="H27" s="167"/>
    </row>
    <row r="28" spans="1:8" ht="15" customHeight="1">
      <c r="A28" s="147"/>
      <c r="B28" s="159" t="s">
        <v>9</v>
      </c>
      <c r="C28" s="158"/>
      <c r="D28" s="158"/>
      <c r="E28" s="161">
        <v>196067329</v>
      </c>
      <c r="F28" s="414">
        <v>0</v>
      </c>
      <c r="G28" s="167"/>
      <c r="H28" s="167"/>
    </row>
    <row r="29" spans="1:8" ht="15" customHeight="1">
      <c r="A29" s="147"/>
      <c r="B29" s="159"/>
      <c r="C29" s="158"/>
      <c r="D29" s="158"/>
      <c r="E29" s="153"/>
      <c r="F29" s="316"/>
      <c r="G29" s="167"/>
      <c r="H29" s="167"/>
    </row>
    <row r="30" spans="1:8" ht="15" customHeight="1">
      <c r="A30" s="168"/>
      <c r="B30" s="169" t="s">
        <v>8</v>
      </c>
      <c r="C30" s="170"/>
      <c r="D30" s="170"/>
      <c r="E30" s="171">
        <v>-2095762446</v>
      </c>
      <c r="F30" s="171">
        <v>-718712232.30597711</v>
      </c>
      <c r="G30" s="427">
        <v>0</v>
      </c>
      <c r="H30" s="167"/>
    </row>
    <row r="31" spans="1:8" ht="7.2" customHeight="1">
      <c r="B31" s="172"/>
      <c r="E31" s="173"/>
      <c r="G31" s="167"/>
      <c r="H31" s="167"/>
    </row>
    <row r="32" spans="1:8" ht="15" customHeight="1">
      <c r="B32" s="465" t="s">
        <v>689</v>
      </c>
      <c r="C32" s="465"/>
      <c r="D32" s="465"/>
      <c r="E32" s="465"/>
      <c r="F32" s="465"/>
      <c r="G32" s="167"/>
      <c r="H32" s="167"/>
    </row>
    <row r="33" spans="2:7" ht="15" customHeight="1">
      <c r="E33" s="154"/>
      <c r="G33" s="127"/>
    </row>
    <row r="34" spans="2:7" ht="15" customHeight="1">
      <c r="E34" s="154"/>
      <c r="F34" s="174"/>
      <c r="G34" s="127"/>
    </row>
    <row r="35" spans="2:7" ht="15" customHeight="1">
      <c r="E35" s="154"/>
      <c r="F35" s="174"/>
      <c r="G35" s="127"/>
    </row>
    <row r="36" spans="2:7" ht="15" customHeight="1">
      <c r="E36" s="154"/>
      <c r="F36" s="174"/>
      <c r="G36" s="127"/>
    </row>
    <row r="37" spans="2:7">
      <c r="B37" s="60"/>
      <c r="D37" s="60"/>
      <c r="E37" s="60"/>
      <c r="F37" s="141"/>
      <c r="G37" s="141"/>
    </row>
    <row r="38" spans="2:7">
      <c r="B38" s="142"/>
      <c r="D38" s="59"/>
      <c r="E38" s="59"/>
      <c r="F38" s="59"/>
      <c r="G38" s="59"/>
    </row>
    <row r="39" spans="2:7">
      <c r="B39" s="60"/>
      <c r="C39" s="60"/>
      <c r="E39" s="60"/>
      <c r="G39" s="60"/>
    </row>
  </sheetData>
  <customSheetViews>
    <customSheetView guid="{52ACAEC5-A07E-476F-A492-622AB5A07DC8}" scale="90" showPageBreaks="1" showGridLines="0" fitToPage="1" printArea="1">
      <pane ySplit="13" topLeftCell="A14" activePane="bottomLeft" state="frozen"/>
      <selection pane="bottomLeft" activeCell="J22" sqref="J22"/>
      <pageMargins left="0.48" right="0.39" top="0.74803149606299213" bottom="0.74803149606299213" header="0.31496062992125984" footer="0.31496062992125984"/>
      <printOptions horizontalCentered="1"/>
      <pageSetup paperSize="9" scale="74" orientation="portrait" r:id="rId1"/>
    </customSheetView>
    <customSheetView guid="{0A2CCCB3-571A-4A67-B569-64E7C0BD6DFC}" scale="90" showPageBreaks="1" showGridLines="0" fitToPage="1" printArea="1">
      <pane ySplit="14" topLeftCell="A15" activePane="bottomLeft" state="frozen"/>
      <selection pane="bottomLeft" activeCell="B14" sqref="B14"/>
      <pageMargins left="0.48" right="0.39" top="0.74803149606299213" bottom="0.74803149606299213" header="0.31496062992125984" footer="0.31496062992125984"/>
      <printOptions horizontalCentered="1"/>
      <pageSetup paperSize="9" scale="74" orientation="portrait" r:id="rId2"/>
    </customSheetView>
  </customSheetViews>
  <mergeCells count="5">
    <mergeCell ref="B8:F8"/>
    <mergeCell ref="B11:F11"/>
    <mergeCell ref="B12:F12"/>
    <mergeCell ref="B32:F32"/>
    <mergeCell ref="B9:F9"/>
  </mergeCells>
  <printOptions horizontalCentered="1"/>
  <pageMargins left="0.48" right="0.39" top="0.74803149606299213" bottom="0.74803149606299213" header="0.31496062992125984" footer="0.31496062992125984"/>
  <pageSetup paperSize="9" scale="7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tabColor theme="0"/>
    <pageSetUpPr fitToPage="1"/>
  </sheetPr>
  <dimension ref="B1:P57"/>
  <sheetViews>
    <sheetView showGridLines="0" zoomScale="80" zoomScaleNormal="80" zoomScaleSheetLayoutView="80" workbookViewId="0">
      <pane ySplit="14" topLeftCell="A15" activePane="bottomLeft" state="frozen"/>
      <selection pane="bottomLeft" activeCell="G31" sqref="G31"/>
    </sheetView>
  </sheetViews>
  <sheetFormatPr baseColWidth="10" defaultColWidth="11.44140625" defaultRowHeight="13.2"/>
  <cols>
    <col min="1" max="1" width="3.5546875" style="36" customWidth="1"/>
    <col min="2" max="2" width="29.6640625" style="127" customWidth="1"/>
    <col min="3" max="12" width="17.6640625" style="36" customWidth="1"/>
    <col min="13" max="13" width="19.44140625" style="36" bestFit="1" customWidth="1"/>
    <col min="14" max="14" width="15.109375" style="36" bestFit="1" customWidth="1"/>
    <col min="15" max="15" width="15.44140625" style="36" bestFit="1" customWidth="1"/>
    <col min="16" max="16" width="21.88671875" style="36" bestFit="1" customWidth="1"/>
    <col min="17" max="16384" width="11.44140625" style="36"/>
  </cols>
  <sheetData>
    <row r="1" spans="2:13" s="33" customFormat="1"/>
    <row r="2" spans="2:13" s="33" customFormat="1"/>
    <row r="3" spans="2:13" s="33" customFormat="1"/>
    <row r="4" spans="2:13" s="33" customFormat="1"/>
    <row r="5" spans="2:13" s="33" customFormat="1"/>
    <row r="6" spans="2:13" s="33" customFormat="1"/>
    <row r="7" spans="2:13" s="33" customFormat="1"/>
    <row r="8" spans="2:13">
      <c r="B8" s="466" t="s">
        <v>111</v>
      </c>
      <c r="C8" s="466"/>
      <c r="D8" s="466"/>
      <c r="E8" s="466"/>
      <c r="F8" s="466"/>
      <c r="G8" s="466"/>
      <c r="H8" s="466"/>
      <c r="I8" s="466"/>
      <c r="J8" s="466"/>
      <c r="K8" s="466"/>
      <c r="L8" s="466"/>
    </row>
    <row r="9" spans="2:13">
      <c r="B9" s="467" t="s">
        <v>97</v>
      </c>
      <c r="C9" s="467"/>
      <c r="D9" s="467"/>
      <c r="E9" s="467"/>
      <c r="F9" s="467"/>
      <c r="G9" s="467"/>
      <c r="H9" s="467"/>
      <c r="I9" s="467"/>
      <c r="J9" s="467"/>
      <c r="K9" s="467"/>
      <c r="L9" s="467"/>
    </row>
    <row r="10" spans="2:13">
      <c r="B10" s="451" t="s">
        <v>799</v>
      </c>
      <c r="C10" s="451"/>
      <c r="D10" s="451"/>
      <c r="E10" s="451"/>
      <c r="F10" s="451"/>
      <c r="G10" s="451"/>
      <c r="H10" s="451"/>
      <c r="I10" s="451"/>
      <c r="J10" s="451"/>
      <c r="K10" s="451"/>
      <c r="L10" s="451"/>
    </row>
    <row r="11" spans="2:13">
      <c r="B11" s="451" t="s">
        <v>331</v>
      </c>
      <c r="C11" s="451"/>
      <c r="D11" s="451"/>
      <c r="E11" s="451"/>
      <c r="F11" s="451"/>
      <c r="G11" s="451"/>
      <c r="H11" s="451"/>
      <c r="I11" s="451"/>
      <c r="J11" s="451"/>
      <c r="K11" s="451"/>
      <c r="L11" s="451"/>
    </row>
    <row r="12" spans="2:13">
      <c r="B12" s="40"/>
      <c r="C12" s="39"/>
      <c r="D12" s="39"/>
      <c r="E12" s="39"/>
      <c r="F12" s="39"/>
      <c r="G12" s="39"/>
      <c r="H12" s="39"/>
      <c r="I12" s="39"/>
      <c r="J12" s="39"/>
      <c r="K12" s="39"/>
      <c r="L12" s="39"/>
    </row>
    <row r="13" spans="2:13" s="40" customFormat="1" ht="31.5" customHeight="1">
      <c r="B13" s="468" t="s">
        <v>18</v>
      </c>
      <c r="C13" s="468" t="s">
        <v>6</v>
      </c>
      <c r="D13" s="468"/>
      <c r="E13" s="468"/>
      <c r="F13" s="468" t="s">
        <v>7</v>
      </c>
      <c r="G13" s="468"/>
      <c r="H13" s="468"/>
      <c r="I13" s="468" t="s">
        <v>39</v>
      </c>
      <c r="J13" s="468"/>
      <c r="K13" s="468" t="s">
        <v>335</v>
      </c>
      <c r="L13" s="469"/>
    </row>
    <row r="14" spans="2:13" s="40" customFormat="1" ht="30" customHeight="1">
      <c r="B14" s="468"/>
      <c r="C14" s="48" t="s">
        <v>34</v>
      </c>
      <c r="D14" s="48" t="s">
        <v>35</v>
      </c>
      <c r="E14" s="48" t="s">
        <v>286</v>
      </c>
      <c r="F14" s="48" t="s">
        <v>36</v>
      </c>
      <c r="G14" s="48" t="s">
        <v>37</v>
      </c>
      <c r="H14" s="48" t="s">
        <v>38</v>
      </c>
      <c r="I14" s="48" t="s">
        <v>40</v>
      </c>
      <c r="J14" s="48" t="s">
        <v>41</v>
      </c>
      <c r="K14" s="76">
        <v>45565</v>
      </c>
      <c r="L14" s="76">
        <v>45199</v>
      </c>
    </row>
    <row r="15" spans="2:13" s="40" customFormat="1" ht="35.1" customHeight="1">
      <c r="B15" s="129" t="s">
        <v>653</v>
      </c>
      <c r="C15" s="131">
        <v>50000000000</v>
      </c>
      <c r="D15" s="131">
        <v>-45000000000</v>
      </c>
      <c r="E15" s="131">
        <v>5000000000</v>
      </c>
      <c r="F15" s="317">
        <v>0</v>
      </c>
      <c r="G15" s="317">
        <v>0</v>
      </c>
      <c r="H15" s="317">
        <v>0</v>
      </c>
      <c r="I15" s="317">
        <v>0</v>
      </c>
      <c r="J15" s="131">
        <v>-1898251378</v>
      </c>
      <c r="K15" s="131">
        <v>3101748622</v>
      </c>
      <c r="L15" s="317">
        <v>0</v>
      </c>
      <c r="M15" s="132"/>
    </row>
    <row r="16" spans="2:13" s="40" customFormat="1" ht="35.1" customHeight="1">
      <c r="B16" s="133" t="s">
        <v>42</v>
      </c>
      <c r="C16" s="134"/>
      <c r="D16" s="134"/>
      <c r="E16" s="134"/>
      <c r="F16" s="134"/>
      <c r="G16" s="134"/>
      <c r="H16" s="134"/>
      <c r="I16" s="134"/>
      <c r="J16" s="134"/>
      <c r="K16" s="134"/>
      <c r="L16" s="130"/>
      <c r="M16" s="135"/>
    </row>
    <row r="17" spans="2:16" s="40" customFormat="1" ht="35.1" customHeight="1">
      <c r="B17" s="136" t="s">
        <v>128</v>
      </c>
      <c r="C17" s="318">
        <v>0</v>
      </c>
      <c r="D17" s="134">
        <v>4000000000</v>
      </c>
      <c r="E17" s="134">
        <v>4000000000</v>
      </c>
      <c r="F17" s="318">
        <v>0</v>
      </c>
      <c r="G17" s="318">
        <v>0</v>
      </c>
      <c r="H17" s="318">
        <v>0</v>
      </c>
      <c r="I17" s="318">
        <v>0</v>
      </c>
      <c r="J17" s="318">
        <v>0</v>
      </c>
      <c r="K17" s="131">
        <v>4000000000</v>
      </c>
      <c r="L17" s="131">
        <v>5000000000</v>
      </c>
      <c r="O17" s="137"/>
    </row>
    <row r="18" spans="2:16" s="40" customFormat="1" ht="35.1" customHeight="1">
      <c r="B18" s="136" t="s">
        <v>106</v>
      </c>
      <c r="C18" s="318">
        <v>0</v>
      </c>
      <c r="D18" s="318">
        <v>0</v>
      </c>
      <c r="E18" s="318">
        <v>0</v>
      </c>
      <c r="F18" s="318">
        <v>0</v>
      </c>
      <c r="G18" s="318">
        <v>0</v>
      </c>
      <c r="H18" s="318">
        <v>0</v>
      </c>
      <c r="I18" s="134">
        <v>-1898251378</v>
      </c>
      <c r="J18" s="318">
        <v>1898251378</v>
      </c>
      <c r="K18" s="317">
        <v>0</v>
      </c>
      <c r="L18" s="317">
        <v>0</v>
      </c>
      <c r="O18" s="137"/>
    </row>
    <row r="19" spans="2:16" s="40" customFormat="1" ht="35.1" customHeight="1">
      <c r="B19" s="136" t="s">
        <v>43</v>
      </c>
      <c r="C19" s="318">
        <v>0</v>
      </c>
      <c r="D19" s="318">
        <v>0</v>
      </c>
      <c r="E19" s="318">
        <v>0</v>
      </c>
      <c r="F19" s="318">
        <v>0</v>
      </c>
      <c r="G19" s="318">
        <v>0</v>
      </c>
      <c r="H19" s="318">
        <v>0</v>
      </c>
      <c r="I19" s="318">
        <v>0</v>
      </c>
      <c r="J19" s="318">
        <v>0</v>
      </c>
      <c r="K19" s="317">
        <v>0</v>
      </c>
      <c r="L19" s="317">
        <v>0</v>
      </c>
      <c r="M19" s="194"/>
      <c r="O19" s="137"/>
    </row>
    <row r="20" spans="2:16" s="40" customFormat="1" ht="35.1" customHeight="1">
      <c r="B20" s="129" t="s">
        <v>19</v>
      </c>
      <c r="C20" s="318">
        <v>0</v>
      </c>
      <c r="D20" s="318">
        <v>0</v>
      </c>
      <c r="E20" s="318">
        <v>0</v>
      </c>
      <c r="F20" s="318">
        <v>0</v>
      </c>
      <c r="G20" s="318">
        <v>0</v>
      </c>
      <c r="H20" s="318">
        <v>0</v>
      </c>
      <c r="I20" s="318">
        <v>0</v>
      </c>
      <c r="J20" s="134">
        <v>-2095762446</v>
      </c>
      <c r="K20" s="131">
        <v>-2095762446</v>
      </c>
      <c r="L20" s="131">
        <v>-718712232.30597711</v>
      </c>
      <c r="M20" s="194"/>
      <c r="O20" s="137"/>
    </row>
    <row r="21" spans="2:16" s="40" customFormat="1" ht="35.1" customHeight="1">
      <c r="B21" s="133" t="s">
        <v>836</v>
      </c>
      <c r="C21" s="131">
        <v>50000000000</v>
      </c>
      <c r="D21" s="131">
        <v>-41000000000</v>
      </c>
      <c r="E21" s="131">
        <v>9000000000</v>
      </c>
      <c r="F21" s="317">
        <v>0</v>
      </c>
      <c r="G21" s="317">
        <v>0</v>
      </c>
      <c r="H21" s="317">
        <v>0</v>
      </c>
      <c r="I21" s="131">
        <v>-1898251378</v>
      </c>
      <c r="J21" s="131">
        <v>-2095762446</v>
      </c>
      <c r="K21" s="131">
        <v>5005986176</v>
      </c>
      <c r="L21" s="317">
        <v>0</v>
      </c>
      <c r="M21" s="138">
        <v>0</v>
      </c>
      <c r="N21" s="135"/>
    </row>
    <row r="22" spans="2:16" s="40" customFormat="1" ht="35.1" customHeight="1">
      <c r="B22" s="133" t="s">
        <v>837</v>
      </c>
      <c r="C22" s="317">
        <v>50000000000</v>
      </c>
      <c r="D22" s="131">
        <v>-45000000000</v>
      </c>
      <c r="E22" s="317">
        <v>5000000000</v>
      </c>
      <c r="F22" s="317">
        <v>0</v>
      </c>
      <c r="G22" s="317">
        <v>0</v>
      </c>
      <c r="H22" s="317">
        <v>0</v>
      </c>
      <c r="I22" s="317">
        <v>0</v>
      </c>
      <c r="J22" s="131">
        <v>-718712232.30597699</v>
      </c>
      <c r="K22" s="317">
        <v>0</v>
      </c>
      <c r="L22" s="317">
        <v>4281287767.6940231</v>
      </c>
      <c r="M22" s="138"/>
      <c r="N22" s="135"/>
    </row>
    <row r="23" spans="2:16" ht="7.2" customHeight="1">
      <c r="B23" s="172"/>
      <c r="E23" s="173"/>
      <c r="G23" s="167"/>
      <c r="H23" s="167"/>
      <c r="I23" s="167"/>
    </row>
    <row r="24" spans="2:16" s="139" customFormat="1">
      <c r="B24" s="465" t="s">
        <v>689</v>
      </c>
      <c r="C24" s="465"/>
      <c r="D24" s="465"/>
      <c r="E24" s="465"/>
      <c r="F24" s="465"/>
      <c r="G24" s="465"/>
      <c r="H24" s="465"/>
      <c r="I24" s="465"/>
      <c r="J24" s="465"/>
      <c r="K24" s="465"/>
      <c r="L24" s="465"/>
    </row>
    <row r="25" spans="2:16">
      <c r="B25" s="36"/>
      <c r="M25" s="139"/>
      <c r="P25" s="140"/>
    </row>
    <row r="26" spans="2:16">
      <c r="B26" s="139"/>
      <c r="C26" s="139"/>
      <c r="D26" s="139"/>
      <c r="E26" s="139"/>
      <c r="F26" s="139"/>
      <c r="G26" s="139"/>
      <c r="H26" s="139"/>
      <c r="I26" s="139"/>
      <c r="J26" s="139"/>
      <c r="K26" s="139"/>
      <c r="L26" s="139"/>
      <c r="M26" s="139"/>
      <c r="N26" s="139"/>
      <c r="P26" s="140"/>
    </row>
    <row r="27" spans="2:16">
      <c r="B27" s="139"/>
      <c r="C27" s="139"/>
      <c r="D27" s="139"/>
      <c r="E27" s="139"/>
      <c r="F27" s="139"/>
      <c r="G27" s="139"/>
      <c r="H27" s="139"/>
      <c r="I27" s="139"/>
      <c r="J27" s="139"/>
      <c r="K27" s="139"/>
      <c r="L27" s="139"/>
      <c r="M27" s="139"/>
      <c r="N27" s="139"/>
      <c r="P27" s="140"/>
    </row>
    <row r="28" spans="2:16">
      <c r="B28" s="139"/>
      <c r="C28" s="139"/>
      <c r="D28" s="139"/>
      <c r="E28" s="139"/>
      <c r="F28" s="139"/>
      <c r="G28" s="139"/>
      <c r="H28" s="139"/>
      <c r="I28" s="139"/>
      <c r="J28" s="139"/>
      <c r="K28" s="139"/>
      <c r="L28" s="139"/>
      <c r="M28" s="139"/>
      <c r="N28" s="139"/>
      <c r="P28" s="140"/>
    </row>
    <row r="29" spans="2:16">
      <c r="B29" s="139"/>
      <c r="C29" s="139"/>
      <c r="D29" s="139"/>
      <c r="E29" s="139"/>
      <c r="F29" s="139"/>
      <c r="G29" s="139"/>
      <c r="H29" s="139"/>
      <c r="I29" s="139"/>
      <c r="J29" s="139"/>
      <c r="K29" s="139"/>
      <c r="L29" s="139"/>
      <c r="M29" s="139"/>
      <c r="N29" s="139"/>
      <c r="P29" s="140"/>
    </row>
    <row r="30" spans="2:16" s="141" customFormat="1" ht="15" customHeight="1">
      <c r="B30" s="139"/>
      <c r="C30" s="139"/>
      <c r="D30" s="139"/>
      <c r="E30" s="139"/>
      <c r="F30" s="139"/>
      <c r="G30" s="139"/>
      <c r="H30" s="139"/>
      <c r="I30" s="139"/>
      <c r="J30" s="139"/>
      <c r="K30" s="139"/>
      <c r="L30" s="139"/>
      <c r="M30" s="139"/>
      <c r="N30" s="139"/>
    </row>
    <row r="31" spans="2:16" s="59" customFormat="1" ht="15" customHeight="1">
      <c r="B31" s="139"/>
      <c r="C31" s="139"/>
      <c r="D31" s="139"/>
      <c r="E31" s="139"/>
      <c r="F31" s="139"/>
      <c r="G31" s="139"/>
      <c r="H31" s="139"/>
      <c r="I31" s="139"/>
      <c r="J31" s="139"/>
      <c r="K31" s="139"/>
      <c r="L31" s="139"/>
      <c r="M31" s="139"/>
      <c r="N31" s="139"/>
    </row>
    <row r="32" spans="2:16">
      <c r="B32" s="139"/>
      <c r="C32" s="139"/>
      <c r="D32" s="139"/>
      <c r="E32" s="139"/>
      <c r="F32" s="139"/>
      <c r="G32" s="139"/>
      <c r="H32" s="139"/>
      <c r="I32" s="139"/>
      <c r="J32" s="139"/>
      <c r="K32" s="139"/>
      <c r="L32" s="139"/>
      <c r="M32" s="139"/>
      <c r="N32" s="139"/>
      <c r="O32" s="140"/>
    </row>
    <row r="33" spans="2:15">
      <c r="B33" s="139"/>
      <c r="C33" s="139"/>
      <c r="D33" s="139"/>
      <c r="E33" s="139"/>
      <c r="F33" s="139"/>
      <c r="G33" s="139"/>
      <c r="H33" s="139"/>
      <c r="I33" s="139"/>
      <c r="J33" s="139"/>
      <c r="K33" s="139"/>
      <c r="L33" s="139"/>
      <c r="M33" s="139"/>
      <c r="N33" s="139"/>
      <c r="O33" s="140"/>
    </row>
    <row r="34" spans="2:15">
      <c r="B34" s="139"/>
      <c r="C34" s="139"/>
      <c r="D34" s="139"/>
      <c r="E34" s="139"/>
      <c r="F34" s="139"/>
      <c r="G34" s="139"/>
      <c r="H34" s="139"/>
      <c r="I34" s="139"/>
      <c r="J34" s="139"/>
      <c r="K34" s="139"/>
      <c r="L34" s="139"/>
      <c r="M34" s="139"/>
      <c r="N34" s="139"/>
    </row>
    <row r="35" spans="2:15">
      <c r="B35" s="139"/>
      <c r="C35" s="139"/>
      <c r="D35" s="139"/>
      <c r="E35" s="139"/>
      <c r="F35" s="139"/>
      <c r="G35" s="139"/>
      <c r="H35" s="139"/>
      <c r="I35" s="139"/>
      <c r="J35" s="139"/>
      <c r="K35" s="139"/>
      <c r="L35" s="139"/>
      <c r="M35" s="139"/>
      <c r="N35" s="139"/>
    </row>
    <row r="36" spans="2:15">
      <c r="B36" s="139"/>
      <c r="C36" s="139"/>
      <c r="D36" s="139"/>
      <c r="E36" s="139"/>
      <c r="F36" s="139"/>
      <c r="G36" s="139"/>
      <c r="H36" s="139"/>
      <c r="I36" s="139"/>
      <c r="J36" s="139"/>
      <c r="K36" s="139"/>
      <c r="L36" s="139"/>
      <c r="M36" s="139"/>
      <c r="N36" s="139"/>
    </row>
    <row r="37" spans="2:15">
      <c r="B37" s="139"/>
      <c r="C37" s="139"/>
      <c r="D37" s="139"/>
      <c r="E37" s="139"/>
      <c r="F37" s="139"/>
      <c r="G37" s="139"/>
      <c r="H37" s="139"/>
      <c r="I37" s="139"/>
      <c r="J37" s="139"/>
      <c r="K37" s="139"/>
      <c r="L37" s="139"/>
      <c r="M37" s="139"/>
      <c r="N37" s="139"/>
    </row>
    <row r="38" spans="2:15">
      <c r="B38" s="139"/>
      <c r="C38" s="139"/>
      <c r="D38" s="139"/>
      <c r="E38" s="139"/>
      <c r="F38" s="139"/>
      <c r="G38" s="139"/>
      <c r="H38" s="139"/>
      <c r="I38" s="139"/>
      <c r="J38" s="139"/>
      <c r="K38" s="139"/>
      <c r="L38" s="139"/>
      <c r="M38" s="139"/>
      <c r="N38" s="139"/>
    </row>
    <row r="39" spans="2:15">
      <c r="B39" s="139"/>
      <c r="C39" s="139"/>
      <c r="D39" s="139"/>
      <c r="E39" s="139"/>
      <c r="F39" s="139"/>
      <c r="G39" s="139"/>
      <c r="H39" s="139"/>
      <c r="I39" s="139"/>
      <c r="J39" s="139"/>
      <c r="K39" s="139"/>
      <c r="L39" s="139"/>
      <c r="M39" s="139"/>
      <c r="N39" s="139"/>
    </row>
    <row r="40" spans="2:15">
      <c r="B40" s="139"/>
      <c r="C40" s="139"/>
      <c r="D40" s="139"/>
      <c r="E40" s="139"/>
      <c r="F40" s="139"/>
      <c r="G40" s="139"/>
      <c r="H40" s="139"/>
      <c r="I40" s="139"/>
      <c r="J40" s="139"/>
      <c r="K40" s="139"/>
      <c r="L40" s="139"/>
      <c r="M40" s="139"/>
      <c r="N40" s="139"/>
    </row>
    <row r="41" spans="2:15">
      <c r="B41" s="139"/>
      <c r="C41" s="139"/>
      <c r="D41" s="139"/>
      <c r="E41" s="139"/>
      <c r="F41" s="139"/>
      <c r="G41" s="139"/>
      <c r="H41" s="139"/>
      <c r="I41" s="139"/>
      <c r="J41" s="139"/>
      <c r="K41" s="139"/>
      <c r="L41" s="139"/>
      <c r="M41" s="139"/>
      <c r="N41" s="139"/>
    </row>
    <row r="42" spans="2:15">
      <c r="B42" s="139"/>
      <c r="C42" s="139"/>
      <c r="D42" s="139"/>
      <c r="E42" s="139"/>
      <c r="F42" s="139"/>
      <c r="G42" s="139"/>
      <c r="H42" s="139"/>
      <c r="I42" s="139"/>
      <c r="J42" s="139"/>
      <c r="K42" s="139"/>
      <c r="L42" s="139"/>
      <c r="M42" s="139"/>
      <c r="N42" s="139"/>
    </row>
    <row r="43" spans="2:15">
      <c r="B43" s="139"/>
      <c r="C43" s="139"/>
      <c r="D43" s="139"/>
      <c r="E43" s="139"/>
      <c r="F43" s="139"/>
      <c r="G43" s="139"/>
      <c r="H43" s="139"/>
      <c r="I43" s="139"/>
      <c r="J43" s="139"/>
      <c r="K43" s="139"/>
      <c r="L43" s="139"/>
      <c r="M43" s="139"/>
      <c r="N43" s="139"/>
    </row>
    <row r="44" spans="2:15">
      <c r="B44" s="139"/>
      <c r="C44" s="139"/>
      <c r="D44" s="139"/>
      <c r="E44" s="139"/>
      <c r="F44" s="139"/>
      <c r="G44" s="139"/>
      <c r="H44" s="139"/>
      <c r="I44" s="139"/>
      <c r="J44" s="139"/>
      <c r="K44" s="139"/>
      <c r="L44" s="139"/>
      <c r="M44" s="139"/>
      <c r="N44" s="139"/>
    </row>
    <row r="57" spans="4:4">
      <c r="D57" s="36">
        <v>0</v>
      </c>
    </row>
  </sheetData>
  <customSheetViews>
    <customSheetView guid="{52ACAEC5-A07E-476F-A492-622AB5A07DC8}" scale="80" showPageBreaks="1" showGridLines="0" fitToPage="1" printArea="1">
      <pane ySplit="14" topLeftCell="A18" activePane="bottomLeft" state="frozen"/>
      <selection pane="bottomLeft" activeCell="G31" sqref="G31"/>
      <pageMargins left="0.23622047244094491" right="0.23622047244094491" top="0.74803149606299213" bottom="0.74803149606299213" header="0.31496062992125984" footer="0.31496062992125984"/>
      <pageSetup paperSize="9" scale="69" orientation="landscape" r:id="rId1"/>
      <headerFooter alignWithMargins="0"/>
    </customSheetView>
    <customSheetView guid="{0A2CCCB3-571A-4A67-B569-64E7C0BD6DFC}" scale="80" showPageBreaks="1" showGridLines="0" fitToPage="1" printArea="1">
      <pane ySplit="15" topLeftCell="A16" activePane="bottomLeft" state="frozen"/>
      <selection pane="bottomLeft" activeCell="B15" sqref="B15"/>
      <pageMargins left="0.23622047244094491" right="0.23622047244094491" top="0.74803149606299213" bottom="0.74803149606299213" header="0.31496062992125984" footer="0.31496062992125984"/>
      <pageSetup paperSize="9" scale="69" orientation="landscape" r:id="rId2"/>
      <headerFooter alignWithMargins="0"/>
    </customSheetView>
  </customSheetViews>
  <mergeCells count="10">
    <mergeCell ref="B24:L24"/>
    <mergeCell ref="B8:L8"/>
    <mergeCell ref="B9:L9"/>
    <mergeCell ref="B10:L10"/>
    <mergeCell ref="B11:L11"/>
    <mergeCell ref="B13:B14"/>
    <mergeCell ref="C13:E13"/>
    <mergeCell ref="F13:H13"/>
    <mergeCell ref="I13:J13"/>
    <mergeCell ref="K13:L13"/>
  </mergeCells>
  <pageMargins left="0.23622047244094491" right="0.23622047244094491" top="0.74803149606299213" bottom="0.74803149606299213" header="0.31496062992125984" footer="0.31496062992125984"/>
  <pageSetup paperSize="9" scale="69"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tabColor theme="0"/>
    <pageSetUpPr fitToPage="1"/>
  </sheetPr>
  <dimension ref="B1:L61"/>
  <sheetViews>
    <sheetView showGridLines="0" zoomScale="80" zoomScaleNormal="80" zoomScaleSheetLayoutView="90" workbookViewId="0">
      <pane ySplit="13" topLeftCell="A14" activePane="bottomLeft" state="frozen"/>
      <selection pane="bottomLeft" activeCell="L31" sqref="L31"/>
    </sheetView>
  </sheetViews>
  <sheetFormatPr baseColWidth="10" defaultColWidth="11.44140625" defaultRowHeight="13.2"/>
  <cols>
    <col min="1" max="1" width="3.33203125" style="36" customWidth="1"/>
    <col min="2" max="2" width="52.5546875" style="127" customWidth="1"/>
    <col min="3" max="3" width="17" style="127" bestFit="1" customWidth="1"/>
    <col min="4" max="4" width="10.44140625" style="127" customWidth="1"/>
    <col min="5" max="5" width="24.5546875" style="127" customWidth="1"/>
    <col min="6" max="6" width="21.6640625" style="175" customWidth="1"/>
    <col min="7" max="8" width="3" style="36" customWidth="1"/>
    <col min="9" max="9" width="17.44140625" style="36" customWidth="1"/>
    <col min="10" max="10" width="19" style="36" bestFit="1" customWidth="1"/>
    <col min="11" max="16384" width="11.44140625" style="36"/>
  </cols>
  <sheetData>
    <row r="1" spans="2:9" s="33" customFormat="1"/>
    <row r="2" spans="2:9" s="33" customFormat="1"/>
    <row r="3" spans="2:9" s="33" customFormat="1"/>
    <row r="4" spans="2:9" s="33" customFormat="1"/>
    <row r="5" spans="2:9" s="33" customFormat="1"/>
    <row r="6" spans="2:9" s="33" customFormat="1"/>
    <row r="7" spans="2:9" s="33" customFormat="1"/>
    <row r="8" spans="2:9">
      <c r="B8" s="463" t="s">
        <v>111</v>
      </c>
      <c r="C8" s="463"/>
      <c r="D8" s="463"/>
      <c r="E8" s="463"/>
      <c r="F8" s="463"/>
      <c r="G8" s="463"/>
      <c r="H8" s="142"/>
      <c r="I8" s="142"/>
    </row>
    <row r="9" spans="2:9">
      <c r="B9" s="466" t="s">
        <v>76</v>
      </c>
      <c r="C9" s="466"/>
      <c r="D9" s="466"/>
      <c r="E9" s="466"/>
      <c r="F9" s="466"/>
      <c r="G9" s="176"/>
      <c r="H9" s="177"/>
      <c r="I9" s="177"/>
    </row>
    <row r="10" spans="2:9">
      <c r="B10" s="441" t="s">
        <v>799</v>
      </c>
      <c r="C10" s="441"/>
      <c r="D10" s="441"/>
      <c r="E10" s="441"/>
      <c r="F10" s="441"/>
      <c r="G10" s="176"/>
      <c r="H10" s="177"/>
      <c r="I10" s="177"/>
    </row>
    <row r="11" spans="2:9">
      <c r="B11" s="451" t="s">
        <v>331</v>
      </c>
      <c r="C11" s="451"/>
      <c r="D11" s="451"/>
      <c r="E11" s="451"/>
      <c r="F11" s="451"/>
      <c r="G11" s="451"/>
      <c r="H11" s="177"/>
      <c r="I11" s="177"/>
    </row>
    <row r="12" spans="2:9">
      <c r="B12" s="45"/>
      <c r="C12" s="45"/>
      <c r="D12" s="45"/>
      <c r="E12" s="45"/>
      <c r="F12" s="40"/>
      <c r="G12" s="127"/>
    </row>
    <row r="13" spans="2:9" ht="25.2" customHeight="1">
      <c r="B13" s="178"/>
      <c r="C13" s="178"/>
      <c r="D13" s="178"/>
      <c r="E13" s="76">
        <v>45565</v>
      </c>
      <c r="F13" s="76">
        <v>45199</v>
      </c>
    </row>
    <row r="14" spans="2:9" ht="7.2" customHeight="1">
      <c r="B14" s="179"/>
      <c r="C14" s="180"/>
      <c r="D14" s="180"/>
      <c r="E14" s="181"/>
      <c r="F14" s="182"/>
    </row>
    <row r="15" spans="2:9">
      <c r="B15" s="471" t="s">
        <v>71</v>
      </c>
      <c r="C15" s="472"/>
      <c r="D15" s="472"/>
      <c r="E15" s="185"/>
      <c r="F15" s="185"/>
    </row>
    <row r="16" spans="2:9" ht="7.2" customHeight="1">
      <c r="B16" s="183"/>
      <c r="C16" s="184"/>
      <c r="D16" s="184"/>
      <c r="E16" s="185"/>
      <c r="F16" s="185"/>
    </row>
    <row r="17" spans="2:10" s="40" customFormat="1">
      <c r="B17" s="186" t="s">
        <v>66</v>
      </c>
      <c r="C17" s="187"/>
      <c r="D17" s="187"/>
      <c r="E17" s="185">
        <v>611212467</v>
      </c>
      <c r="F17" s="185">
        <v>16793814.8074909</v>
      </c>
      <c r="I17" s="36"/>
      <c r="J17" s="36"/>
    </row>
    <row r="18" spans="2:10" s="40" customFormat="1">
      <c r="B18" s="186" t="s">
        <v>104</v>
      </c>
      <c r="C18" s="187"/>
      <c r="D18" s="187"/>
      <c r="E18" s="319">
        <v>0</v>
      </c>
      <c r="F18" s="319">
        <v>0</v>
      </c>
      <c r="I18" s="36"/>
      <c r="J18" s="36"/>
    </row>
    <row r="19" spans="2:10" s="40" customFormat="1">
      <c r="B19" s="186" t="s">
        <v>20</v>
      </c>
      <c r="C19" s="187"/>
      <c r="D19" s="187"/>
      <c r="E19" s="185">
        <v>-1399082674</v>
      </c>
      <c r="F19" s="185">
        <v>-689067300.07218206</v>
      </c>
      <c r="I19" s="36"/>
      <c r="J19" s="36"/>
    </row>
    <row r="20" spans="2:10" s="40" customFormat="1">
      <c r="B20" s="186" t="s">
        <v>105</v>
      </c>
      <c r="C20" s="187"/>
      <c r="D20" s="187"/>
      <c r="E20" s="319">
        <v>0</v>
      </c>
      <c r="F20" s="319">
        <v>0</v>
      </c>
      <c r="I20" s="36"/>
      <c r="J20" s="36"/>
    </row>
    <row r="21" spans="2:10" s="40" customFormat="1" ht="31.5" customHeight="1">
      <c r="B21" s="473" t="s">
        <v>21</v>
      </c>
      <c r="C21" s="474"/>
      <c r="D21" s="474"/>
      <c r="E21" s="188">
        <v>-787870207</v>
      </c>
      <c r="F21" s="188">
        <v>-672273485.26469111</v>
      </c>
      <c r="I21" s="36"/>
      <c r="J21" s="36"/>
    </row>
    <row r="22" spans="2:10" s="40" customFormat="1">
      <c r="B22" s="183" t="s">
        <v>44</v>
      </c>
      <c r="C22" s="184"/>
      <c r="D22" s="184"/>
      <c r="E22" s="320">
        <v>0</v>
      </c>
      <c r="F22" s="320">
        <v>0</v>
      </c>
      <c r="I22" s="36"/>
      <c r="J22" s="36"/>
    </row>
    <row r="23" spans="2:10" s="40" customFormat="1">
      <c r="B23" s="186" t="s">
        <v>45</v>
      </c>
      <c r="C23" s="187"/>
      <c r="D23" s="184"/>
      <c r="E23" s="319">
        <v>0</v>
      </c>
      <c r="F23" s="319">
        <v>0</v>
      </c>
      <c r="I23" s="36"/>
      <c r="J23" s="36"/>
    </row>
    <row r="24" spans="2:10" s="40" customFormat="1">
      <c r="B24" s="183" t="s">
        <v>46</v>
      </c>
      <c r="C24" s="184"/>
      <c r="D24" s="184"/>
      <c r="E24" s="188">
        <v>-2608452167.1262999</v>
      </c>
      <c r="F24" s="188">
        <v>-1661806174.7783101</v>
      </c>
      <c r="I24" s="36"/>
      <c r="J24" s="36"/>
    </row>
    <row r="25" spans="2:10" s="40" customFormat="1">
      <c r="B25" s="186" t="s">
        <v>85</v>
      </c>
      <c r="C25" s="187"/>
      <c r="D25" s="184"/>
      <c r="E25" s="185">
        <v>-2608452167.1262999</v>
      </c>
      <c r="F25" s="185">
        <v>-1661806174.7783101</v>
      </c>
      <c r="H25" s="189"/>
      <c r="I25" s="36"/>
      <c r="J25" s="36"/>
    </row>
    <row r="26" spans="2:10" s="40" customFormat="1">
      <c r="B26" s="473" t="s">
        <v>47</v>
      </c>
      <c r="C26" s="474"/>
      <c r="D26" s="474"/>
      <c r="E26" s="188">
        <v>-3396322374.1262999</v>
      </c>
      <c r="F26" s="188">
        <v>-2334079660.0430012</v>
      </c>
      <c r="H26" s="189"/>
      <c r="I26" s="36"/>
      <c r="J26" s="36"/>
    </row>
    <row r="27" spans="2:10" s="40" customFormat="1">
      <c r="B27" s="186" t="s">
        <v>98</v>
      </c>
      <c r="C27" s="187"/>
      <c r="D27" s="184"/>
      <c r="E27" s="319">
        <v>0</v>
      </c>
      <c r="F27" s="319">
        <v>0</v>
      </c>
      <c r="H27" s="189"/>
      <c r="I27" s="36"/>
      <c r="J27" s="36"/>
    </row>
    <row r="28" spans="2:10" s="40" customFormat="1">
      <c r="B28" s="183" t="s">
        <v>22</v>
      </c>
      <c r="C28" s="184"/>
      <c r="D28" s="184"/>
      <c r="E28" s="188">
        <v>-3396322374.1262999</v>
      </c>
      <c r="F28" s="188">
        <v>-2334079660.0430012</v>
      </c>
      <c r="H28" s="189"/>
      <c r="I28" s="36"/>
      <c r="J28" s="36"/>
    </row>
    <row r="29" spans="2:10" s="40" customFormat="1">
      <c r="B29" s="183"/>
      <c r="C29" s="184"/>
      <c r="D29" s="184"/>
      <c r="E29" s="185"/>
      <c r="F29" s="185"/>
      <c r="H29" s="189"/>
      <c r="I29" s="36"/>
      <c r="J29" s="36"/>
    </row>
    <row r="30" spans="2:10" s="40" customFormat="1">
      <c r="B30" s="471" t="s">
        <v>110</v>
      </c>
      <c r="C30" s="472"/>
      <c r="D30" s="472"/>
      <c r="E30" s="185"/>
      <c r="F30" s="185"/>
      <c r="H30" s="189"/>
      <c r="I30" s="36"/>
      <c r="J30" s="36"/>
    </row>
    <row r="31" spans="2:10" ht="7.2" customHeight="1">
      <c r="B31" s="183"/>
      <c r="C31" s="184"/>
      <c r="D31" s="184"/>
      <c r="E31" s="185"/>
      <c r="F31" s="185"/>
    </row>
    <row r="32" spans="2:10" s="40" customFormat="1">
      <c r="B32" s="190" t="s">
        <v>48</v>
      </c>
      <c r="C32" s="191"/>
      <c r="D32" s="184"/>
      <c r="E32" s="319">
        <v>0</v>
      </c>
      <c r="F32" s="319">
        <v>0</v>
      </c>
      <c r="G32" s="36"/>
      <c r="H32" s="189"/>
      <c r="I32" s="36"/>
      <c r="J32" s="36"/>
    </row>
    <row r="33" spans="2:11" s="40" customFormat="1">
      <c r="B33" s="190" t="s">
        <v>49</v>
      </c>
      <c r="C33" s="191"/>
      <c r="D33" s="184"/>
      <c r="E33" s="319">
        <v>0</v>
      </c>
      <c r="F33" s="319">
        <v>0</v>
      </c>
      <c r="G33" s="36"/>
      <c r="H33" s="189"/>
      <c r="I33" s="36"/>
      <c r="J33" s="36"/>
    </row>
    <row r="34" spans="2:11" s="40" customFormat="1">
      <c r="B34" s="475" t="s">
        <v>86</v>
      </c>
      <c r="C34" s="476"/>
      <c r="D34" s="476"/>
      <c r="E34" s="319">
        <v>0</v>
      </c>
      <c r="F34" s="185">
        <v>-1704067788.31181</v>
      </c>
      <c r="G34" s="36"/>
      <c r="H34" s="189"/>
      <c r="I34" s="36"/>
      <c r="J34" s="36"/>
    </row>
    <row r="35" spans="2:11" s="40" customFormat="1">
      <c r="B35" s="186" t="s">
        <v>50</v>
      </c>
      <c r="C35" s="187"/>
      <c r="D35" s="187"/>
      <c r="E35" s="185">
        <v>-1487955654</v>
      </c>
      <c r="F35" s="185">
        <v>4339067.6141999997</v>
      </c>
      <c r="G35" s="36"/>
      <c r="H35" s="189"/>
      <c r="I35" s="36"/>
      <c r="J35" s="36"/>
    </row>
    <row r="36" spans="2:11" s="40" customFormat="1">
      <c r="B36" s="186" t="s">
        <v>51</v>
      </c>
      <c r="C36" s="187"/>
      <c r="D36" s="187"/>
      <c r="E36" s="319">
        <v>0</v>
      </c>
      <c r="F36" s="319">
        <v>0</v>
      </c>
      <c r="G36" s="36"/>
      <c r="H36" s="189"/>
      <c r="I36" s="36"/>
      <c r="J36" s="36"/>
    </row>
    <row r="37" spans="2:11" s="40" customFormat="1">
      <c r="B37" s="183" t="s">
        <v>52</v>
      </c>
      <c r="C37" s="184"/>
      <c r="D37" s="184"/>
      <c r="E37" s="188">
        <v>-1487955654</v>
      </c>
      <c r="F37" s="188">
        <v>-1699728720.6976099</v>
      </c>
      <c r="G37" s="36"/>
      <c r="I37" s="36"/>
      <c r="J37" s="36"/>
    </row>
    <row r="38" spans="2:11" s="40" customFormat="1">
      <c r="B38" s="183"/>
      <c r="C38" s="184"/>
      <c r="D38" s="184"/>
      <c r="E38" s="185"/>
      <c r="F38" s="185"/>
      <c r="I38" s="36"/>
      <c r="J38" s="36"/>
    </row>
    <row r="39" spans="2:11" s="40" customFormat="1" ht="31.5" customHeight="1">
      <c r="B39" s="471" t="s">
        <v>72</v>
      </c>
      <c r="C39" s="472"/>
      <c r="D39" s="472"/>
      <c r="E39" s="185"/>
      <c r="F39" s="185"/>
      <c r="I39" s="36"/>
      <c r="J39" s="36"/>
    </row>
    <row r="40" spans="2:11" s="40" customFormat="1">
      <c r="B40" s="186" t="s">
        <v>53</v>
      </c>
      <c r="C40" s="187"/>
      <c r="D40" s="187"/>
      <c r="E40" s="185">
        <v>4000000000</v>
      </c>
      <c r="F40" s="185">
        <v>5000000000</v>
      </c>
      <c r="I40" s="36"/>
      <c r="J40" s="36"/>
    </row>
    <row r="41" spans="2:11" s="40" customFormat="1">
      <c r="B41" s="186" t="s">
        <v>23</v>
      </c>
      <c r="C41" s="187"/>
      <c r="D41" s="187"/>
      <c r="E41" s="319">
        <v>0</v>
      </c>
      <c r="F41" s="319">
        <v>0</v>
      </c>
      <c r="I41" s="36"/>
      <c r="J41" s="36"/>
    </row>
    <row r="42" spans="2:11" s="40" customFormat="1">
      <c r="B42" s="186" t="s">
        <v>87</v>
      </c>
      <c r="C42" s="187"/>
      <c r="D42" s="187"/>
      <c r="E42" s="319">
        <v>0</v>
      </c>
      <c r="F42" s="319">
        <v>0</v>
      </c>
      <c r="H42" s="192"/>
      <c r="I42" s="36"/>
      <c r="J42" s="36"/>
    </row>
    <row r="43" spans="2:11" s="40" customFormat="1">
      <c r="B43" s="186" t="s">
        <v>30</v>
      </c>
      <c r="C43" s="187"/>
      <c r="D43" s="187"/>
      <c r="E43" s="319">
        <v>0</v>
      </c>
      <c r="F43" s="319">
        <v>0</v>
      </c>
      <c r="H43" s="193"/>
      <c r="I43" s="36"/>
      <c r="J43" s="36"/>
    </row>
    <row r="44" spans="2:11" s="40" customFormat="1">
      <c r="B44" s="183" t="s">
        <v>24</v>
      </c>
      <c r="C44" s="184"/>
      <c r="D44" s="184"/>
      <c r="E44" s="188">
        <v>4000000000</v>
      </c>
      <c r="F44" s="188">
        <v>5000000000</v>
      </c>
      <c r="H44" s="193"/>
      <c r="I44" s="36"/>
      <c r="J44" s="36"/>
      <c r="K44" s="194"/>
    </row>
    <row r="45" spans="2:11" s="40" customFormat="1">
      <c r="B45" s="183"/>
      <c r="C45" s="184"/>
      <c r="D45" s="184"/>
      <c r="E45" s="185"/>
      <c r="F45" s="185"/>
      <c r="H45" s="193"/>
      <c r="I45" s="36"/>
      <c r="J45" s="36"/>
      <c r="K45" s="194"/>
    </row>
    <row r="46" spans="2:11" s="40" customFormat="1" ht="26.4">
      <c r="B46" s="183" t="s">
        <v>307</v>
      </c>
      <c r="C46" s="184"/>
      <c r="D46" s="184"/>
      <c r="E46" s="188">
        <v>-9268199</v>
      </c>
      <c r="F46" s="188">
        <v>-137441.58079998699</v>
      </c>
      <c r="H46" s="193"/>
      <c r="I46" s="36"/>
      <c r="J46" s="36"/>
      <c r="K46" s="194"/>
    </row>
    <row r="47" spans="2:11" s="40" customFormat="1">
      <c r="B47" s="183"/>
      <c r="C47" s="184"/>
      <c r="D47" s="184"/>
      <c r="E47" s="185"/>
      <c r="F47" s="185"/>
      <c r="H47" s="193"/>
      <c r="I47" s="167"/>
      <c r="J47" s="167"/>
      <c r="K47" s="194"/>
    </row>
    <row r="48" spans="2:11" s="40" customFormat="1">
      <c r="B48" s="473" t="s">
        <v>25</v>
      </c>
      <c r="C48" s="474"/>
      <c r="D48" s="474"/>
      <c r="E48" s="188">
        <v>-893546227.12629986</v>
      </c>
      <c r="F48" s="188">
        <v>966054177.67858899</v>
      </c>
      <c r="I48" s="167"/>
      <c r="J48" s="167"/>
      <c r="K48" s="194"/>
    </row>
    <row r="49" spans="2:12" s="40" customFormat="1">
      <c r="B49" s="186" t="s">
        <v>26</v>
      </c>
      <c r="C49" s="184"/>
      <c r="D49" s="184"/>
      <c r="E49" s="319">
        <v>1174685255</v>
      </c>
      <c r="F49" s="319">
        <v>0</v>
      </c>
      <c r="I49" s="167"/>
      <c r="J49" s="167"/>
      <c r="K49" s="194"/>
    </row>
    <row r="50" spans="2:12" s="40" customFormat="1">
      <c r="B50" s="195" t="s">
        <v>27</v>
      </c>
      <c r="C50" s="196"/>
      <c r="D50" s="196"/>
      <c r="E50" s="197">
        <v>281139027.87370014</v>
      </c>
      <c r="F50" s="197">
        <v>966054177.67858899</v>
      </c>
      <c r="I50" s="426">
        <v>-0.12629985809326172</v>
      </c>
      <c r="J50" s="167"/>
      <c r="K50" s="194"/>
      <c r="L50" s="194"/>
    </row>
    <row r="51" spans="2:12" s="40" customFormat="1">
      <c r="B51" s="184"/>
      <c r="C51" s="184"/>
      <c r="D51" s="184"/>
      <c r="E51" s="198"/>
      <c r="F51" s="198"/>
      <c r="I51" s="199"/>
      <c r="J51" s="199"/>
      <c r="K51" s="199"/>
      <c r="L51" s="194"/>
    </row>
    <row r="52" spans="2:12" s="40" customFormat="1">
      <c r="B52" s="465" t="s">
        <v>689</v>
      </c>
      <c r="C52" s="465"/>
      <c r="D52" s="465"/>
      <c r="E52" s="465"/>
      <c r="F52" s="465"/>
      <c r="I52" s="200"/>
      <c r="J52" s="200"/>
      <c r="K52" s="194"/>
      <c r="L52" s="194"/>
    </row>
    <row r="53" spans="2:12">
      <c r="E53" s="36"/>
      <c r="F53" s="36"/>
      <c r="I53" s="167"/>
      <c r="J53" s="167"/>
      <c r="K53" s="167"/>
    </row>
    <row r="54" spans="2:12">
      <c r="B54" s="36"/>
      <c r="C54" s="36"/>
      <c r="D54" s="36"/>
      <c r="E54" s="201"/>
      <c r="F54" s="36"/>
      <c r="G54" s="127"/>
      <c r="I54" s="194"/>
      <c r="J54" s="167"/>
      <c r="K54" s="167"/>
    </row>
    <row r="55" spans="2:12">
      <c r="E55" s="36"/>
      <c r="F55" s="36"/>
      <c r="G55" s="127"/>
      <c r="I55" s="40"/>
    </row>
    <row r="56" spans="2:12">
      <c r="E56" s="36"/>
      <c r="F56" s="36"/>
      <c r="G56" s="127"/>
      <c r="I56" s="40"/>
    </row>
    <row r="57" spans="2:12">
      <c r="B57" s="57"/>
      <c r="C57" s="477"/>
      <c r="D57" s="477"/>
      <c r="E57" s="57"/>
      <c r="F57" s="59"/>
      <c r="K57" s="40"/>
    </row>
    <row r="58" spans="2:12">
      <c r="B58" s="60"/>
      <c r="C58" s="470"/>
      <c r="D58" s="470"/>
      <c r="E58" s="60"/>
      <c r="F58" s="60"/>
      <c r="K58" s="40"/>
    </row>
    <row r="60" spans="2:12">
      <c r="B60" s="60"/>
      <c r="C60" s="60"/>
      <c r="D60" s="60"/>
      <c r="E60" s="60"/>
      <c r="F60" s="141"/>
      <c r="H60" s="141"/>
    </row>
    <row r="61" spans="2:12">
      <c r="B61" s="142"/>
      <c r="C61" s="59"/>
      <c r="D61" s="59"/>
      <c r="E61" s="59"/>
      <c r="F61" s="59"/>
      <c r="H61" s="59"/>
    </row>
  </sheetData>
  <customSheetViews>
    <customSheetView guid="{52ACAEC5-A07E-476F-A492-622AB5A07DC8}" scale="90" showPageBreaks="1" showGridLines="0" fitToPage="1" printArea="1">
      <pane ySplit="13" topLeftCell="A14" activePane="bottomLeft" state="frozen"/>
      <selection pane="bottomLeft" activeCell="B10" sqref="B10:F10"/>
      <pageMargins left="0.7" right="0.7" top="0.75" bottom="0.75" header="0.3" footer="0.3"/>
      <pageSetup paperSize="9" scale="67" fitToHeight="0" orientation="portrait" r:id="rId1"/>
    </customSheetView>
    <customSheetView guid="{0A2CCCB3-571A-4A67-B569-64E7C0BD6DFC}" scale="90" showPageBreaks="1" showGridLines="0" fitToPage="1" printArea="1">
      <pane ySplit="14" topLeftCell="A15" activePane="bottomLeft" state="frozen"/>
      <selection pane="bottomLeft" activeCell="B15" sqref="B15:D15"/>
      <pageMargins left="0.7" right="0.7" top="0.75" bottom="0.75" header="0.3" footer="0.3"/>
      <pageSetup paperSize="9" scale="67" fitToHeight="0" orientation="portrait" r:id="rId2"/>
    </customSheetView>
  </customSheetViews>
  <mergeCells count="13">
    <mergeCell ref="C58:D58"/>
    <mergeCell ref="B8:G8"/>
    <mergeCell ref="B11:G11"/>
    <mergeCell ref="B15:D15"/>
    <mergeCell ref="B21:D21"/>
    <mergeCell ref="B26:D26"/>
    <mergeCell ref="B30:D30"/>
    <mergeCell ref="B34:D34"/>
    <mergeCell ref="B39:D39"/>
    <mergeCell ref="B48:D48"/>
    <mergeCell ref="B52:F52"/>
    <mergeCell ref="C57:D57"/>
    <mergeCell ref="B9:F9"/>
  </mergeCells>
  <pageMargins left="0.7" right="0.7" top="0.75" bottom="0.75" header="0.3" footer="0.3"/>
  <pageSetup paperSize="9" scale="5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EDB6-A0F8-42E5-B1FE-78E57BA3AD58}">
  <sheetPr>
    <tabColor rgb="FFFFC000"/>
  </sheetPr>
  <dimension ref="A1:AM414"/>
  <sheetViews>
    <sheetView showGridLines="0" zoomScale="90" zoomScaleNormal="90" workbookViewId="0">
      <pane xSplit="8" ySplit="3" topLeftCell="I384" activePane="bottomRight" state="frozen"/>
      <selection pane="topRight" activeCell="I1" sqref="I1"/>
      <selection pane="bottomLeft" activeCell="A4" sqref="A4"/>
      <selection pane="bottomRight" activeCell="G408" sqref="G408"/>
    </sheetView>
  </sheetViews>
  <sheetFormatPr baseColWidth="10" defaultColWidth="9.109375" defaultRowHeight="15" customHeight="1" outlineLevelCol="1"/>
  <cols>
    <col min="1" max="1" width="9.109375" customWidth="1"/>
    <col min="2" max="2" width="13.77734375" bestFit="1" customWidth="1"/>
    <col min="3" max="3" width="40.44140625" bestFit="1" customWidth="1"/>
    <col min="4" max="4" width="17.5546875" bestFit="1" customWidth="1"/>
    <col min="5" max="6" width="16.88671875" customWidth="1" outlineLevel="1"/>
    <col min="7" max="7" width="17.5546875" style="384" customWidth="1" outlineLevel="1"/>
    <col min="8" max="8" width="17.88671875" style="384" customWidth="1"/>
    <col min="9" max="9" width="19.6640625" customWidth="1"/>
    <col min="10" max="10" width="20.44140625" bestFit="1" customWidth="1"/>
    <col min="11" max="11" width="16" bestFit="1" customWidth="1"/>
    <col min="12" max="12" width="16.6640625" bestFit="1" customWidth="1"/>
    <col min="13" max="13" width="13.33203125" bestFit="1" customWidth="1"/>
    <col min="14" max="14" width="16.44140625" bestFit="1" customWidth="1"/>
    <col min="15" max="15" width="15.44140625" bestFit="1" customWidth="1"/>
    <col min="16" max="18" width="15.5546875" customWidth="1"/>
    <col min="19" max="19" width="15.44140625" bestFit="1" customWidth="1"/>
    <col min="20" max="20" width="15.5546875" customWidth="1"/>
    <col min="21" max="21" width="16.109375" bestFit="1" customWidth="1"/>
    <col min="22" max="23" width="12.44140625" bestFit="1" customWidth="1"/>
    <col min="24" max="24" width="14.88671875" bestFit="1" customWidth="1"/>
    <col min="25" max="25" width="17.6640625" bestFit="1" customWidth="1"/>
    <col min="26" max="26" width="17.5546875" bestFit="1" customWidth="1"/>
    <col min="27" max="27" width="15.88671875" bestFit="1" customWidth="1"/>
    <col min="262" max="262" width="33.6640625" customWidth="1"/>
    <col min="263" max="263" width="16" customWidth="1"/>
    <col min="264" max="265" width="15" bestFit="1" customWidth="1"/>
    <col min="266" max="266" width="16.5546875" bestFit="1" customWidth="1"/>
    <col min="267" max="267" width="12.5546875" customWidth="1"/>
    <col min="268" max="268" width="17.5546875" bestFit="1" customWidth="1"/>
    <col min="269" max="270" width="18.109375" bestFit="1" customWidth="1"/>
    <col min="271" max="271" width="12.88671875" bestFit="1" customWidth="1"/>
    <col min="272" max="273" width="16.5546875" bestFit="1" customWidth="1"/>
    <col min="274" max="275" width="13.109375" bestFit="1" customWidth="1"/>
    <col min="276" max="276" width="15.5546875" bestFit="1" customWidth="1"/>
    <col min="277" max="277" width="13.6640625" bestFit="1" customWidth="1"/>
    <col min="278" max="280" width="12.33203125" bestFit="1" customWidth="1"/>
    <col min="281" max="281" width="17.5546875" bestFit="1" customWidth="1"/>
    <col min="282" max="282" width="12.33203125" bestFit="1" customWidth="1"/>
    <col min="283" max="283" width="13.44140625" bestFit="1" customWidth="1"/>
    <col min="518" max="518" width="33.6640625" customWidth="1"/>
    <col min="519" max="519" width="16" customWidth="1"/>
    <col min="520" max="521" width="15" bestFit="1" customWidth="1"/>
    <col min="522" max="522" width="16.5546875" bestFit="1" customWidth="1"/>
    <col min="523" max="523" width="12.5546875" customWidth="1"/>
    <col min="524" max="524" width="17.5546875" bestFit="1" customWidth="1"/>
    <col min="525" max="526" width="18.109375" bestFit="1" customWidth="1"/>
    <col min="527" max="527" width="12.88671875" bestFit="1" customWidth="1"/>
    <col min="528" max="529" width="16.5546875" bestFit="1" customWidth="1"/>
    <col min="530" max="531" width="13.109375" bestFit="1" customWidth="1"/>
    <col min="532" max="532" width="15.5546875" bestFit="1" customWidth="1"/>
    <col min="533" max="533" width="13.6640625" bestFit="1" customWidth="1"/>
    <col min="534" max="536" width="12.33203125" bestFit="1" customWidth="1"/>
    <col min="537" max="537" width="17.5546875" bestFit="1" customWidth="1"/>
    <col min="538" max="538" width="12.33203125" bestFit="1" customWidth="1"/>
    <col min="539" max="539" width="13.44140625" bestFit="1" customWidth="1"/>
    <col min="774" max="774" width="33.6640625" customWidth="1"/>
    <col min="775" max="775" width="16" customWidth="1"/>
    <col min="776" max="777" width="15" bestFit="1" customWidth="1"/>
    <col min="778" max="778" width="16.5546875" bestFit="1" customWidth="1"/>
    <col min="779" max="779" width="12.5546875" customWidth="1"/>
    <col min="780" max="780" width="17.5546875" bestFit="1" customWidth="1"/>
    <col min="781" max="782" width="18.109375" bestFit="1" customWidth="1"/>
    <col min="783" max="783" width="12.88671875" bestFit="1" customWidth="1"/>
    <col min="784" max="785" width="16.5546875" bestFit="1" customWidth="1"/>
    <col min="786" max="787" width="13.109375" bestFit="1" customWidth="1"/>
    <col min="788" max="788" width="15.5546875" bestFit="1" customWidth="1"/>
    <col min="789" max="789" width="13.6640625" bestFit="1" customWidth="1"/>
    <col min="790" max="792" width="12.33203125" bestFit="1" customWidth="1"/>
    <col min="793" max="793" width="17.5546875" bestFit="1" customWidth="1"/>
    <col min="794" max="794" width="12.33203125" bestFit="1" customWidth="1"/>
    <col min="795" max="795" width="13.44140625" bestFit="1" customWidth="1"/>
    <col min="1030" max="1030" width="33.6640625" customWidth="1"/>
    <col min="1031" max="1031" width="16" customWidth="1"/>
    <col min="1032" max="1033" width="15" bestFit="1" customWidth="1"/>
    <col min="1034" max="1034" width="16.5546875" bestFit="1" customWidth="1"/>
    <col min="1035" max="1035" width="12.5546875" customWidth="1"/>
    <col min="1036" max="1036" width="17.5546875" bestFit="1" customWidth="1"/>
    <col min="1037" max="1038" width="18.109375" bestFit="1" customWidth="1"/>
    <col min="1039" max="1039" width="12.88671875" bestFit="1" customWidth="1"/>
    <col min="1040" max="1041" width="16.5546875" bestFit="1" customWidth="1"/>
    <col min="1042" max="1043" width="13.109375" bestFit="1" customWidth="1"/>
    <col min="1044" max="1044" width="15.5546875" bestFit="1" customWidth="1"/>
    <col min="1045" max="1045" width="13.6640625" bestFit="1" customWidth="1"/>
    <col min="1046" max="1048" width="12.33203125" bestFit="1" customWidth="1"/>
    <col min="1049" max="1049" width="17.5546875" bestFit="1" customWidth="1"/>
    <col min="1050" max="1050" width="12.33203125" bestFit="1" customWidth="1"/>
    <col min="1051" max="1051" width="13.44140625" bestFit="1" customWidth="1"/>
    <col min="1286" max="1286" width="33.6640625" customWidth="1"/>
    <col min="1287" max="1287" width="16" customWidth="1"/>
    <col min="1288" max="1289" width="15" bestFit="1" customWidth="1"/>
    <col min="1290" max="1290" width="16.5546875" bestFit="1" customWidth="1"/>
    <col min="1291" max="1291" width="12.5546875" customWidth="1"/>
    <col min="1292" max="1292" width="17.5546875" bestFit="1" customWidth="1"/>
    <col min="1293" max="1294" width="18.109375" bestFit="1" customWidth="1"/>
    <col min="1295" max="1295" width="12.88671875" bestFit="1" customWidth="1"/>
    <col min="1296" max="1297" width="16.5546875" bestFit="1" customWidth="1"/>
    <col min="1298" max="1299" width="13.109375" bestFit="1" customWidth="1"/>
    <col min="1300" max="1300" width="15.5546875" bestFit="1" customWidth="1"/>
    <col min="1301" max="1301" width="13.6640625" bestFit="1" customWidth="1"/>
    <col min="1302" max="1304" width="12.33203125" bestFit="1" customWidth="1"/>
    <col min="1305" max="1305" width="17.5546875" bestFit="1" customWidth="1"/>
    <col min="1306" max="1306" width="12.33203125" bestFit="1" customWidth="1"/>
    <col min="1307" max="1307" width="13.44140625" bestFit="1" customWidth="1"/>
    <col min="1542" max="1542" width="33.6640625" customWidth="1"/>
    <col min="1543" max="1543" width="16" customWidth="1"/>
    <col min="1544" max="1545" width="15" bestFit="1" customWidth="1"/>
    <col min="1546" max="1546" width="16.5546875" bestFit="1" customWidth="1"/>
    <col min="1547" max="1547" width="12.5546875" customWidth="1"/>
    <col min="1548" max="1548" width="17.5546875" bestFit="1" customWidth="1"/>
    <col min="1549" max="1550" width="18.109375" bestFit="1" customWidth="1"/>
    <col min="1551" max="1551" width="12.88671875" bestFit="1" customWidth="1"/>
    <col min="1552" max="1553" width="16.5546875" bestFit="1" customWidth="1"/>
    <col min="1554" max="1555" width="13.109375" bestFit="1" customWidth="1"/>
    <col min="1556" max="1556" width="15.5546875" bestFit="1" customWidth="1"/>
    <col min="1557" max="1557" width="13.6640625" bestFit="1" customWidth="1"/>
    <col min="1558" max="1560" width="12.33203125" bestFit="1" customWidth="1"/>
    <col min="1561" max="1561" width="17.5546875" bestFit="1" customWidth="1"/>
    <col min="1562" max="1562" width="12.33203125" bestFit="1" customWidth="1"/>
    <col min="1563" max="1563" width="13.44140625" bestFit="1" customWidth="1"/>
    <col min="1798" max="1798" width="33.6640625" customWidth="1"/>
    <col min="1799" max="1799" width="16" customWidth="1"/>
    <col min="1800" max="1801" width="15" bestFit="1" customWidth="1"/>
    <col min="1802" max="1802" width="16.5546875" bestFit="1" customWidth="1"/>
    <col min="1803" max="1803" width="12.5546875" customWidth="1"/>
    <col min="1804" max="1804" width="17.5546875" bestFit="1" customWidth="1"/>
    <col min="1805" max="1806" width="18.109375" bestFit="1" customWidth="1"/>
    <col min="1807" max="1807" width="12.88671875" bestFit="1" customWidth="1"/>
    <col min="1808" max="1809" width="16.5546875" bestFit="1" customWidth="1"/>
    <col min="1810" max="1811" width="13.109375" bestFit="1" customWidth="1"/>
    <col min="1812" max="1812" width="15.5546875" bestFit="1" customWidth="1"/>
    <col min="1813" max="1813" width="13.6640625" bestFit="1" customWidth="1"/>
    <col min="1814" max="1816" width="12.33203125" bestFit="1" customWidth="1"/>
    <col min="1817" max="1817" width="17.5546875" bestFit="1" customWidth="1"/>
    <col min="1818" max="1818" width="12.33203125" bestFit="1" customWidth="1"/>
    <col min="1819" max="1819" width="13.44140625" bestFit="1" customWidth="1"/>
    <col min="2054" max="2054" width="33.6640625" customWidth="1"/>
    <col min="2055" max="2055" width="16" customWidth="1"/>
    <col min="2056" max="2057" width="15" bestFit="1" customWidth="1"/>
    <col min="2058" max="2058" width="16.5546875" bestFit="1" customWidth="1"/>
    <col min="2059" max="2059" width="12.5546875" customWidth="1"/>
    <col min="2060" max="2060" width="17.5546875" bestFit="1" customWidth="1"/>
    <col min="2061" max="2062" width="18.109375" bestFit="1" customWidth="1"/>
    <col min="2063" max="2063" width="12.88671875" bestFit="1" customWidth="1"/>
    <col min="2064" max="2065" width="16.5546875" bestFit="1" customWidth="1"/>
    <col min="2066" max="2067" width="13.109375" bestFit="1" customWidth="1"/>
    <col min="2068" max="2068" width="15.5546875" bestFit="1" customWidth="1"/>
    <col min="2069" max="2069" width="13.6640625" bestFit="1" customWidth="1"/>
    <col min="2070" max="2072" width="12.33203125" bestFit="1" customWidth="1"/>
    <col min="2073" max="2073" width="17.5546875" bestFit="1" customWidth="1"/>
    <col min="2074" max="2074" width="12.33203125" bestFit="1" customWidth="1"/>
    <col min="2075" max="2075" width="13.44140625" bestFit="1" customWidth="1"/>
    <col min="2310" max="2310" width="33.6640625" customWidth="1"/>
    <col min="2311" max="2311" width="16" customWidth="1"/>
    <col min="2312" max="2313" width="15" bestFit="1" customWidth="1"/>
    <col min="2314" max="2314" width="16.5546875" bestFit="1" customWidth="1"/>
    <col min="2315" max="2315" width="12.5546875" customWidth="1"/>
    <col min="2316" max="2316" width="17.5546875" bestFit="1" customWidth="1"/>
    <col min="2317" max="2318" width="18.109375" bestFit="1" customWidth="1"/>
    <col min="2319" max="2319" width="12.88671875" bestFit="1" customWidth="1"/>
    <col min="2320" max="2321" width="16.5546875" bestFit="1" customWidth="1"/>
    <col min="2322" max="2323" width="13.109375" bestFit="1" customWidth="1"/>
    <col min="2324" max="2324" width="15.5546875" bestFit="1" customWidth="1"/>
    <col min="2325" max="2325" width="13.6640625" bestFit="1" customWidth="1"/>
    <col min="2326" max="2328" width="12.33203125" bestFit="1" customWidth="1"/>
    <col min="2329" max="2329" width="17.5546875" bestFit="1" customWidth="1"/>
    <col min="2330" max="2330" width="12.33203125" bestFit="1" customWidth="1"/>
    <col min="2331" max="2331" width="13.44140625" bestFit="1" customWidth="1"/>
    <col min="2566" max="2566" width="33.6640625" customWidth="1"/>
    <col min="2567" max="2567" width="16" customWidth="1"/>
    <col min="2568" max="2569" width="15" bestFit="1" customWidth="1"/>
    <col min="2570" max="2570" width="16.5546875" bestFit="1" customWidth="1"/>
    <col min="2571" max="2571" width="12.5546875" customWidth="1"/>
    <col min="2572" max="2572" width="17.5546875" bestFit="1" customWidth="1"/>
    <col min="2573" max="2574" width="18.109375" bestFit="1" customWidth="1"/>
    <col min="2575" max="2575" width="12.88671875" bestFit="1" customWidth="1"/>
    <col min="2576" max="2577" width="16.5546875" bestFit="1" customWidth="1"/>
    <col min="2578" max="2579" width="13.109375" bestFit="1" customWidth="1"/>
    <col min="2580" max="2580" width="15.5546875" bestFit="1" customWidth="1"/>
    <col min="2581" max="2581" width="13.6640625" bestFit="1" customWidth="1"/>
    <col min="2582" max="2584" width="12.33203125" bestFit="1" customWidth="1"/>
    <col min="2585" max="2585" width="17.5546875" bestFit="1" customWidth="1"/>
    <col min="2586" max="2586" width="12.33203125" bestFit="1" customWidth="1"/>
    <col min="2587" max="2587" width="13.44140625" bestFit="1" customWidth="1"/>
    <col min="2822" max="2822" width="33.6640625" customWidth="1"/>
    <col min="2823" max="2823" width="16" customWidth="1"/>
    <col min="2824" max="2825" width="15" bestFit="1" customWidth="1"/>
    <col min="2826" max="2826" width="16.5546875" bestFit="1" customWidth="1"/>
    <col min="2827" max="2827" width="12.5546875" customWidth="1"/>
    <col min="2828" max="2828" width="17.5546875" bestFit="1" customWidth="1"/>
    <col min="2829" max="2830" width="18.109375" bestFit="1" customWidth="1"/>
    <col min="2831" max="2831" width="12.88671875" bestFit="1" customWidth="1"/>
    <col min="2832" max="2833" width="16.5546875" bestFit="1" customWidth="1"/>
    <col min="2834" max="2835" width="13.109375" bestFit="1" customWidth="1"/>
    <col min="2836" max="2836" width="15.5546875" bestFit="1" customWidth="1"/>
    <col min="2837" max="2837" width="13.6640625" bestFit="1" customWidth="1"/>
    <col min="2838" max="2840" width="12.33203125" bestFit="1" customWidth="1"/>
    <col min="2841" max="2841" width="17.5546875" bestFit="1" customWidth="1"/>
    <col min="2842" max="2842" width="12.33203125" bestFit="1" customWidth="1"/>
    <col min="2843" max="2843" width="13.44140625" bestFit="1" customWidth="1"/>
    <col min="3078" max="3078" width="33.6640625" customWidth="1"/>
    <col min="3079" max="3079" width="16" customWidth="1"/>
    <col min="3080" max="3081" width="15" bestFit="1" customWidth="1"/>
    <col min="3082" max="3082" width="16.5546875" bestFit="1" customWidth="1"/>
    <col min="3083" max="3083" width="12.5546875" customWidth="1"/>
    <col min="3084" max="3084" width="17.5546875" bestFit="1" customWidth="1"/>
    <col min="3085" max="3086" width="18.109375" bestFit="1" customWidth="1"/>
    <col min="3087" max="3087" width="12.88671875" bestFit="1" customWidth="1"/>
    <col min="3088" max="3089" width="16.5546875" bestFit="1" customWidth="1"/>
    <col min="3090" max="3091" width="13.109375" bestFit="1" customWidth="1"/>
    <col min="3092" max="3092" width="15.5546875" bestFit="1" customWidth="1"/>
    <col min="3093" max="3093" width="13.6640625" bestFit="1" customWidth="1"/>
    <col min="3094" max="3096" width="12.33203125" bestFit="1" customWidth="1"/>
    <col min="3097" max="3097" width="17.5546875" bestFit="1" customWidth="1"/>
    <col min="3098" max="3098" width="12.33203125" bestFit="1" customWidth="1"/>
    <col min="3099" max="3099" width="13.44140625" bestFit="1" customWidth="1"/>
    <col min="3334" max="3334" width="33.6640625" customWidth="1"/>
    <col min="3335" max="3335" width="16" customWidth="1"/>
    <col min="3336" max="3337" width="15" bestFit="1" customWidth="1"/>
    <col min="3338" max="3338" width="16.5546875" bestFit="1" customWidth="1"/>
    <col min="3339" max="3339" width="12.5546875" customWidth="1"/>
    <col min="3340" max="3340" width="17.5546875" bestFit="1" customWidth="1"/>
    <col min="3341" max="3342" width="18.109375" bestFit="1" customWidth="1"/>
    <col min="3343" max="3343" width="12.88671875" bestFit="1" customWidth="1"/>
    <col min="3344" max="3345" width="16.5546875" bestFit="1" customWidth="1"/>
    <col min="3346" max="3347" width="13.109375" bestFit="1" customWidth="1"/>
    <col min="3348" max="3348" width="15.5546875" bestFit="1" customWidth="1"/>
    <col min="3349" max="3349" width="13.6640625" bestFit="1" customWidth="1"/>
    <col min="3350" max="3352" width="12.33203125" bestFit="1" customWidth="1"/>
    <col min="3353" max="3353" width="17.5546875" bestFit="1" customWidth="1"/>
    <col min="3354" max="3354" width="12.33203125" bestFit="1" customWidth="1"/>
    <col min="3355" max="3355" width="13.44140625" bestFit="1" customWidth="1"/>
    <col min="3590" max="3590" width="33.6640625" customWidth="1"/>
    <col min="3591" max="3591" width="16" customWidth="1"/>
    <col min="3592" max="3593" width="15" bestFit="1" customWidth="1"/>
    <col min="3594" max="3594" width="16.5546875" bestFit="1" customWidth="1"/>
    <col min="3595" max="3595" width="12.5546875" customWidth="1"/>
    <col min="3596" max="3596" width="17.5546875" bestFit="1" customWidth="1"/>
    <col min="3597" max="3598" width="18.109375" bestFit="1" customWidth="1"/>
    <col min="3599" max="3599" width="12.88671875" bestFit="1" customWidth="1"/>
    <col min="3600" max="3601" width="16.5546875" bestFit="1" customWidth="1"/>
    <col min="3602" max="3603" width="13.109375" bestFit="1" customWidth="1"/>
    <col min="3604" max="3604" width="15.5546875" bestFit="1" customWidth="1"/>
    <col min="3605" max="3605" width="13.6640625" bestFit="1" customWidth="1"/>
    <col min="3606" max="3608" width="12.33203125" bestFit="1" customWidth="1"/>
    <col min="3609" max="3609" width="17.5546875" bestFit="1" customWidth="1"/>
    <col min="3610" max="3610" width="12.33203125" bestFit="1" customWidth="1"/>
    <col min="3611" max="3611" width="13.44140625" bestFit="1" customWidth="1"/>
    <col min="3846" max="3846" width="33.6640625" customWidth="1"/>
    <col min="3847" max="3847" width="16" customWidth="1"/>
    <col min="3848" max="3849" width="15" bestFit="1" customWidth="1"/>
    <col min="3850" max="3850" width="16.5546875" bestFit="1" customWidth="1"/>
    <col min="3851" max="3851" width="12.5546875" customWidth="1"/>
    <col min="3852" max="3852" width="17.5546875" bestFit="1" customWidth="1"/>
    <col min="3853" max="3854" width="18.109375" bestFit="1" customWidth="1"/>
    <col min="3855" max="3855" width="12.88671875" bestFit="1" customWidth="1"/>
    <col min="3856" max="3857" width="16.5546875" bestFit="1" customWidth="1"/>
    <col min="3858" max="3859" width="13.109375" bestFit="1" customWidth="1"/>
    <col min="3860" max="3860" width="15.5546875" bestFit="1" customWidth="1"/>
    <col min="3861" max="3861" width="13.6640625" bestFit="1" customWidth="1"/>
    <col min="3862" max="3864" width="12.33203125" bestFit="1" customWidth="1"/>
    <col min="3865" max="3865" width="17.5546875" bestFit="1" customWidth="1"/>
    <col min="3866" max="3866" width="12.33203125" bestFit="1" customWidth="1"/>
    <col min="3867" max="3867" width="13.44140625" bestFit="1" customWidth="1"/>
    <col min="4102" max="4102" width="33.6640625" customWidth="1"/>
    <col min="4103" max="4103" width="16" customWidth="1"/>
    <col min="4104" max="4105" width="15" bestFit="1" customWidth="1"/>
    <col min="4106" max="4106" width="16.5546875" bestFit="1" customWidth="1"/>
    <col min="4107" max="4107" width="12.5546875" customWidth="1"/>
    <col min="4108" max="4108" width="17.5546875" bestFit="1" customWidth="1"/>
    <col min="4109" max="4110" width="18.109375" bestFit="1" customWidth="1"/>
    <col min="4111" max="4111" width="12.88671875" bestFit="1" customWidth="1"/>
    <col min="4112" max="4113" width="16.5546875" bestFit="1" customWidth="1"/>
    <col min="4114" max="4115" width="13.109375" bestFit="1" customWidth="1"/>
    <col min="4116" max="4116" width="15.5546875" bestFit="1" customWidth="1"/>
    <col min="4117" max="4117" width="13.6640625" bestFit="1" customWidth="1"/>
    <col min="4118" max="4120" width="12.33203125" bestFit="1" customWidth="1"/>
    <col min="4121" max="4121" width="17.5546875" bestFit="1" customWidth="1"/>
    <col min="4122" max="4122" width="12.33203125" bestFit="1" customWidth="1"/>
    <col min="4123" max="4123" width="13.44140625" bestFit="1" customWidth="1"/>
    <col min="4358" max="4358" width="33.6640625" customWidth="1"/>
    <col min="4359" max="4359" width="16" customWidth="1"/>
    <col min="4360" max="4361" width="15" bestFit="1" customWidth="1"/>
    <col min="4362" max="4362" width="16.5546875" bestFit="1" customWidth="1"/>
    <col min="4363" max="4363" width="12.5546875" customWidth="1"/>
    <col min="4364" max="4364" width="17.5546875" bestFit="1" customWidth="1"/>
    <col min="4365" max="4366" width="18.109375" bestFit="1" customWidth="1"/>
    <col min="4367" max="4367" width="12.88671875" bestFit="1" customWidth="1"/>
    <col min="4368" max="4369" width="16.5546875" bestFit="1" customWidth="1"/>
    <col min="4370" max="4371" width="13.109375" bestFit="1" customWidth="1"/>
    <col min="4372" max="4372" width="15.5546875" bestFit="1" customWidth="1"/>
    <col min="4373" max="4373" width="13.6640625" bestFit="1" customWidth="1"/>
    <col min="4374" max="4376" width="12.33203125" bestFit="1" customWidth="1"/>
    <col min="4377" max="4377" width="17.5546875" bestFit="1" customWidth="1"/>
    <col min="4378" max="4378" width="12.33203125" bestFit="1" customWidth="1"/>
    <col min="4379" max="4379" width="13.44140625" bestFit="1" customWidth="1"/>
    <col min="4614" max="4614" width="33.6640625" customWidth="1"/>
    <col min="4615" max="4615" width="16" customWidth="1"/>
    <col min="4616" max="4617" width="15" bestFit="1" customWidth="1"/>
    <col min="4618" max="4618" width="16.5546875" bestFit="1" customWidth="1"/>
    <col min="4619" max="4619" width="12.5546875" customWidth="1"/>
    <col min="4620" max="4620" width="17.5546875" bestFit="1" customWidth="1"/>
    <col min="4621" max="4622" width="18.109375" bestFit="1" customWidth="1"/>
    <col min="4623" max="4623" width="12.88671875" bestFit="1" customWidth="1"/>
    <col min="4624" max="4625" width="16.5546875" bestFit="1" customWidth="1"/>
    <col min="4626" max="4627" width="13.109375" bestFit="1" customWidth="1"/>
    <col min="4628" max="4628" width="15.5546875" bestFit="1" customWidth="1"/>
    <col min="4629" max="4629" width="13.6640625" bestFit="1" customWidth="1"/>
    <col min="4630" max="4632" width="12.33203125" bestFit="1" customWidth="1"/>
    <col min="4633" max="4633" width="17.5546875" bestFit="1" customWidth="1"/>
    <col min="4634" max="4634" width="12.33203125" bestFit="1" customWidth="1"/>
    <col min="4635" max="4635" width="13.44140625" bestFit="1" customWidth="1"/>
    <col min="4870" max="4870" width="33.6640625" customWidth="1"/>
    <col min="4871" max="4871" width="16" customWidth="1"/>
    <col min="4872" max="4873" width="15" bestFit="1" customWidth="1"/>
    <col min="4874" max="4874" width="16.5546875" bestFit="1" customWidth="1"/>
    <col min="4875" max="4875" width="12.5546875" customWidth="1"/>
    <col min="4876" max="4876" width="17.5546875" bestFit="1" customWidth="1"/>
    <col min="4877" max="4878" width="18.109375" bestFit="1" customWidth="1"/>
    <col min="4879" max="4879" width="12.88671875" bestFit="1" customWidth="1"/>
    <col min="4880" max="4881" width="16.5546875" bestFit="1" customWidth="1"/>
    <col min="4882" max="4883" width="13.109375" bestFit="1" customWidth="1"/>
    <col min="4884" max="4884" width="15.5546875" bestFit="1" customWidth="1"/>
    <col min="4885" max="4885" width="13.6640625" bestFit="1" customWidth="1"/>
    <col min="4886" max="4888" width="12.33203125" bestFit="1" customWidth="1"/>
    <col min="4889" max="4889" width="17.5546875" bestFit="1" customWidth="1"/>
    <col min="4890" max="4890" width="12.33203125" bestFit="1" customWidth="1"/>
    <col min="4891" max="4891" width="13.44140625" bestFit="1" customWidth="1"/>
    <col min="5126" max="5126" width="33.6640625" customWidth="1"/>
    <col min="5127" max="5127" width="16" customWidth="1"/>
    <col min="5128" max="5129" width="15" bestFit="1" customWidth="1"/>
    <col min="5130" max="5130" width="16.5546875" bestFit="1" customWidth="1"/>
    <col min="5131" max="5131" width="12.5546875" customWidth="1"/>
    <col min="5132" max="5132" width="17.5546875" bestFit="1" customWidth="1"/>
    <col min="5133" max="5134" width="18.109375" bestFit="1" customWidth="1"/>
    <col min="5135" max="5135" width="12.88671875" bestFit="1" customWidth="1"/>
    <col min="5136" max="5137" width="16.5546875" bestFit="1" customWidth="1"/>
    <col min="5138" max="5139" width="13.109375" bestFit="1" customWidth="1"/>
    <col min="5140" max="5140" width="15.5546875" bestFit="1" customWidth="1"/>
    <col min="5141" max="5141" width="13.6640625" bestFit="1" customWidth="1"/>
    <col min="5142" max="5144" width="12.33203125" bestFit="1" customWidth="1"/>
    <col min="5145" max="5145" width="17.5546875" bestFit="1" customWidth="1"/>
    <col min="5146" max="5146" width="12.33203125" bestFit="1" customWidth="1"/>
    <col min="5147" max="5147" width="13.44140625" bestFit="1" customWidth="1"/>
    <col min="5382" max="5382" width="33.6640625" customWidth="1"/>
    <col min="5383" max="5383" width="16" customWidth="1"/>
    <col min="5384" max="5385" width="15" bestFit="1" customWidth="1"/>
    <col min="5386" max="5386" width="16.5546875" bestFit="1" customWidth="1"/>
    <col min="5387" max="5387" width="12.5546875" customWidth="1"/>
    <col min="5388" max="5388" width="17.5546875" bestFit="1" customWidth="1"/>
    <col min="5389" max="5390" width="18.109375" bestFit="1" customWidth="1"/>
    <col min="5391" max="5391" width="12.88671875" bestFit="1" customWidth="1"/>
    <col min="5392" max="5393" width="16.5546875" bestFit="1" customWidth="1"/>
    <col min="5394" max="5395" width="13.109375" bestFit="1" customWidth="1"/>
    <col min="5396" max="5396" width="15.5546875" bestFit="1" customWidth="1"/>
    <col min="5397" max="5397" width="13.6640625" bestFit="1" customWidth="1"/>
    <col min="5398" max="5400" width="12.33203125" bestFit="1" customWidth="1"/>
    <col min="5401" max="5401" width="17.5546875" bestFit="1" customWidth="1"/>
    <col min="5402" max="5402" width="12.33203125" bestFit="1" customWidth="1"/>
    <col min="5403" max="5403" width="13.44140625" bestFit="1" customWidth="1"/>
    <col min="5638" max="5638" width="33.6640625" customWidth="1"/>
    <col min="5639" max="5639" width="16" customWidth="1"/>
    <col min="5640" max="5641" width="15" bestFit="1" customWidth="1"/>
    <col min="5642" max="5642" width="16.5546875" bestFit="1" customWidth="1"/>
    <col min="5643" max="5643" width="12.5546875" customWidth="1"/>
    <col min="5644" max="5644" width="17.5546875" bestFit="1" customWidth="1"/>
    <col min="5645" max="5646" width="18.109375" bestFit="1" customWidth="1"/>
    <col min="5647" max="5647" width="12.88671875" bestFit="1" customWidth="1"/>
    <col min="5648" max="5649" width="16.5546875" bestFit="1" customWidth="1"/>
    <col min="5650" max="5651" width="13.109375" bestFit="1" customWidth="1"/>
    <col min="5652" max="5652" width="15.5546875" bestFit="1" customWidth="1"/>
    <col min="5653" max="5653" width="13.6640625" bestFit="1" customWidth="1"/>
    <col min="5654" max="5656" width="12.33203125" bestFit="1" customWidth="1"/>
    <col min="5657" max="5657" width="17.5546875" bestFit="1" customWidth="1"/>
    <col min="5658" max="5658" width="12.33203125" bestFit="1" customWidth="1"/>
    <col min="5659" max="5659" width="13.44140625" bestFit="1" customWidth="1"/>
    <col min="5894" max="5894" width="33.6640625" customWidth="1"/>
    <col min="5895" max="5895" width="16" customWidth="1"/>
    <col min="5896" max="5897" width="15" bestFit="1" customWidth="1"/>
    <col min="5898" max="5898" width="16.5546875" bestFit="1" customWidth="1"/>
    <col min="5899" max="5899" width="12.5546875" customWidth="1"/>
    <col min="5900" max="5900" width="17.5546875" bestFit="1" customWidth="1"/>
    <col min="5901" max="5902" width="18.109375" bestFit="1" customWidth="1"/>
    <col min="5903" max="5903" width="12.88671875" bestFit="1" customWidth="1"/>
    <col min="5904" max="5905" width="16.5546875" bestFit="1" customWidth="1"/>
    <col min="5906" max="5907" width="13.109375" bestFit="1" customWidth="1"/>
    <col min="5908" max="5908" width="15.5546875" bestFit="1" customWidth="1"/>
    <col min="5909" max="5909" width="13.6640625" bestFit="1" customWidth="1"/>
    <col min="5910" max="5912" width="12.33203125" bestFit="1" customWidth="1"/>
    <col min="5913" max="5913" width="17.5546875" bestFit="1" customWidth="1"/>
    <col min="5914" max="5914" width="12.33203125" bestFit="1" customWidth="1"/>
    <col min="5915" max="5915" width="13.44140625" bestFit="1" customWidth="1"/>
    <col min="6150" max="6150" width="33.6640625" customWidth="1"/>
    <col min="6151" max="6151" width="16" customWidth="1"/>
    <col min="6152" max="6153" width="15" bestFit="1" customWidth="1"/>
    <col min="6154" max="6154" width="16.5546875" bestFit="1" customWidth="1"/>
    <col min="6155" max="6155" width="12.5546875" customWidth="1"/>
    <col min="6156" max="6156" width="17.5546875" bestFit="1" customWidth="1"/>
    <col min="6157" max="6158" width="18.109375" bestFit="1" customWidth="1"/>
    <col min="6159" max="6159" width="12.88671875" bestFit="1" customWidth="1"/>
    <col min="6160" max="6161" width="16.5546875" bestFit="1" customWidth="1"/>
    <col min="6162" max="6163" width="13.109375" bestFit="1" customWidth="1"/>
    <col min="6164" max="6164" width="15.5546875" bestFit="1" customWidth="1"/>
    <col min="6165" max="6165" width="13.6640625" bestFit="1" customWidth="1"/>
    <col min="6166" max="6168" width="12.33203125" bestFit="1" customWidth="1"/>
    <col min="6169" max="6169" width="17.5546875" bestFit="1" customWidth="1"/>
    <col min="6170" max="6170" width="12.33203125" bestFit="1" customWidth="1"/>
    <col min="6171" max="6171" width="13.44140625" bestFit="1" customWidth="1"/>
    <col min="6406" max="6406" width="33.6640625" customWidth="1"/>
    <col min="6407" max="6407" width="16" customWidth="1"/>
    <col min="6408" max="6409" width="15" bestFit="1" customWidth="1"/>
    <col min="6410" max="6410" width="16.5546875" bestFit="1" customWidth="1"/>
    <col min="6411" max="6411" width="12.5546875" customWidth="1"/>
    <col min="6412" max="6412" width="17.5546875" bestFit="1" customWidth="1"/>
    <col min="6413" max="6414" width="18.109375" bestFit="1" customWidth="1"/>
    <col min="6415" max="6415" width="12.88671875" bestFit="1" customWidth="1"/>
    <col min="6416" max="6417" width="16.5546875" bestFit="1" customWidth="1"/>
    <col min="6418" max="6419" width="13.109375" bestFit="1" customWidth="1"/>
    <col min="6420" max="6420" width="15.5546875" bestFit="1" customWidth="1"/>
    <col min="6421" max="6421" width="13.6640625" bestFit="1" customWidth="1"/>
    <col min="6422" max="6424" width="12.33203125" bestFit="1" customWidth="1"/>
    <col min="6425" max="6425" width="17.5546875" bestFit="1" customWidth="1"/>
    <col min="6426" max="6426" width="12.33203125" bestFit="1" customWidth="1"/>
    <col min="6427" max="6427" width="13.44140625" bestFit="1" customWidth="1"/>
    <col min="6662" max="6662" width="33.6640625" customWidth="1"/>
    <col min="6663" max="6663" width="16" customWidth="1"/>
    <col min="6664" max="6665" width="15" bestFit="1" customWidth="1"/>
    <col min="6666" max="6666" width="16.5546875" bestFit="1" customWidth="1"/>
    <col min="6667" max="6667" width="12.5546875" customWidth="1"/>
    <col min="6668" max="6668" width="17.5546875" bestFit="1" customWidth="1"/>
    <col min="6669" max="6670" width="18.109375" bestFit="1" customWidth="1"/>
    <col min="6671" max="6671" width="12.88671875" bestFit="1" customWidth="1"/>
    <col min="6672" max="6673" width="16.5546875" bestFit="1" customWidth="1"/>
    <col min="6674" max="6675" width="13.109375" bestFit="1" customWidth="1"/>
    <col min="6676" max="6676" width="15.5546875" bestFit="1" customWidth="1"/>
    <col min="6677" max="6677" width="13.6640625" bestFit="1" customWidth="1"/>
    <col min="6678" max="6680" width="12.33203125" bestFit="1" customWidth="1"/>
    <col min="6681" max="6681" width="17.5546875" bestFit="1" customWidth="1"/>
    <col min="6682" max="6682" width="12.33203125" bestFit="1" customWidth="1"/>
    <col min="6683" max="6683" width="13.44140625" bestFit="1" customWidth="1"/>
    <col min="6918" max="6918" width="33.6640625" customWidth="1"/>
    <col min="6919" max="6919" width="16" customWidth="1"/>
    <col min="6920" max="6921" width="15" bestFit="1" customWidth="1"/>
    <col min="6922" max="6922" width="16.5546875" bestFit="1" customWidth="1"/>
    <col min="6923" max="6923" width="12.5546875" customWidth="1"/>
    <col min="6924" max="6924" width="17.5546875" bestFit="1" customWidth="1"/>
    <col min="6925" max="6926" width="18.109375" bestFit="1" customWidth="1"/>
    <col min="6927" max="6927" width="12.88671875" bestFit="1" customWidth="1"/>
    <col min="6928" max="6929" width="16.5546875" bestFit="1" customWidth="1"/>
    <col min="6930" max="6931" width="13.109375" bestFit="1" customWidth="1"/>
    <col min="6932" max="6932" width="15.5546875" bestFit="1" customWidth="1"/>
    <col min="6933" max="6933" width="13.6640625" bestFit="1" customWidth="1"/>
    <col min="6934" max="6936" width="12.33203125" bestFit="1" customWidth="1"/>
    <col min="6937" max="6937" width="17.5546875" bestFit="1" customWidth="1"/>
    <col min="6938" max="6938" width="12.33203125" bestFit="1" customWidth="1"/>
    <col min="6939" max="6939" width="13.44140625" bestFit="1" customWidth="1"/>
    <col min="7174" max="7174" width="33.6640625" customWidth="1"/>
    <col min="7175" max="7175" width="16" customWidth="1"/>
    <col min="7176" max="7177" width="15" bestFit="1" customWidth="1"/>
    <col min="7178" max="7178" width="16.5546875" bestFit="1" customWidth="1"/>
    <col min="7179" max="7179" width="12.5546875" customWidth="1"/>
    <col min="7180" max="7180" width="17.5546875" bestFit="1" customWidth="1"/>
    <col min="7181" max="7182" width="18.109375" bestFit="1" customWidth="1"/>
    <col min="7183" max="7183" width="12.88671875" bestFit="1" customWidth="1"/>
    <col min="7184" max="7185" width="16.5546875" bestFit="1" customWidth="1"/>
    <col min="7186" max="7187" width="13.109375" bestFit="1" customWidth="1"/>
    <col min="7188" max="7188" width="15.5546875" bestFit="1" customWidth="1"/>
    <col min="7189" max="7189" width="13.6640625" bestFit="1" customWidth="1"/>
    <col min="7190" max="7192" width="12.33203125" bestFit="1" customWidth="1"/>
    <col min="7193" max="7193" width="17.5546875" bestFit="1" customWidth="1"/>
    <col min="7194" max="7194" width="12.33203125" bestFit="1" customWidth="1"/>
    <col min="7195" max="7195" width="13.44140625" bestFit="1" customWidth="1"/>
    <col min="7430" max="7430" width="33.6640625" customWidth="1"/>
    <col min="7431" max="7431" width="16" customWidth="1"/>
    <col min="7432" max="7433" width="15" bestFit="1" customWidth="1"/>
    <col min="7434" max="7434" width="16.5546875" bestFit="1" customWidth="1"/>
    <col min="7435" max="7435" width="12.5546875" customWidth="1"/>
    <col min="7436" max="7436" width="17.5546875" bestFit="1" customWidth="1"/>
    <col min="7437" max="7438" width="18.109375" bestFit="1" customWidth="1"/>
    <col min="7439" max="7439" width="12.88671875" bestFit="1" customWidth="1"/>
    <col min="7440" max="7441" width="16.5546875" bestFit="1" customWidth="1"/>
    <col min="7442" max="7443" width="13.109375" bestFit="1" customWidth="1"/>
    <col min="7444" max="7444" width="15.5546875" bestFit="1" customWidth="1"/>
    <col min="7445" max="7445" width="13.6640625" bestFit="1" customWidth="1"/>
    <col min="7446" max="7448" width="12.33203125" bestFit="1" customWidth="1"/>
    <col min="7449" max="7449" width="17.5546875" bestFit="1" customWidth="1"/>
    <col min="7450" max="7450" width="12.33203125" bestFit="1" customWidth="1"/>
    <col min="7451" max="7451" width="13.44140625" bestFit="1" customWidth="1"/>
    <col min="7686" max="7686" width="33.6640625" customWidth="1"/>
    <col min="7687" max="7687" width="16" customWidth="1"/>
    <col min="7688" max="7689" width="15" bestFit="1" customWidth="1"/>
    <col min="7690" max="7690" width="16.5546875" bestFit="1" customWidth="1"/>
    <col min="7691" max="7691" width="12.5546875" customWidth="1"/>
    <col min="7692" max="7692" width="17.5546875" bestFit="1" customWidth="1"/>
    <col min="7693" max="7694" width="18.109375" bestFit="1" customWidth="1"/>
    <col min="7695" max="7695" width="12.88671875" bestFit="1" customWidth="1"/>
    <col min="7696" max="7697" width="16.5546875" bestFit="1" customWidth="1"/>
    <col min="7698" max="7699" width="13.109375" bestFit="1" customWidth="1"/>
    <col min="7700" max="7700" width="15.5546875" bestFit="1" customWidth="1"/>
    <col min="7701" max="7701" width="13.6640625" bestFit="1" customWidth="1"/>
    <col min="7702" max="7704" width="12.33203125" bestFit="1" customWidth="1"/>
    <col min="7705" max="7705" width="17.5546875" bestFit="1" customWidth="1"/>
    <col min="7706" max="7706" width="12.33203125" bestFit="1" customWidth="1"/>
    <col min="7707" max="7707" width="13.44140625" bestFit="1" customWidth="1"/>
    <col min="7942" max="7942" width="33.6640625" customWidth="1"/>
    <col min="7943" max="7943" width="16" customWidth="1"/>
    <col min="7944" max="7945" width="15" bestFit="1" customWidth="1"/>
    <col min="7946" max="7946" width="16.5546875" bestFit="1" customWidth="1"/>
    <col min="7947" max="7947" width="12.5546875" customWidth="1"/>
    <col min="7948" max="7948" width="17.5546875" bestFit="1" customWidth="1"/>
    <col min="7949" max="7950" width="18.109375" bestFit="1" customWidth="1"/>
    <col min="7951" max="7951" width="12.88671875" bestFit="1" customWidth="1"/>
    <col min="7952" max="7953" width="16.5546875" bestFit="1" customWidth="1"/>
    <col min="7954" max="7955" width="13.109375" bestFit="1" customWidth="1"/>
    <col min="7956" max="7956" width="15.5546875" bestFit="1" customWidth="1"/>
    <col min="7957" max="7957" width="13.6640625" bestFit="1" customWidth="1"/>
    <col min="7958" max="7960" width="12.33203125" bestFit="1" customWidth="1"/>
    <col min="7961" max="7961" width="17.5546875" bestFit="1" customWidth="1"/>
    <col min="7962" max="7962" width="12.33203125" bestFit="1" customWidth="1"/>
    <col min="7963" max="7963" width="13.44140625" bestFit="1" customWidth="1"/>
    <col min="8198" max="8198" width="33.6640625" customWidth="1"/>
    <col min="8199" max="8199" width="16" customWidth="1"/>
    <col min="8200" max="8201" width="15" bestFit="1" customWidth="1"/>
    <col min="8202" max="8202" width="16.5546875" bestFit="1" customWidth="1"/>
    <col min="8203" max="8203" width="12.5546875" customWidth="1"/>
    <col min="8204" max="8204" width="17.5546875" bestFit="1" customWidth="1"/>
    <col min="8205" max="8206" width="18.109375" bestFit="1" customWidth="1"/>
    <col min="8207" max="8207" width="12.88671875" bestFit="1" customWidth="1"/>
    <col min="8208" max="8209" width="16.5546875" bestFit="1" customWidth="1"/>
    <col min="8210" max="8211" width="13.109375" bestFit="1" customWidth="1"/>
    <col min="8212" max="8212" width="15.5546875" bestFit="1" customWidth="1"/>
    <col min="8213" max="8213" width="13.6640625" bestFit="1" customWidth="1"/>
    <col min="8214" max="8216" width="12.33203125" bestFit="1" customWidth="1"/>
    <col min="8217" max="8217" width="17.5546875" bestFit="1" customWidth="1"/>
    <col min="8218" max="8218" width="12.33203125" bestFit="1" customWidth="1"/>
    <col min="8219" max="8219" width="13.44140625" bestFit="1" customWidth="1"/>
    <col min="8454" max="8454" width="33.6640625" customWidth="1"/>
    <col min="8455" max="8455" width="16" customWidth="1"/>
    <col min="8456" max="8457" width="15" bestFit="1" customWidth="1"/>
    <col min="8458" max="8458" width="16.5546875" bestFit="1" customWidth="1"/>
    <col min="8459" max="8459" width="12.5546875" customWidth="1"/>
    <col min="8460" max="8460" width="17.5546875" bestFit="1" customWidth="1"/>
    <col min="8461" max="8462" width="18.109375" bestFit="1" customWidth="1"/>
    <col min="8463" max="8463" width="12.88671875" bestFit="1" customWidth="1"/>
    <col min="8464" max="8465" width="16.5546875" bestFit="1" customWidth="1"/>
    <col min="8466" max="8467" width="13.109375" bestFit="1" customWidth="1"/>
    <col min="8468" max="8468" width="15.5546875" bestFit="1" customWidth="1"/>
    <col min="8469" max="8469" width="13.6640625" bestFit="1" customWidth="1"/>
    <col min="8470" max="8472" width="12.33203125" bestFit="1" customWidth="1"/>
    <col min="8473" max="8473" width="17.5546875" bestFit="1" customWidth="1"/>
    <col min="8474" max="8474" width="12.33203125" bestFit="1" customWidth="1"/>
    <col min="8475" max="8475" width="13.44140625" bestFit="1" customWidth="1"/>
    <col min="8710" max="8710" width="33.6640625" customWidth="1"/>
    <col min="8711" max="8711" width="16" customWidth="1"/>
    <col min="8712" max="8713" width="15" bestFit="1" customWidth="1"/>
    <col min="8714" max="8714" width="16.5546875" bestFit="1" customWidth="1"/>
    <col min="8715" max="8715" width="12.5546875" customWidth="1"/>
    <col min="8716" max="8716" width="17.5546875" bestFit="1" customWidth="1"/>
    <col min="8717" max="8718" width="18.109375" bestFit="1" customWidth="1"/>
    <col min="8719" max="8719" width="12.88671875" bestFit="1" customWidth="1"/>
    <col min="8720" max="8721" width="16.5546875" bestFit="1" customWidth="1"/>
    <col min="8722" max="8723" width="13.109375" bestFit="1" customWidth="1"/>
    <col min="8724" max="8724" width="15.5546875" bestFit="1" customWidth="1"/>
    <col min="8725" max="8725" width="13.6640625" bestFit="1" customWidth="1"/>
    <col min="8726" max="8728" width="12.33203125" bestFit="1" customWidth="1"/>
    <col min="8729" max="8729" width="17.5546875" bestFit="1" customWidth="1"/>
    <col min="8730" max="8730" width="12.33203125" bestFit="1" customWidth="1"/>
    <col min="8731" max="8731" width="13.44140625" bestFit="1" customWidth="1"/>
    <col min="8966" max="8966" width="33.6640625" customWidth="1"/>
    <col min="8967" max="8967" width="16" customWidth="1"/>
    <col min="8968" max="8969" width="15" bestFit="1" customWidth="1"/>
    <col min="8970" max="8970" width="16.5546875" bestFit="1" customWidth="1"/>
    <col min="8971" max="8971" width="12.5546875" customWidth="1"/>
    <col min="8972" max="8972" width="17.5546875" bestFit="1" customWidth="1"/>
    <col min="8973" max="8974" width="18.109375" bestFit="1" customWidth="1"/>
    <col min="8975" max="8975" width="12.88671875" bestFit="1" customWidth="1"/>
    <col min="8976" max="8977" width="16.5546875" bestFit="1" customWidth="1"/>
    <col min="8978" max="8979" width="13.109375" bestFit="1" customWidth="1"/>
    <col min="8980" max="8980" width="15.5546875" bestFit="1" customWidth="1"/>
    <col min="8981" max="8981" width="13.6640625" bestFit="1" customWidth="1"/>
    <col min="8982" max="8984" width="12.33203125" bestFit="1" customWidth="1"/>
    <col min="8985" max="8985" width="17.5546875" bestFit="1" customWidth="1"/>
    <col min="8986" max="8986" width="12.33203125" bestFit="1" customWidth="1"/>
    <col min="8987" max="8987" width="13.44140625" bestFit="1" customWidth="1"/>
    <col min="9222" max="9222" width="33.6640625" customWidth="1"/>
    <col min="9223" max="9223" width="16" customWidth="1"/>
    <col min="9224" max="9225" width="15" bestFit="1" customWidth="1"/>
    <col min="9226" max="9226" width="16.5546875" bestFit="1" customWidth="1"/>
    <col min="9227" max="9227" width="12.5546875" customWidth="1"/>
    <col min="9228" max="9228" width="17.5546875" bestFit="1" customWidth="1"/>
    <col min="9229" max="9230" width="18.109375" bestFit="1" customWidth="1"/>
    <col min="9231" max="9231" width="12.88671875" bestFit="1" customWidth="1"/>
    <col min="9232" max="9233" width="16.5546875" bestFit="1" customWidth="1"/>
    <col min="9234" max="9235" width="13.109375" bestFit="1" customWidth="1"/>
    <col min="9236" max="9236" width="15.5546875" bestFit="1" customWidth="1"/>
    <col min="9237" max="9237" width="13.6640625" bestFit="1" customWidth="1"/>
    <col min="9238" max="9240" width="12.33203125" bestFit="1" customWidth="1"/>
    <col min="9241" max="9241" width="17.5546875" bestFit="1" customWidth="1"/>
    <col min="9242" max="9242" width="12.33203125" bestFit="1" customWidth="1"/>
    <col min="9243" max="9243" width="13.44140625" bestFit="1" customWidth="1"/>
    <col min="9478" max="9478" width="33.6640625" customWidth="1"/>
    <col min="9479" max="9479" width="16" customWidth="1"/>
    <col min="9480" max="9481" width="15" bestFit="1" customWidth="1"/>
    <col min="9482" max="9482" width="16.5546875" bestFit="1" customWidth="1"/>
    <col min="9483" max="9483" width="12.5546875" customWidth="1"/>
    <col min="9484" max="9484" width="17.5546875" bestFit="1" customWidth="1"/>
    <col min="9485" max="9486" width="18.109375" bestFit="1" customWidth="1"/>
    <col min="9487" max="9487" width="12.88671875" bestFit="1" customWidth="1"/>
    <col min="9488" max="9489" width="16.5546875" bestFit="1" customWidth="1"/>
    <col min="9490" max="9491" width="13.109375" bestFit="1" customWidth="1"/>
    <col min="9492" max="9492" width="15.5546875" bestFit="1" customWidth="1"/>
    <col min="9493" max="9493" width="13.6640625" bestFit="1" customWidth="1"/>
    <col min="9494" max="9496" width="12.33203125" bestFit="1" customWidth="1"/>
    <col min="9497" max="9497" width="17.5546875" bestFit="1" customWidth="1"/>
    <col min="9498" max="9498" width="12.33203125" bestFit="1" customWidth="1"/>
    <col min="9499" max="9499" width="13.44140625" bestFit="1" customWidth="1"/>
    <col min="9734" max="9734" width="33.6640625" customWidth="1"/>
    <col min="9735" max="9735" width="16" customWidth="1"/>
    <col min="9736" max="9737" width="15" bestFit="1" customWidth="1"/>
    <col min="9738" max="9738" width="16.5546875" bestFit="1" customWidth="1"/>
    <col min="9739" max="9739" width="12.5546875" customWidth="1"/>
    <col min="9740" max="9740" width="17.5546875" bestFit="1" customWidth="1"/>
    <col min="9741" max="9742" width="18.109375" bestFit="1" customWidth="1"/>
    <col min="9743" max="9743" width="12.88671875" bestFit="1" customWidth="1"/>
    <col min="9744" max="9745" width="16.5546875" bestFit="1" customWidth="1"/>
    <col min="9746" max="9747" width="13.109375" bestFit="1" customWidth="1"/>
    <col min="9748" max="9748" width="15.5546875" bestFit="1" customWidth="1"/>
    <col min="9749" max="9749" width="13.6640625" bestFit="1" customWidth="1"/>
    <col min="9750" max="9752" width="12.33203125" bestFit="1" customWidth="1"/>
    <col min="9753" max="9753" width="17.5546875" bestFit="1" customWidth="1"/>
    <col min="9754" max="9754" width="12.33203125" bestFit="1" customWidth="1"/>
    <col min="9755" max="9755" width="13.44140625" bestFit="1" customWidth="1"/>
    <col min="9990" max="9990" width="33.6640625" customWidth="1"/>
    <col min="9991" max="9991" width="16" customWidth="1"/>
    <col min="9992" max="9993" width="15" bestFit="1" customWidth="1"/>
    <col min="9994" max="9994" width="16.5546875" bestFit="1" customWidth="1"/>
    <col min="9995" max="9995" width="12.5546875" customWidth="1"/>
    <col min="9996" max="9996" width="17.5546875" bestFit="1" customWidth="1"/>
    <col min="9997" max="9998" width="18.109375" bestFit="1" customWidth="1"/>
    <col min="9999" max="9999" width="12.88671875" bestFit="1" customWidth="1"/>
    <col min="10000" max="10001" width="16.5546875" bestFit="1" customWidth="1"/>
    <col min="10002" max="10003" width="13.109375" bestFit="1" customWidth="1"/>
    <col min="10004" max="10004" width="15.5546875" bestFit="1" customWidth="1"/>
    <col min="10005" max="10005" width="13.6640625" bestFit="1" customWidth="1"/>
    <col min="10006" max="10008" width="12.33203125" bestFit="1" customWidth="1"/>
    <col min="10009" max="10009" width="17.5546875" bestFit="1" customWidth="1"/>
    <col min="10010" max="10010" width="12.33203125" bestFit="1" customWidth="1"/>
    <col min="10011" max="10011" width="13.44140625" bestFit="1" customWidth="1"/>
    <col min="10246" max="10246" width="33.6640625" customWidth="1"/>
    <col min="10247" max="10247" width="16" customWidth="1"/>
    <col min="10248" max="10249" width="15" bestFit="1" customWidth="1"/>
    <col min="10250" max="10250" width="16.5546875" bestFit="1" customWidth="1"/>
    <col min="10251" max="10251" width="12.5546875" customWidth="1"/>
    <col min="10252" max="10252" width="17.5546875" bestFit="1" customWidth="1"/>
    <col min="10253" max="10254" width="18.109375" bestFit="1" customWidth="1"/>
    <col min="10255" max="10255" width="12.88671875" bestFit="1" customWidth="1"/>
    <col min="10256" max="10257" width="16.5546875" bestFit="1" customWidth="1"/>
    <col min="10258" max="10259" width="13.109375" bestFit="1" customWidth="1"/>
    <col min="10260" max="10260" width="15.5546875" bestFit="1" customWidth="1"/>
    <col min="10261" max="10261" width="13.6640625" bestFit="1" customWidth="1"/>
    <col min="10262" max="10264" width="12.33203125" bestFit="1" customWidth="1"/>
    <col min="10265" max="10265" width="17.5546875" bestFit="1" customWidth="1"/>
    <col min="10266" max="10266" width="12.33203125" bestFit="1" customWidth="1"/>
    <col min="10267" max="10267" width="13.44140625" bestFit="1" customWidth="1"/>
    <col min="10502" max="10502" width="33.6640625" customWidth="1"/>
    <col min="10503" max="10503" width="16" customWidth="1"/>
    <col min="10504" max="10505" width="15" bestFit="1" customWidth="1"/>
    <col min="10506" max="10506" width="16.5546875" bestFit="1" customWidth="1"/>
    <col min="10507" max="10507" width="12.5546875" customWidth="1"/>
    <col min="10508" max="10508" width="17.5546875" bestFit="1" customWidth="1"/>
    <col min="10509" max="10510" width="18.109375" bestFit="1" customWidth="1"/>
    <col min="10511" max="10511" width="12.88671875" bestFit="1" customWidth="1"/>
    <col min="10512" max="10513" width="16.5546875" bestFit="1" customWidth="1"/>
    <col min="10514" max="10515" width="13.109375" bestFit="1" customWidth="1"/>
    <col min="10516" max="10516" width="15.5546875" bestFit="1" customWidth="1"/>
    <col min="10517" max="10517" width="13.6640625" bestFit="1" customWidth="1"/>
    <col min="10518" max="10520" width="12.33203125" bestFit="1" customWidth="1"/>
    <col min="10521" max="10521" width="17.5546875" bestFit="1" customWidth="1"/>
    <col min="10522" max="10522" width="12.33203125" bestFit="1" customWidth="1"/>
    <col min="10523" max="10523" width="13.44140625" bestFit="1" customWidth="1"/>
    <col min="10758" max="10758" width="33.6640625" customWidth="1"/>
    <col min="10759" max="10759" width="16" customWidth="1"/>
    <col min="10760" max="10761" width="15" bestFit="1" customWidth="1"/>
    <col min="10762" max="10762" width="16.5546875" bestFit="1" customWidth="1"/>
    <col min="10763" max="10763" width="12.5546875" customWidth="1"/>
    <col min="10764" max="10764" width="17.5546875" bestFit="1" customWidth="1"/>
    <col min="10765" max="10766" width="18.109375" bestFit="1" customWidth="1"/>
    <col min="10767" max="10767" width="12.88671875" bestFit="1" customWidth="1"/>
    <col min="10768" max="10769" width="16.5546875" bestFit="1" customWidth="1"/>
    <col min="10770" max="10771" width="13.109375" bestFit="1" customWidth="1"/>
    <col min="10772" max="10772" width="15.5546875" bestFit="1" customWidth="1"/>
    <col min="10773" max="10773" width="13.6640625" bestFit="1" customWidth="1"/>
    <col min="10774" max="10776" width="12.33203125" bestFit="1" customWidth="1"/>
    <col min="10777" max="10777" width="17.5546875" bestFit="1" customWidth="1"/>
    <col min="10778" max="10778" width="12.33203125" bestFit="1" customWidth="1"/>
    <col min="10779" max="10779" width="13.44140625" bestFit="1" customWidth="1"/>
    <col min="11014" max="11014" width="33.6640625" customWidth="1"/>
    <col min="11015" max="11015" width="16" customWidth="1"/>
    <col min="11016" max="11017" width="15" bestFit="1" customWidth="1"/>
    <col min="11018" max="11018" width="16.5546875" bestFit="1" customWidth="1"/>
    <col min="11019" max="11019" width="12.5546875" customWidth="1"/>
    <col min="11020" max="11020" width="17.5546875" bestFit="1" customWidth="1"/>
    <col min="11021" max="11022" width="18.109375" bestFit="1" customWidth="1"/>
    <col min="11023" max="11023" width="12.88671875" bestFit="1" customWidth="1"/>
    <col min="11024" max="11025" width="16.5546875" bestFit="1" customWidth="1"/>
    <col min="11026" max="11027" width="13.109375" bestFit="1" customWidth="1"/>
    <col min="11028" max="11028" width="15.5546875" bestFit="1" customWidth="1"/>
    <col min="11029" max="11029" width="13.6640625" bestFit="1" customWidth="1"/>
    <col min="11030" max="11032" width="12.33203125" bestFit="1" customWidth="1"/>
    <col min="11033" max="11033" width="17.5546875" bestFit="1" customWidth="1"/>
    <col min="11034" max="11034" width="12.33203125" bestFit="1" customWidth="1"/>
    <col min="11035" max="11035" width="13.44140625" bestFit="1" customWidth="1"/>
    <col min="11270" max="11270" width="33.6640625" customWidth="1"/>
    <col min="11271" max="11271" width="16" customWidth="1"/>
    <col min="11272" max="11273" width="15" bestFit="1" customWidth="1"/>
    <col min="11274" max="11274" width="16.5546875" bestFit="1" customWidth="1"/>
    <col min="11275" max="11275" width="12.5546875" customWidth="1"/>
    <col min="11276" max="11276" width="17.5546875" bestFit="1" customWidth="1"/>
    <col min="11277" max="11278" width="18.109375" bestFit="1" customWidth="1"/>
    <col min="11279" max="11279" width="12.88671875" bestFit="1" customWidth="1"/>
    <col min="11280" max="11281" width="16.5546875" bestFit="1" customWidth="1"/>
    <col min="11282" max="11283" width="13.109375" bestFit="1" customWidth="1"/>
    <col min="11284" max="11284" width="15.5546875" bestFit="1" customWidth="1"/>
    <col min="11285" max="11285" width="13.6640625" bestFit="1" customWidth="1"/>
    <col min="11286" max="11288" width="12.33203125" bestFit="1" customWidth="1"/>
    <col min="11289" max="11289" width="17.5546875" bestFit="1" customWidth="1"/>
    <col min="11290" max="11290" width="12.33203125" bestFit="1" customWidth="1"/>
    <col min="11291" max="11291" width="13.44140625" bestFit="1" customWidth="1"/>
    <col min="11526" max="11526" width="33.6640625" customWidth="1"/>
    <col min="11527" max="11527" width="16" customWidth="1"/>
    <col min="11528" max="11529" width="15" bestFit="1" customWidth="1"/>
    <col min="11530" max="11530" width="16.5546875" bestFit="1" customWidth="1"/>
    <col min="11531" max="11531" width="12.5546875" customWidth="1"/>
    <col min="11532" max="11532" width="17.5546875" bestFit="1" customWidth="1"/>
    <col min="11533" max="11534" width="18.109375" bestFit="1" customWidth="1"/>
    <col min="11535" max="11535" width="12.88671875" bestFit="1" customWidth="1"/>
    <col min="11536" max="11537" width="16.5546875" bestFit="1" customWidth="1"/>
    <col min="11538" max="11539" width="13.109375" bestFit="1" customWidth="1"/>
    <col min="11540" max="11540" width="15.5546875" bestFit="1" customWidth="1"/>
    <col min="11541" max="11541" width="13.6640625" bestFit="1" customWidth="1"/>
    <col min="11542" max="11544" width="12.33203125" bestFit="1" customWidth="1"/>
    <col min="11545" max="11545" width="17.5546875" bestFit="1" customWidth="1"/>
    <col min="11546" max="11546" width="12.33203125" bestFit="1" customWidth="1"/>
    <col min="11547" max="11547" width="13.44140625" bestFit="1" customWidth="1"/>
    <col min="11782" max="11782" width="33.6640625" customWidth="1"/>
    <col min="11783" max="11783" width="16" customWidth="1"/>
    <col min="11784" max="11785" width="15" bestFit="1" customWidth="1"/>
    <col min="11786" max="11786" width="16.5546875" bestFit="1" customWidth="1"/>
    <col min="11787" max="11787" width="12.5546875" customWidth="1"/>
    <col min="11788" max="11788" width="17.5546875" bestFit="1" customWidth="1"/>
    <col min="11789" max="11790" width="18.109375" bestFit="1" customWidth="1"/>
    <col min="11791" max="11791" width="12.88671875" bestFit="1" customWidth="1"/>
    <col min="11792" max="11793" width="16.5546875" bestFit="1" customWidth="1"/>
    <col min="11794" max="11795" width="13.109375" bestFit="1" customWidth="1"/>
    <col min="11796" max="11796" width="15.5546875" bestFit="1" customWidth="1"/>
    <col min="11797" max="11797" width="13.6640625" bestFit="1" customWidth="1"/>
    <col min="11798" max="11800" width="12.33203125" bestFit="1" customWidth="1"/>
    <col min="11801" max="11801" width="17.5546875" bestFit="1" customWidth="1"/>
    <col min="11802" max="11802" width="12.33203125" bestFit="1" customWidth="1"/>
    <col min="11803" max="11803" width="13.44140625" bestFit="1" customWidth="1"/>
    <col min="12038" max="12038" width="33.6640625" customWidth="1"/>
    <col min="12039" max="12039" width="16" customWidth="1"/>
    <col min="12040" max="12041" width="15" bestFit="1" customWidth="1"/>
    <col min="12042" max="12042" width="16.5546875" bestFit="1" customWidth="1"/>
    <col min="12043" max="12043" width="12.5546875" customWidth="1"/>
    <col min="12044" max="12044" width="17.5546875" bestFit="1" customWidth="1"/>
    <col min="12045" max="12046" width="18.109375" bestFit="1" customWidth="1"/>
    <col min="12047" max="12047" width="12.88671875" bestFit="1" customWidth="1"/>
    <col min="12048" max="12049" width="16.5546875" bestFit="1" customWidth="1"/>
    <col min="12050" max="12051" width="13.109375" bestFit="1" customWidth="1"/>
    <col min="12052" max="12052" width="15.5546875" bestFit="1" customWidth="1"/>
    <col min="12053" max="12053" width="13.6640625" bestFit="1" customWidth="1"/>
    <col min="12054" max="12056" width="12.33203125" bestFit="1" customWidth="1"/>
    <col min="12057" max="12057" width="17.5546875" bestFit="1" customWidth="1"/>
    <col min="12058" max="12058" width="12.33203125" bestFit="1" customWidth="1"/>
    <col min="12059" max="12059" width="13.44140625" bestFit="1" customWidth="1"/>
    <col min="12294" max="12294" width="33.6640625" customWidth="1"/>
    <col min="12295" max="12295" width="16" customWidth="1"/>
    <col min="12296" max="12297" width="15" bestFit="1" customWidth="1"/>
    <col min="12298" max="12298" width="16.5546875" bestFit="1" customWidth="1"/>
    <col min="12299" max="12299" width="12.5546875" customWidth="1"/>
    <col min="12300" max="12300" width="17.5546875" bestFit="1" customWidth="1"/>
    <col min="12301" max="12302" width="18.109375" bestFit="1" customWidth="1"/>
    <col min="12303" max="12303" width="12.88671875" bestFit="1" customWidth="1"/>
    <col min="12304" max="12305" width="16.5546875" bestFit="1" customWidth="1"/>
    <col min="12306" max="12307" width="13.109375" bestFit="1" customWidth="1"/>
    <col min="12308" max="12308" width="15.5546875" bestFit="1" customWidth="1"/>
    <col min="12309" max="12309" width="13.6640625" bestFit="1" customWidth="1"/>
    <col min="12310" max="12312" width="12.33203125" bestFit="1" customWidth="1"/>
    <col min="12313" max="12313" width="17.5546875" bestFit="1" customWidth="1"/>
    <col min="12314" max="12314" width="12.33203125" bestFit="1" customWidth="1"/>
    <col min="12315" max="12315" width="13.44140625" bestFit="1" customWidth="1"/>
    <col min="12550" max="12550" width="33.6640625" customWidth="1"/>
    <col min="12551" max="12551" width="16" customWidth="1"/>
    <col min="12552" max="12553" width="15" bestFit="1" customWidth="1"/>
    <col min="12554" max="12554" width="16.5546875" bestFit="1" customWidth="1"/>
    <col min="12555" max="12555" width="12.5546875" customWidth="1"/>
    <col min="12556" max="12556" width="17.5546875" bestFit="1" customWidth="1"/>
    <col min="12557" max="12558" width="18.109375" bestFit="1" customWidth="1"/>
    <col min="12559" max="12559" width="12.88671875" bestFit="1" customWidth="1"/>
    <col min="12560" max="12561" width="16.5546875" bestFit="1" customWidth="1"/>
    <col min="12562" max="12563" width="13.109375" bestFit="1" customWidth="1"/>
    <col min="12564" max="12564" width="15.5546875" bestFit="1" customWidth="1"/>
    <col min="12565" max="12565" width="13.6640625" bestFit="1" customWidth="1"/>
    <col min="12566" max="12568" width="12.33203125" bestFit="1" customWidth="1"/>
    <col min="12569" max="12569" width="17.5546875" bestFit="1" customWidth="1"/>
    <col min="12570" max="12570" width="12.33203125" bestFit="1" customWidth="1"/>
    <col min="12571" max="12571" width="13.44140625" bestFit="1" customWidth="1"/>
    <col min="12806" max="12806" width="33.6640625" customWidth="1"/>
    <col min="12807" max="12807" width="16" customWidth="1"/>
    <col min="12808" max="12809" width="15" bestFit="1" customWidth="1"/>
    <col min="12810" max="12810" width="16.5546875" bestFit="1" customWidth="1"/>
    <col min="12811" max="12811" width="12.5546875" customWidth="1"/>
    <col min="12812" max="12812" width="17.5546875" bestFit="1" customWidth="1"/>
    <col min="12813" max="12814" width="18.109375" bestFit="1" customWidth="1"/>
    <col min="12815" max="12815" width="12.88671875" bestFit="1" customWidth="1"/>
    <col min="12816" max="12817" width="16.5546875" bestFit="1" customWidth="1"/>
    <col min="12818" max="12819" width="13.109375" bestFit="1" customWidth="1"/>
    <col min="12820" max="12820" width="15.5546875" bestFit="1" customWidth="1"/>
    <col min="12821" max="12821" width="13.6640625" bestFit="1" customWidth="1"/>
    <col min="12822" max="12824" width="12.33203125" bestFit="1" customWidth="1"/>
    <col min="12825" max="12825" width="17.5546875" bestFit="1" customWidth="1"/>
    <col min="12826" max="12826" width="12.33203125" bestFit="1" customWidth="1"/>
    <col min="12827" max="12827" width="13.44140625" bestFit="1" customWidth="1"/>
    <col min="13062" max="13062" width="33.6640625" customWidth="1"/>
    <col min="13063" max="13063" width="16" customWidth="1"/>
    <col min="13064" max="13065" width="15" bestFit="1" customWidth="1"/>
    <col min="13066" max="13066" width="16.5546875" bestFit="1" customWidth="1"/>
    <col min="13067" max="13067" width="12.5546875" customWidth="1"/>
    <col min="13068" max="13068" width="17.5546875" bestFit="1" customWidth="1"/>
    <col min="13069" max="13070" width="18.109375" bestFit="1" customWidth="1"/>
    <col min="13071" max="13071" width="12.88671875" bestFit="1" customWidth="1"/>
    <col min="13072" max="13073" width="16.5546875" bestFit="1" customWidth="1"/>
    <col min="13074" max="13075" width="13.109375" bestFit="1" customWidth="1"/>
    <col min="13076" max="13076" width="15.5546875" bestFit="1" customWidth="1"/>
    <col min="13077" max="13077" width="13.6640625" bestFit="1" customWidth="1"/>
    <col min="13078" max="13080" width="12.33203125" bestFit="1" customWidth="1"/>
    <col min="13081" max="13081" width="17.5546875" bestFit="1" customWidth="1"/>
    <col min="13082" max="13082" width="12.33203125" bestFit="1" customWidth="1"/>
    <col min="13083" max="13083" width="13.44140625" bestFit="1" customWidth="1"/>
    <col min="13318" max="13318" width="33.6640625" customWidth="1"/>
    <col min="13319" max="13319" width="16" customWidth="1"/>
    <col min="13320" max="13321" width="15" bestFit="1" customWidth="1"/>
    <col min="13322" max="13322" width="16.5546875" bestFit="1" customWidth="1"/>
    <col min="13323" max="13323" width="12.5546875" customWidth="1"/>
    <col min="13324" max="13324" width="17.5546875" bestFit="1" customWidth="1"/>
    <col min="13325" max="13326" width="18.109375" bestFit="1" customWidth="1"/>
    <col min="13327" max="13327" width="12.88671875" bestFit="1" customWidth="1"/>
    <col min="13328" max="13329" width="16.5546875" bestFit="1" customWidth="1"/>
    <col min="13330" max="13331" width="13.109375" bestFit="1" customWidth="1"/>
    <col min="13332" max="13332" width="15.5546875" bestFit="1" customWidth="1"/>
    <col min="13333" max="13333" width="13.6640625" bestFit="1" customWidth="1"/>
    <col min="13334" max="13336" width="12.33203125" bestFit="1" customWidth="1"/>
    <col min="13337" max="13337" width="17.5546875" bestFit="1" customWidth="1"/>
    <col min="13338" max="13338" width="12.33203125" bestFit="1" customWidth="1"/>
    <col min="13339" max="13339" width="13.44140625" bestFit="1" customWidth="1"/>
    <col min="13574" max="13574" width="33.6640625" customWidth="1"/>
    <col min="13575" max="13575" width="16" customWidth="1"/>
    <col min="13576" max="13577" width="15" bestFit="1" customWidth="1"/>
    <col min="13578" max="13578" width="16.5546875" bestFit="1" customWidth="1"/>
    <col min="13579" max="13579" width="12.5546875" customWidth="1"/>
    <col min="13580" max="13580" width="17.5546875" bestFit="1" customWidth="1"/>
    <col min="13581" max="13582" width="18.109375" bestFit="1" customWidth="1"/>
    <col min="13583" max="13583" width="12.88671875" bestFit="1" customWidth="1"/>
    <col min="13584" max="13585" width="16.5546875" bestFit="1" customWidth="1"/>
    <col min="13586" max="13587" width="13.109375" bestFit="1" customWidth="1"/>
    <col min="13588" max="13588" width="15.5546875" bestFit="1" customWidth="1"/>
    <col min="13589" max="13589" width="13.6640625" bestFit="1" customWidth="1"/>
    <col min="13590" max="13592" width="12.33203125" bestFit="1" customWidth="1"/>
    <col min="13593" max="13593" width="17.5546875" bestFit="1" customWidth="1"/>
    <col min="13594" max="13594" width="12.33203125" bestFit="1" customWidth="1"/>
    <col min="13595" max="13595" width="13.44140625" bestFit="1" customWidth="1"/>
    <col min="13830" max="13830" width="33.6640625" customWidth="1"/>
    <col min="13831" max="13831" width="16" customWidth="1"/>
    <col min="13832" max="13833" width="15" bestFit="1" customWidth="1"/>
    <col min="13834" max="13834" width="16.5546875" bestFit="1" customWidth="1"/>
    <col min="13835" max="13835" width="12.5546875" customWidth="1"/>
    <col min="13836" max="13836" width="17.5546875" bestFit="1" customWidth="1"/>
    <col min="13837" max="13838" width="18.109375" bestFit="1" customWidth="1"/>
    <col min="13839" max="13839" width="12.88671875" bestFit="1" customWidth="1"/>
    <col min="13840" max="13841" width="16.5546875" bestFit="1" customWidth="1"/>
    <col min="13842" max="13843" width="13.109375" bestFit="1" customWidth="1"/>
    <col min="13844" max="13844" width="15.5546875" bestFit="1" customWidth="1"/>
    <col min="13845" max="13845" width="13.6640625" bestFit="1" customWidth="1"/>
    <col min="13846" max="13848" width="12.33203125" bestFit="1" customWidth="1"/>
    <col min="13849" max="13849" width="17.5546875" bestFit="1" customWidth="1"/>
    <col min="13850" max="13850" width="12.33203125" bestFit="1" customWidth="1"/>
    <col min="13851" max="13851" width="13.44140625" bestFit="1" customWidth="1"/>
    <col min="14086" max="14086" width="33.6640625" customWidth="1"/>
    <col min="14087" max="14087" width="16" customWidth="1"/>
    <col min="14088" max="14089" width="15" bestFit="1" customWidth="1"/>
    <col min="14090" max="14090" width="16.5546875" bestFit="1" customWidth="1"/>
    <col min="14091" max="14091" width="12.5546875" customWidth="1"/>
    <col min="14092" max="14092" width="17.5546875" bestFit="1" customWidth="1"/>
    <col min="14093" max="14094" width="18.109375" bestFit="1" customWidth="1"/>
    <col min="14095" max="14095" width="12.88671875" bestFit="1" customWidth="1"/>
    <col min="14096" max="14097" width="16.5546875" bestFit="1" customWidth="1"/>
    <col min="14098" max="14099" width="13.109375" bestFit="1" customWidth="1"/>
    <col min="14100" max="14100" width="15.5546875" bestFit="1" customWidth="1"/>
    <col min="14101" max="14101" width="13.6640625" bestFit="1" customWidth="1"/>
    <col min="14102" max="14104" width="12.33203125" bestFit="1" customWidth="1"/>
    <col min="14105" max="14105" width="17.5546875" bestFit="1" customWidth="1"/>
    <col min="14106" max="14106" width="12.33203125" bestFit="1" customWidth="1"/>
    <col min="14107" max="14107" width="13.44140625" bestFit="1" customWidth="1"/>
    <col min="14342" max="14342" width="33.6640625" customWidth="1"/>
    <col min="14343" max="14343" width="16" customWidth="1"/>
    <col min="14344" max="14345" width="15" bestFit="1" customWidth="1"/>
    <col min="14346" max="14346" width="16.5546875" bestFit="1" customWidth="1"/>
    <col min="14347" max="14347" width="12.5546875" customWidth="1"/>
    <col min="14348" max="14348" width="17.5546875" bestFit="1" customWidth="1"/>
    <col min="14349" max="14350" width="18.109375" bestFit="1" customWidth="1"/>
    <col min="14351" max="14351" width="12.88671875" bestFit="1" customWidth="1"/>
    <col min="14352" max="14353" width="16.5546875" bestFit="1" customWidth="1"/>
    <col min="14354" max="14355" width="13.109375" bestFit="1" customWidth="1"/>
    <col min="14356" max="14356" width="15.5546875" bestFit="1" customWidth="1"/>
    <col min="14357" max="14357" width="13.6640625" bestFit="1" customWidth="1"/>
    <col min="14358" max="14360" width="12.33203125" bestFit="1" customWidth="1"/>
    <col min="14361" max="14361" width="17.5546875" bestFit="1" customWidth="1"/>
    <col min="14362" max="14362" width="12.33203125" bestFit="1" customWidth="1"/>
    <col min="14363" max="14363" width="13.44140625" bestFit="1" customWidth="1"/>
    <col min="14598" max="14598" width="33.6640625" customWidth="1"/>
    <col min="14599" max="14599" width="16" customWidth="1"/>
    <col min="14600" max="14601" width="15" bestFit="1" customWidth="1"/>
    <col min="14602" max="14602" width="16.5546875" bestFit="1" customWidth="1"/>
    <col min="14603" max="14603" width="12.5546875" customWidth="1"/>
    <col min="14604" max="14604" width="17.5546875" bestFit="1" customWidth="1"/>
    <col min="14605" max="14606" width="18.109375" bestFit="1" customWidth="1"/>
    <col min="14607" max="14607" width="12.88671875" bestFit="1" customWidth="1"/>
    <col min="14608" max="14609" width="16.5546875" bestFit="1" customWidth="1"/>
    <col min="14610" max="14611" width="13.109375" bestFit="1" customWidth="1"/>
    <col min="14612" max="14612" width="15.5546875" bestFit="1" customWidth="1"/>
    <col min="14613" max="14613" width="13.6640625" bestFit="1" customWidth="1"/>
    <col min="14614" max="14616" width="12.33203125" bestFit="1" customWidth="1"/>
    <col min="14617" max="14617" width="17.5546875" bestFit="1" customWidth="1"/>
    <col min="14618" max="14618" width="12.33203125" bestFit="1" customWidth="1"/>
    <col min="14619" max="14619" width="13.44140625" bestFit="1" customWidth="1"/>
    <col min="14854" max="14854" width="33.6640625" customWidth="1"/>
    <col min="14855" max="14855" width="16" customWidth="1"/>
    <col min="14856" max="14857" width="15" bestFit="1" customWidth="1"/>
    <col min="14858" max="14858" width="16.5546875" bestFit="1" customWidth="1"/>
    <col min="14859" max="14859" width="12.5546875" customWidth="1"/>
    <col min="14860" max="14860" width="17.5546875" bestFit="1" customWidth="1"/>
    <col min="14861" max="14862" width="18.109375" bestFit="1" customWidth="1"/>
    <col min="14863" max="14863" width="12.88671875" bestFit="1" customWidth="1"/>
    <col min="14864" max="14865" width="16.5546875" bestFit="1" customWidth="1"/>
    <col min="14866" max="14867" width="13.109375" bestFit="1" customWidth="1"/>
    <col min="14868" max="14868" width="15.5546875" bestFit="1" customWidth="1"/>
    <col min="14869" max="14869" width="13.6640625" bestFit="1" customWidth="1"/>
    <col min="14870" max="14872" width="12.33203125" bestFit="1" customWidth="1"/>
    <col min="14873" max="14873" width="17.5546875" bestFit="1" customWidth="1"/>
    <col min="14874" max="14874" width="12.33203125" bestFit="1" customWidth="1"/>
    <col min="14875" max="14875" width="13.44140625" bestFit="1" customWidth="1"/>
    <col min="15110" max="15110" width="33.6640625" customWidth="1"/>
    <col min="15111" max="15111" width="16" customWidth="1"/>
    <col min="15112" max="15113" width="15" bestFit="1" customWidth="1"/>
    <col min="15114" max="15114" width="16.5546875" bestFit="1" customWidth="1"/>
    <col min="15115" max="15115" width="12.5546875" customWidth="1"/>
    <col min="15116" max="15116" width="17.5546875" bestFit="1" customWidth="1"/>
    <col min="15117" max="15118" width="18.109375" bestFit="1" customWidth="1"/>
    <col min="15119" max="15119" width="12.88671875" bestFit="1" customWidth="1"/>
    <col min="15120" max="15121" width="16.5546875" bestFit="1" customWidth="1"/>
    <col min="15122" max="15123" width="13.109375" bestFit="1" customWidth="1"/>
    <col min="15124" max="15124" width="15.5546875" bestFit="1" customWidth="1"/>
    <col min="15125" max="15125" width="13.6640625" bestFit="1" customWidth="1"/>
    <col min="15126" max="15128" width="12.33203125" bestFit="1" customWidth="1"/>
    <col min="15129" max="15129" width="17.5546875" bestFit="1" customWidth="1"/>
    <col min="15130" max="15130" width="12.33203125" bestFit="1" customWidth="1"/>
    <col min="15131" max="15131" width="13.44140625" bestFit="1" customWidth="1"/>
    <col min="15366" max="15366" width="33.6640625" customWidth="1"/>
    <col min="15367" max="15367" width="16" customWidth="1"/>
    <col min="15368" max="15369" width="15" bestFit="1" customWidth="1"/>
    <col min="15370" max="15370" width="16.5546875" bestFit="1" customWidth="1"/>
    <col min="15371" max="15371" width="12.5546875" customWidth="1"/>
    <col min="15372" max="15372" width="17.5546875" bestFit="1" customWidth="1"/>
    <col min="15373" max="15374" width="18.109375" bestFit="1" customWidth="1"/>
    <col min="15375" max="15375" width="12.88671875" bestFit="1" customWidth="1"/>
    <col min="15376" max="15377" width="16.5546875" bestFit="1" customWidth="1"/>
    <col min="15378" max="15379" width="13.109375" bestFit="1" customWidth="1"/>
    <col min="15380" max="15380" width="15.5546875" bestFit="1" customWidth="1"/>
    <col min="15381" max="15381" width="13.6640625" bestFit="1" customWidth="1"/>
    <col min="15382" max="15384" width="12.33203125" bestFit="1" customWidth="1"/>
    <col min="15385" max="15385" width="17.5546875" bestFit="1" customWidth="1"/>
    <col min="15386" max="15386" width="12.33203125" bestFit="1" customWidth="1"/>
    <col min="15387" max="15387" width="13.44140625" bestFit="1" customWidth="1"/>
    <col min="15622" max="15622" width="33.6640625" customWidth="1"/>
    <col min="15623" max="15623" width="16" customWidth="1"/>
    <col min="15624" max="15625" width="15" bestFit="1" customWidth="1"/>
    <col min="15626" max="15626" width="16.5546875" bestFit="1" customWidth="1"/>
    <col min="15627" max="15627" width="12.5546875" customWidth="1"/>
    <col min="15628" max="15628" width="17.5546875" bestFit="1" customWidth="1"/>
    <col min="15629" max="15630" width="18.109375" bestFit="1" customWidth="1"/>
    <col min="15631" max="15631" width="12.88671875" bestFit="1" customWidth="1"/>
    <col min="15632" max="15633" width="16.5546875" bestFit="1" customWidth="1"/>
    <col min="15634" max="15635" width="13.109375" bestFit="1" customWidth="1"/>
    <col min="15636" max="15636" width="15.5546875" bestFit="1" customWidth="1"/>
    <col min="15637" max="15637" width="13.6640625" bestFit="1" customWidth="1"/>
    <col min="15638" max="15640" width="12.33203125" bestFit="1" customWidth="1"/>
    <col min="15641" max="15641" width="17.5546875" bestFit="1" customWidth="1"/>
    <col min="15642" max="15642" width="12.33203125" bestFit="1" customWidth="1"/>
    <col min="15643" max="15643" width="13.44140625" bestFit="1" customWidth="1"/>
    <col min="15878" max="15878" width="33.6640625" customWidth="1"/>
    <col min="15879" max="15879" width="16" customWidth="1"/>
    <col min="15880" max="15881" width="15" bestFit="1" customWidth="1"/>
    <col min="15882" max="15882" width="16.5546875" bestFit="1" customWidth="1"/>
    <col min="15883" max="15883" width="12.5546875" customWidth="1"/>
    <col min="15884" max="15884" width="17.5546875" bestFit="1" customWidth="1"/>
    <col min="15885" max="15886" width="18.109375" bestFit="1" customWidth="1"/>
    <col min="15887" max="15887" width="12.88671875" bestFit="1" customWidth="1"/>
    <col min="15888" max="15889" width="16.5546875" bestFit="1" customWidth="1"/>
    <col min="15890" max="15891" width="13.109375" bestFit="1" customWidth="1"/>
    <col min="15892" max="15892" width="15.5546875" bestFit="1" customWidth="1"/>
    <col min="15893" max="15893" width="13.6640625" bestFit="1" customWidth="1"/>
    <col min="15894" max="15896" width="12.33203125" bestFit="1" customWidth="1"/>
    <col min="15897" max="15897" width="17.5546875" bestFit="1" customWidth="1"/>
    <col min="15898" max="15898" width="12.33203125" bestFit="1" customWidth="1"/>
    <col min="15899" max="15899" width="13.44140625" bestFit="1" customWidth="1"/>
    <col min="16134" max="16134" width="33.6640625" customWidth="1"/>
    <col min="16135" max="16135" width="16" customWidth="1"/>
    <col min="16136" max="16137" width="15" bestFit="1" customWidth="1"/>
    <col min="16138" max="16138" width="16.5546875" bestFit="1" customWidth="1"/>
    <col min="16139" max="16139" width="12.5546875" customWidth="1"/>
    <col min="16140" max="16140" width="17.5546875" bestFit="1" customWidth="1"/>
    <col min="16141" max="16142" width="18.109375" bestFit="1" customWidth="1"/>
    <col min="16143" max="16143" width="12.88671875" bestFit="1" customWidth="1"/>
    <col min="16144" max="16145" width="16.5546875" bestFit="1" customWidth="1"/>
    <col min="16146" max="16147" width="13.109375" bestFit="1" customWidth="1"/>
    <col min="16148" max="16148" width="15.5546875" bestFit="1" customWidth="1"/>
    <col min="16149" max="16149" width="13.6640625" bestFit="1" customWidth="1"/>
    <col min="16150" max="16152" width="12.33203125" bestFit="1" customWidth="1"/>
    <col min="16153" max="16153" width="17.5546875" bestFit="1" customWidth="1"/>
    <col min="16154" max="16154" width="12.33203125" bestFit="1" customWidth="1"/>
    <col min="16155" max="16155" width="13.44140625" bestFit="1" customWidth="1"/>
  </cols>
  <sheetData>
    <row r="1" spans="1:27" ht="14.4">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7" s="357" customFormat="1" ht="31.5" customHeight="1">
      <c r="B2"/>
      <c r="C2" s="479" t="s">
        <v>654</v>
      </c>
      <c r="D2" s="355" t="s">
        <v>655</v>
      </c>
      <c r="E2" s="479" t="s">
        <v>656</v>
      </c>
      <c r="F2" s="479"/>
      <c r="G2" s="356" t="s">
        <v>655</v>
      </c>
      <c r="H2" s="356" t="s">
        <v>657</v>
      </c>
      <c r="I2" s="480" t="s">
        <v>658</v>
      </c>
      <c r="J2" s="481"/>
      <c r="K2" s="481"/>
      <c r="L2" s="481"/>
      <c r="M2" s="481"/>
      <c r="N2" s="481"/>
      <c r="O2" s="482"/>
      <c r="P2" s="483" t="s">
        <v>659</v>
      </c>
      <c r="Q2" s="484"/>
      <c r="R2" s="484"/>
      <c r="S2" s="484"/>
      <c r="T2" s="485"/>
      <c r="U2" s="486" t="s">
        <v>660</v>
      </c>
      <c r="V2" s="487"/>
      <c r="W2" s="487"/>
      <c r="X2" s="488"/>
      <c r="Y2" s="489" t="s">
        <v>661</v>
      </c>
      <c r="Z2" s="491" t="s">
        <v>17</v>
      </c>
    </row>
    <row r="3" spans="1:27" s="357" customFormat="1" ht="39.6" customHeight="1">
      <c r="B3"/>
      <c r="C3" s="479"/>
      <c r="D3" s="358">
        <v>45473</v>
      </c>
      <c r="E3" s="355" t="s">
        <v>662</v>
      </c>
      <c r="F3" s="355" t="s">
        <v>663</v>
      </c>
      <c r="G3" s="359">
        <v>45291</v>
      </c>
      <c r="H3" s="356" t="s">
        <v>664</v>
      </c>
      <c r="I3" s="360" t="s">
        <v>665</v>
      </c>
      <c r="J3" s="361" t="s">
        <v>666</v>
      </c>
      <c r="K3" s="361" t="s">
        <v>667</v>
      </c>
      <c r="L3" s="361" t="s">
        <v>668</v>
      </c>
      <c r="M3" s="361" t="s">
        <v>669</v>
      </c>
      <c r="N3" s="361" t="s">
        <v>670</v>
      </c>
      <c r="O3" s="361" t="s">
        <v>671</v>
      </c>
      <c r="P3" s="362" t="s">
        <v>48</v>
      </c>
      <c r="Q3" s="362" t="s">
        <v>672</v>
      </c>
      <c r="R3" s="362" t="s">
        <v>673</v>
      </c>
      <c r="S3" s="362" t="s">
        <v>50</v>
      </c>
      <c r="T3" s="362" t="s">
        <v>51</v>
      </c>
      <c r="U3" s="363" t="s">
        <v>674</v>
      </c>
      <c r="V3" s="363" t="s">
        <v>675</v>
      </c>
      <c r="W3" s="363" t="s">
        <v>676</v>
      </c>
      <c r="X3" s="363" t="s">
        <v>677</v>
      </c>
      <c r="Y3" s="490"/>
      <c r="Z3" s="491"/>
    </row>
    <row r="4" spans="1:27" s="370" customFormat="1" ht="12.75" customHeight="1">
      <c r="A4" s="370">
        <f>+LEN(B4)</f>
        <v>1</v>
      </c>
      <c r="B4" s="406">
        <v>1</v>
      </c>
      <c r="C4" s="407" t="s">
        <v>1</v>
      </c>
      <c r="D4" s="365" t="e">
        <f>+IF(VLOOKUP(C4,#REF!,6,FALSE)=15,VLOOKUP('CA EF (2)'!C4,#REF!,5,FALSE),0)</f>
        <v>#REF!</v>
      </c>
      <c r="E4" s="366"/>
      <c r="F4" s="366"/>
      <c r="G4" s="367">
        <v>0</v>
      </c>
      <c r="H4" s="367" t="e">
        <f t="shared" ref="H4:H67" si="0">+D4+E4-F4-G4</f>
        <v>#REF!</v>
      </c>
      <c r="I4" s="367">
        <v>0</v>
      </c>
      <c r="J4" s="367">
        <v>0</v>
      </c>
      <c r="K4" s="367">
        <v>0</v>
      </c>
      <c r="L4" s="367">
        <v>0</v>
      </c>
      <c r="M4" s="367">
        <v>0</v>
      </c>
      <c r="N4" s="367">
        <v>0</v>
      </c>
      <c r="O4" s="367">
        <v>0</v>
      </c>
      <c r="P4" s="367">
        <v>0</v>
      </c>
      <c r="Q4" s="367">
        <v>0</v>
      </c>
      <c r="R4" s="367">
        <v>0</v>
      </c>
      <c r="S4" s="367">
        <v>0</v>
      </c>
      <c r="T4" s="367">
        <v>0</v>
      </c>
      <c r="U4" s="367">
        <v>0</v>
      </c>
      <c r="V4" s="367">
        <v>0</v>
      </c>
      <c r="W4" s="367">
        <v>0</v>
      </c>
      <c r="X4" s="367">
        <v>0</v>
      </c>
      <c r="Y4" s="367">
        <v>0</v>
      </c>
      <c r="Z4" s="368" t="e">
        <f t="shared" ref="Z4:Z67" si="1">SUM(H4:Y4)</f>
        <v>#REF!</v>
      </c>
      <c r="AA4" s="369"/>
    </row>
    <row r="5" spans="1:27" s="370" customFormat="1" ht="12.75" customHeight="1">
      <c r="A5" s="370">
        <f t="shared" ref="A5:A80" si="2">+LEN(B5)</f>
        <v>2</v>
      </c>
      <c r="B5" s="406">
        <v>11</v>
      </c>
      <c r="C5" s="407" t="s">
        <v>441</v>
      </c>
      <c r="D5" s="365" t="e">
        <f>+IF(VLOOKUP(C5,#REF!,6,FALSE)=15,VLOOKUP('CA EF (2)'!C5,#REF!,5,FALSE),0)</f>
        <v>#REF!</v>
      </c>
      <c r="E5" s="366"/>
      <c r="F5" s="366"/>
      <c r="G5" s="367">
        <v>0</v>
      </c>
      <c r="H5" s="367" t="e">
        <f t="shared" si="0"/>
        <v>#REF!</v>
      </c>
      <c r="I5" s="367">
        <v>0</v>
      </c>
      <c r="J5" s="367">
        <v>0</v>
      </c>
      <c r="K5" s="367">
        <v>0</v>
      </c>
      <c r="L5" s="367">
        <v>0</v>
      </c>
      <c r="M5" s="367">
        <v>0</v>
      </c>
      <c r="N5" s="367">
        <v>0</v>
      </c>
      <c r="O5" s="367">
        <v>0</v>
      </c>
      <c r="P5" s="367">
        <v>0</v>
      </c>
      <c r="Q5" s="367">
        <v>0</v>
      </c>
      <c r="R5" s="367">
        <v>0</v>
      </c>
      <c r="S5" s="367">
        <v>0</v>
      </c>
      <c r="T5" s="367">
        <v>0</v>
      </c>
      <c r="U5" s="367">
        <v>0</v>
      </c>
      <c r="V5" s="367">
        <v>0</v>
      </c>
      <c r="W5" s="367">
        <v>0</v>
      </c>
      <c r="X5" s="367">
        <v>0</v>
      </c>
      <c r="Y5" s="367">
        <v>0</v>
      </c>
      <c r="Z5" s="368" t="e">
        <f t="shared" si="1"/>
        <v>#REF!</v>
      </c>
      <c r="AA5" s="371"/>
    </row>
    <row r="6" spans="1:27" s="370" customFormat="1" ht="12.75" customHeight="1">
      <c r="A6" s="370">
        <f t="shared" si="2"/>
        <v>5</v>
      </c>
      <c r="B6" s="406">
        <v>11020</v>
      </c>
      <c r="C6" s="407" t="s">
        <v>10</v>
      </c>
      <c r="D6" s="365" t="e">
        <f>+IF(VLOOKUP(C6,#REF!,6,FALSE)=15,VLOOKUP('CA EF (2)'!C6,#REF!,5,FALSE),0)</f>
        <v>#REF!</v>
      </c>
      <c r="E6" s="366"/>
      <c r="F6" s="366"/>
      <c r="G6" s="367">
        <v>0</v>
      </c>
      <c r="H6" s="367" t="e">
        <f t="shared" si="0"/>
        <v>#REF!</v>
      </c>
      <c r="I6" s="367">
        <v>0</v>
      </c>
      <c r="J6" s="367">
        <v>0</v>
      </c>
      <c r="K6" s="367">
        <v>0</v>
      </c>
      <c r="L6" s="367">
        <v>0</v>
      </c>
      <c r="M6" s="367">
        <v>0</v>
      </c>
      <c r="N6" s="367">
        <v>0</v>
      </c>
      <c r="O6" s="367">
        <v>0</v>
      </c>
      <c r="P6" s="367">
        <v>0</v>
      </c>
      <c r="Q6" s="367">
        <v>0</v>
      </c>
      <c r="R6" s="367">
        <v>0</v>
      </c>
      <c r="S6" s="367">
        <v>0</v>
      </c>
      <c r="T6" s="367">
        <v>0</v>
      </c>
      <c r="U6" s="367">
        <v>0</v>
      </c>
      <c r="V6" s="367">
        <v>0</v>
      </c>
      <c r="W6" s="367">
        <v>0</v>
      </c>
      <c r="X6" s="367">
        <v>0</v>
      </c>
      <c r="Y6" s="367">
        <v>0</v>
      </c>
      <c r="Z6" s="368" t="e">
        <f t="shared" si="1"/>
        <v>#REF!</v>
      </c>
      <c r="AA6" s="371"/>
    </row>
    <row r="7" spans="1:27" s="370" customFormat="1" ht="12.75" customHeight="1">
      <c r="A7" s="370">
        <f t="shared" si="2"/>
        <v>8</v>
      </c>
      <c r="B7" s="406">
        <v>11020105</v>
      </c>
      <c r="C7" s="407" t="s">
        <v>442</v>
      </c>
      <c r="D7" s="365" t="e">
        <f>+IF(VLOOKUP(C7,#REF!,6,FALSE)=15,VLOOKUP('CA EF (2)'!C7,#REF!,5,FALSE),0)</f>
        <v>#REF!</v>
      </c>
      <c r="E7" s="366"/>
      <c r="F7" s="366"/>
      <c r="G7" s="367">
        <v>0</v>
      </c>
      <c r="H7" s="367" t="e">
        <f t="shared" si="0"/>
        <v>#REF!</v>
      </c>
      <c r="I7" s="367">
        <v>0</v>
      </c>
      <c r="J7" s="367">
        <v>0</v>
      </c>
      <c r="K7" s="367">
        <v>0</v>
      </c>
      <c r="L7" s="367">
        <v>0</v>
      </c>
      <c r="M7" s="367">
        <v>0</v>
      </c>
      <c r="N7" s="367">
        <v>0</v>
      </c>
      <c r="O7" s="367">
        <v>0</v>
      </c>
      <c r="P7" s="367">
        <v>0</v>
      </c>
      <c r="Q7" s="367">
        <v>0</v>
      </c>
      <c r="R7" s="367">
        <v>0</v>
      </c>
      <c r="S7" s="367">
        <v>0</v>
      </c>
      <c r="T7" s="367">
        <v>0</v>
      </c>
      <c r="U7" s="367">
        <v>0</v>
      </c>
      <c r="V7" s="367">
        <v>0</v>
      </c>
      <c r="W7" s="367">
        <v>0</v>
      </c>
      <c r="X7" s="367">
        <v>0</v>
      </c>
      <c r="Y7" s="367">
        <v>0</v>
      </c>
      <c r="Z7" s="368" t="e">
        <f t="shared" si="1"/>
        <v>#REF!</v>
      </c>
      <c r="AA7" s="371"/>
    </row>
    <row r="8" spans="1:27" s="370" customFormat="1" ht="12.75" customHeight="1">
      <c r="A8" s="370">
        <f t="shared" si="2"/>
        <v>11</v>
      </c>
      <c r="B8" s="406">
        <v>11020105002</v>
      </c>
      <c r="C8" s="407" t="s">
        <v>443</v>
      </c>
      <c r="D8" s="365" t="e">
        <f>+IF(VLOOKUP(C8,#REF!,6,FALSE)=15,VLOOKUP('CA EF (2)'!C8,#REF!,5,FALSE),0)</f>
        <v>#REF!</v>
      </c>
      <c r="E8" s="366"/>
      <c r="F8" s="366"/>
      <c r="G8" s="367">
        <v>0</v>
      </c>
      <c r="H8" s="367" t="e">
        <f t="shared" si="0"/>
        <v>#REF!</v>
      </c>
      <c r="I8" s="367">
        <v>0</v>
      </c>
      <c r="J8" s="367">
        <v>0</v>
      </c>
      <c r="K8" s="367">
        <v>0</v>
      </c>
      <c r="L8" s="367">
        <v>0</v>
      </c>
      <c r="M8" s="367">
        <v>0</v>
      </c>
      <c r="N8" s="367">
        <v>0</v>
      </c>
      <c r="O8" s="367">
        <v>0</v>
      </c>
      <c r="P8" s="367">
        <v>0</v>
      </c>
      <c r="Q8" s="367">
        <v>0</v>
      </c>
      <c r="R8" s="367">
        <v>0</v>
      </c>
      <c r="S8" s="367">
        <v>0</v>
      </c>
      <c r="T8" s="367">
        <v>0</v>
      </c>
      <c r="U8" s="367">
        <v>0</v>
      </c>
      <c r="V8" s="367">
        <v>0</v>
      </c>
      <c r="W8" s="367">
        <v>0</v>
      </c>
      <c r="X8" s="367">
        <v>0</v>
      </c>
      <c r="Y8" s="367">
        <v>0</v>
      </c>
      <c r="Z8" s="368" t="e">
        <f t="shared" si="1"/>
        <v>#REF!</v>
      </c>
      <c r="AA8" s="371"/>
    </row>
    <row r="9" spans="1:27" s="370" customFormat="1" ht="12.75" customHeight="1">
      <c r="A9" s="370">
        <f t="shared" si="2"/>
        <v>13</v>
      </c>
      <c r="B9" s="406">
        <v>1102010500202</v>
      </c>
      <c r="C9" s="407" t="s">
        <v>443</v>
      </c>
      <c r="D9" s="365" t="e">
        <f>+IF(VLOOKUP(C9,#REF!,6,FALSE)=15,VLOOKUP('CA EF (2)'!C9,#REF!,5,FALSE),0)</f>
        <v>#REF!</v>
      </c>
      <c r="E9" s="366"/>
      <c r="F9" s="366"/>
      <c r="G9" s="367">
        <v>0</v>
      </c>
      <c r="H9" s="367" t="e">
        <f t="shared" si="0"/>
        <v>#REF!</v>
      </c>
      <c r="I9" s="367">
        <v>0</v>
      </c>
      <c r="J9" s="367">
        <v>0</v>
      </c>
      <c r="K9" s="367">
        <v>0</v>
      </c>
      <c r="L9" s="367">
        <v>0</v>
      </c>
      <c r="M9" s="367">
        <v>0</v>
      </c>
      <c r="N9" s="367">
        <v>0</v>
      </c>
      <c r="O9" s="367">
        <v>0</v>
      </c>
      <c r="P9" s="367">
        <v>0</v>
      </c>
      <c r="Q9" s="367">
        <v>0</v>
      </c>
      <c r="R9" s="367">
        <v>0</v>
      </c>
      <c r="S9" s="367">
        <v>0</v>
      </c>
      <c r="T9" s="367">
        <v>0</v>
      </c>
      <c r="U9" s="367">
        <v>0</v>
      </c>
      <c r="V9" s="367">
        <v>0</v>
      </c>
      <c r="W9" s="367">
        <v>0</v>
      </c>
      <c r="X9" s="367">
        <v>0</v>
      </c>
      <c r="Y9" s="367">
        <v>0</v>
      </c>
      <c r="Z9" s="368" t="e">
        <f t="shared" si="1"/>
        <v>#REF!</v>
      </c>
      <c r="AA9" s="371"/>
    </row>
    <row r="10" spans="1:27" s="370" customFormat="1" ht="12.75" customHeight="1">
      <c r="A10" s="370">
        <f t="shared" si="2"/>
        <v>15</v>
      </c>
      <c r="B10" s="405">
        <v>110201050020201</v>
      </c>
      <c r="C10" s="408" t="s">
        <v>444</v>
      </c>
      <c r="D10" s="365" t="e">
        <f>+IF(VLOOKUP(C10,#REF!,6,FALSE)=15,VLOOKUP('CA EF (2)'!C10,#REF!,5,FALSE),0)</f>
        <v>#REF!</v>
      </c>
      <c r="E10" s="366"/>
      <c r="F10" s="366"/>
      <c r="G10" s="367">
        <v>36317949.911000013</v>
      </c>
      <c r="H10" s="367" t="e">
        <f t="shared" si="0"/>
        <v>#REF!</v>
      </c>
      <c r="I10" s="367">
        <v>0</v>
      </c>
      <c r="J10" s="367">
        <v>0</v>
      </c>
      <c r="K10" s="367">
        <v>0</v>
      </c>
      <c r="L10" s="367">
        <v>0</v>
      </c>
      <c r="M10" s="367">
        <v>0</v>
      </c>
      <c r="N10" s="367">
        <v>0</v>
      </c>
      <c r="O10" s="367">
        <v>0</v>
      </c>
      <c r="P10" s="367">
        <v>0</v>
      </c>
      <c r="Q10" s="367">
        <v>0</v>
      </c>
      <c r="R10" s="367">
        <v>0</v>
      </c>
      <c r="S10" s="367">
        <v>0</v>
      </c>
      <c r="T10" s="367">
        <v>0</v>
      </c>
      <c r="U10" s="367">
        <v>0</v>
      </c>
      <c r="V10" s="367">
        <v>0</v>
      </c>
      <c r="W10" s="367">
        <v>0</v>
      </c>
      <c r="X10" s="367">
        <v>0</v>
      </c>
      <c r="Y10" s="367">
        <v>0</v>
      </c>
      <c r="Z10" s="368" t="e">
        <f t="shared" si="1"/>
        <v>#REF!</v>
      </c>
      <c r="AA10" s="371"/>
    </row>
    <row r="11" spans="1:27" s="370" customFormat="1" ht="12.75" customHeight="1">
      <c r="A11" s="370">
        <f t="shared" si="2"/>
        <v>15</v>
      </c>
      <c r="B11" s="405">
        <v>110201050020299</v>
      </c>
      <c r="C11" s="408" t="s">
        <v>445</v>
      </c>
      <c r="D11" s="365" t="e">
        <f>+IF(VLOOKUP(C11,#REF!,6,FALSE)=15,VLOOKUP('CA EF (2)'!C11,#REF!,5,FALSE),0)</f>
        <v>#REF!</v>
      </c>
      <c r="E11" s="366"/>
      <c r="F11" s="366"/>
      <c r="G11" s="367">
        <v>6999998.7181854248</v>
      </c>
      <c r="H11" s="367" t="e">
        <f t="shared" si="0"/>
        <v>#REF!</v>
      </c>
      <c r="I11" s="367">
        <v>0</v>
      </c>
      <c r="J11" s="367">
        <v>0</v>
      </c>
      <c r="K11" s="367">
        <v>0</v>
      </c>
      <c r="L11" s="367">
        <v>0</v>
      </c>
      <c r="M11" s="367">
        <v>0</v>
      </c>
      <c r="N11" s="367">
        <v>0</v>
      </c>
      <c r="O11" s="367">
        <v>0</v>
      </c>
      <c r="P11" s="367">
        <v>0</v>
      </c>
      <c r="Q11" s="367">
        <v>0</v>
      </c>
      <c r="R11" s="367">
        <v>0</v>
      </c>
      <c r="S11" s="367">
        <v>0</v>
      </c>
      <c r="T11" s="367">
        <v>0</v>
      </c>
      <c r="U11" s="367">
        <v>0</v>
      </c>
      <c r="V11" s="367">
        <v>0</v>
      </c>
      <c r="W11" s="367">
        <v>0</v>
      </c>
      <c r="X11" s="367">
        <v>0</v>
      </c>
      <c r="Y11" s="367">
        <v>0</v>
      </c>
      <c r="Z11" s="368" t="e">
        <f t="shared" si="1"/>
        <v>#REF!</v>
      </c>
      <c r="AA11" s="371"/>
    </row>
    <row r="12" spans="1:27" s="370" customFormat="1" ht="12.75" customHeight="1">
      <c r="A12" s="370">
        <f t="shared" si="2"/>
        <v>8</v>
      </c>
      <c r="B12" s="406">
        <v>11020107</v>
      </c>
      <c r="C12" s="407" t="s">
        <v>446</v>
      </c>
      <c r="D12" s="365" t="e">
        <f>+IF(VLOOKUP(C12,#REF!,6,FALSE)=15,VLOOKUP('CA EF (2)'!C12,#REF!,5,FALSE),0)</f>
        <v>#REF!</v>
      </c>
      <c r="E12" s="366"/>
      <c r="F12" s="366"/>
      <c r="G12" s="367">
        <v>0</v>
      </c>
      <c r="H12" s="367" t="e">
        <f t="shared" si="0"/>
        <v>#REF!</v>
      </c>
      <c r="I12" s="367">
        <v>0</v>
      </c>
      <c r="J12" s="367">
        <v>0</v>
      </c>
      <c r="K12" s="367">
        <v>0</v>
      </c>
      <c r="L12" s="367">
        <v>0</v>
      </c>
      <c r="M12" s="367">
        <v>0</v>
      </c>
      <c r="N12" s="367">
        <v>0</v>
      </c>
      <c r="O12" s="367">
        <v>0</v>
      </c>
      <c r="P12" s="367">
        <v>0</v>
      </c>
      <c r="Q12" s="367">
        <v>0</v>
      </c>
      <c r="R12" s="367">
        <v>0</v>
      </c>
      <c r="S12" s="367">
        <v>0</v>
      </c>
      <c r="T12" s="367">
        <v>0</v>
      </c>
      <c r="U12" s="367">
        <v>0</v>
      </c>
      <c r="V12" s="367">
        <v>0</v>
      </c>
      <c r="W12" s="367">
        <v>0</v>
      </c>
      <c r="X12" s="367">
        <v>0</v>
      </c>
      <c r="Y12" s="367">
        <v>0</v>
      </c>
      <c r="Z12" s="368" t="e">
        <f t="shared" si="1"/>
        <v>#REF!</v>
      </c>
      <c r="AA12" s="371"/>
    </row>
    <row r="13" spans="1:27" s="370" customFormat="1" ht="12.75" customHeight="1">
      <c r="A13" s="370">
        <f t="shared" si="2"/>
        <v>11</v>
      </c>
      <c r="B13" s="406">
        <v>11020107001</v>
      </c>
      <c r="C13" s="407" t="s">
        <v>446</v>
      </c>
      <c r="D13" s="365" t="e">
        <f>+IF(VLOOKUP(C13,#REF!,6,FALSE)=15,VLOOKUP('CA EF (2)'!C13,#REF!,5,FALSE),0)</f>
        <v>#REF!</v>
      </c>
      <c r="E13" s="366"/>
      <c r="F13" s="366"/>
      <c r="G13" s="367">
        <v>0</v>
      </c>
      <c r="H13" s="367" t="e">
        <f t="shared" si="0"/>
        <v>#REF!</v>
      </c>
      <c r="I13" s="367">
        <v>0</v>
      </c>
      <c r="J13" s="367">
        <v>0</v>
      </c>
      <c r="K13" s="367">
        <v>0</v>
      </c>
      <c r="L13" s="367">
        <v>0</v>
      </c>
      <c r="M13" s="367">
        <v>0</v>
      </c>
      <c r="N13" s="367">
        <v>0</v>
      </c>
      <c r="O13" s="367">
        <v>0</v>
      </c>
      <c r="P13" s="367">
        <v>0</v>
      </c>
      <c r="Q13" s="367">
        <v>0</v>
      </c>
      <c r="R13" s="367">
        <v>0</v>
      </c>
      <c r="S13" s="367">
        <v>0</v>
      </c>
      <c r="T13" s="367">
        <v>0</v>
      </c>
      <c r="U13" s="367">
        <v>0</v>
      </c>
      <c r="V13" s="367">
        <v>0</v>
      </c>
      <c r="W13" s="367">
        <v>0</v>
      </c>
      <c r="X13" s="367">
        <v>0</v>
      </c>
      <c r="Y13" s="367">
        <v>0</v>
      </c>
      <c r="Z13" s="368" t="e">
        <f t="shared" si="1"/>
        <v>#REF!</v>
      </c>
      <c r="AA13" s="371"/>
    </row>
    <row r="14" spans="1:27" s="370" customFormat="1" ht="12.75" customHeight="1">
      <c r="A14" s="370">
        <f t="shared" si="2"/>
        <v>13</v>
      </c>
      <c r="B14" s="406">
        <v>1102010700106</v>
      </c>
      <c r="C14" s="407" t="s">
        <v>446</v>
      </c>
      <c r="D14" s="365" t="e">
        <f>+IF(VLOOKUP(C14,#REF!,6,FALSE)=15,VLOOKUP('CA EF (2)'!C14,#REF!,5,FALSE),0)</f>
        <v>#REF!</v>
      </c>
      <c r="E14" s="366"/>
      <c r="F14" s="366"/>
      <c r="G14" s="367">
        <v>0</v>
      </c>
      <c r="H14" s="367" t="e">
        <f t="shared" si="0"/>
        <v>#REF!</v>
      </c>
      <c r="I14" s="367">
        <v>0</v>
      </c>
      <c r="J14" s="367">
        <v>0</v>
      </c>
      <c r="K14" s="367">
        <v>0</v>
      </c>
      <c r="L14" s="367">
        <v>0</v>
      </c>
      <c r="M14" s="367">
        <v>0</v>
      </c>
      <c r="N14" s="367">
        <v>0</v>
      </c>
      <c r="O14" s="367">
        <v>0</v>
      </c>
      <c r="P14" s="367">
        <v>0</v>
      </c>
      <c r="Q14" s="367">
        <v>0</v>
      </c>
      <c r="R14" s="367">
        <v>0</v>
      </c>
      <c r="S14" s="367">
        <v>0</v>
      </c>
      <c r="T14" s="367">
        <v>0</v>
      </c>
      <c r="U14" s="367">
        <v>0</v>
      </c>
      <c r="V14" s="367">
        <v>0</v>
      </c>
      <c r="W14" s="367">
        <v>0</v>
      </c>
      <c r="X14" s="367">
        <v>0</v>
      </c>
      <c r="Y14" s="367">
        <v>0</v>
      </c>
      <c r="Z14" s="368" t="e">
        <f t="shared" si="1"/>
        <v>#REF!</v>
      </c>
      <c r="AA14" s="371"/>
    </row>
    <row r="15" spans="1:27" s="370" customFormat="1" ht="12.75" customHeight="1">
      <c r="A15" s="370">
        <f t="shared" si="2"/>
        <v>15</v>
      </c>
      <c r="B15" s="405">
        <v>110201070010601</v>
      </c>
      <c r="C15" s="408" t="s">
        <v>447</v>
      </c>
      <c r="D15" s="365" t="e">
        <f>+IF(VLOOKUP(C15,#REF!,6,FALSE)=15,VLOOKUP('CA EF (2)'!C15,#REF!,5,FALSE),0)</f>
        <v>#REF!</v>
      </c>
      <c r="E15" s="366"/>
      <c r="F15" s="366"/>
      <c r="G15" s="367">
        <v>1190720</v>
      </c>
      <c r="H15" s="367" t="e">
        <f t="shared" si="0"/>
        <v>#REF!</v>
      </c>
      <c r="I15" s="367">
        <v>0</v>
      </c>
      <c r="J15" s="367">
        <v>0</v>
      </c>
      <c r="K15" s="367">
        <v>0</v>
      </c>
      <c r="L15" s="367">
        <v>0</v>
      </c>
      <c r="M15" s="367">
        <v>0</v>
      </c>
      <c r="N15" s="367">
        <v>0</v>
      </c>
      <c r="O15" s="367">
        <v>0</v>
      </c>
      <c r="P15" s="367">
        <v>0</v>
      </c>
      <c r="Q15" s="367">
        <v>0</v>
      </c>
      <c r="R15" s="367">
        <v>0</v>
      </c>
      <c r="S15" s="367">
        <v>0</v>
      </c>
      <c r="T15" s="367">
        <v>0</v>
      </c>
      <c r="U15" s="367">
        <v>0</v>
      </c>
      <c r="V15" s="367">
        <v>0</v>
      </c>
      <c r="W15" s="367">
        <v>0</v>
      </c>
      <c r="X15" s="367">
        <v>0</v>
      </c>
      <c r="Y15" s="367">
        <v>0</v>
      </c>
      <c r="Z15" s="368" t="e">
        <f t="shared" si="1"/>
        <v>#REF!</v>
      </c>
      <c r="AA15" s="371"/>
    </row>
    <row r="16" spans="1:27" s="370" customFormat="1" ht="12.75" customHeight="1">
      <c r="A16" s="370">
        <f t="shared" si="2"/>
        <v>15</v>
      </c>
      <c r="B16" s="405">
        <v>110201070010699</v>
      </c>
      <c r="C16" s="408" t="s">
        <v>448</v>
      </c>
      <c r="D16" s="365" t="e">
        <f>+IF(VLOOKUP(C16,#REF!,6,FALSE)=15,VLOOKUP('CA EF (2)'!C16,#REF!,5,FALSE),0)</f>
        <v>#REF!</v>
      </c>
      <c r="E16" s="366"/>
      <c r="F16" s="366"/>
      <c r="G16" s="367">
        <v>1122341544</v>
      </c>
      <c r="H16" s="367" t="e">
        <f t="shared" si="0"/>
        <v>#REF!</v>
      </c>
      <c r="I16" s="367">
        <v>0</v>
      </c>
      <c r="J16" s="367">
        <v>0</v>
      </c>
      <c r="K16" s="367">
        <v>0</v>
      </c>
      <c r="L16" s="367">
        <v>0</v>
      </c>
      <c r="M16" s="367">
        <v>0</v>
      </c>
      <c r="N16" s="367">
        <v>0</v>
      </c>
      <c r="O16" s="367">
        <v>0</v>
      </c>
      <c r="P16" s="367">
        <v>0</v>
      </c>
      <c r="Q16" s="367">
        <v>0</v>
      </c>
      <c r="R16" s="367">
        <v>0</v>
      </c>
      <c r="S16" s="367">
        <v>0</v>
      </c>
      <c r="T16" s="367">
        <v>0</v>
      </c>
      <c r="U16" s="367">
        <v>0</v>
      </c>
      <c r="V16" s="367">
        <v>0</v>
      </c>
      <c r="W16" s="367">
        <v>0</v>
      </c>
      <c r="X16" s="367">
        <v>0</v>
      </c>
      <c r="Y16" s="367">
        <v>0</v>
      </c>
      <c r="Z16" s="368" t="e">
        <f t="shared" si="1"/>
        <v>#REF!</v>
      </c>
      <c r="AA16" s="371"/>
    </row>
    <row r="17" spans="1:27" s="370" customFormat="1" ht="12.75" customHeight="1">
      <c r="A17" s="370">
        <f t="shared" si="2"/>
        <v>13</v>
      </c>
      <c r="B17" s="406">
        <v>1102010700107</v>
      </c>
      <c r="C17" s="407" t="s">
        <v>446</v>
      </c>
      <c r="D17" s="365" t="e">
        <f>+IF(VLOOKUP(C17,#REF!,6,FALSE)=15,VLOOKUP('CA EF (2)'!C17,#REF!,5,FALSE),0)</f>
        <v>#REF!</v>
      </c>
      <c r="E17" s="366"/>
      <c r="F17" s="366"/>
      <c r="G17" s="367">
        <v>0</v>
      </c>
      <c r="H17" s="367" t="e">
        <f t="shared" si="0"/>
        <v>#REF!</v>
      </c>
      <c r="I17" s="367">
        <v>0</v>
      </c>
      <c r="J17" s="367">
        <v>0</v>
      </c>
      <c r="K17" s="367">
        <v>0</v>
      </c>
      <c r="L17" s="367">
        <v>0</v>
      </c>
      <c r="M17" s="367">
        <v>0</v>
      </c>
      <c r="N17" s="367">
        <v>0</v>
      </c>
      <c r="O17" s="367">
        <v>0</v>
      </c>
      <c r="P17" s="367">
        <v>0</v>
      </c>
      <c r="Q17" s="367">
        <v>0</v>
      </c>
      <c r="R17" s="367">
        <v>0</v>
      </c>
      <c r="S17" s="367">
        <v>0</v>
      </c>
      <c r="T17" s="367">
        <v>0</v>
      </c>
      <c r="U17" s="367">
        <v>0</v>
      </c>
      <c r="V17" s="367">
        <v>0</v>
      </c>
      <c r="W17" s="367">
        <v>0</v>
      </c>
      <c r="X17" s="367">
        <v>0</v>
      </c>
      <c r="Y17" s="367">
        <v>0</v>
      </c>
      <c r="Z17" s="368" t="e">
        <f t="shared" si="1"/>
        <v>#REF!</v>
      </c>
      <c r="AA17" s="369"/>
    </row>
    <row r="18" spans="1:27" s="370" customFormat="1" ht="12.75" customHeight="1">
      <c r="A18" s="370">
        <f t="shared" si="2"/>
        <v>15</v>
      </c>
      <c r="B18" s="405" t="s">
        <v>828</v>
      </c>
      <c r="C18" s="408" t="s">
        <v>829</v>
      </c>
      <c r="D18" s="365" t="e">
        <f>+IF(VLOOKUP(C18,#REF!,6,FALSE)=15,VLOOKUP('CA EF (2)'!C18,#REF!,5,FALSE),0)</f>
        <v>#REF!</v>
      </c>
      <c r="E18" s="366"/>
      <c r="F18" s="366"/>
      <c r="G18" s="367">
        <v>0</v>
      </c>
      <c r="H18" s="367" t="e">
        <f t="shared" si="0"/>
        <v>#REF!</v>
      </c>
      <c r="I18" s="367">
        <v>0</v>
      </c>
      <c r="J18" s="367">
        <v>0</v>
      </c>
      <c r="K18" s="367">
        <v>0</v>
      </c>
      <c r="L18" s="367">
        <v>0</v>
      </c>
      <c r="M18" s="367">
        <v>0</v>
      </c>
      <c r="N18" s="367">
        <v>0</v>
      </c>
      <c r="O18" s="367">
        <v>0</v>
      </c>
      <c r="P18" s="367">
        <v>0</v>
      </c>
      <c r="Q18" s="367">
        <v>0</v>
      </c>
      <c r="R18" s="367">
        <v>0</v>
      </c>
      <c r="S18" s="367">
        <v>0</v>
      </c>
      <c r="T18" s="367">
        <v>0</v>
      </c>
      <c r="U18" s="367">
        <v>0</v>
      </c>
      <c r="V18" s="367">
        <v>0</v>
      </c>
      <c r="W18" s="367">
        <v>0</v>
      </c>
      <c r="X18" s="367">
        <v>0</v>
      </c>
      <c r="Y18" s="367">
        <v>0</v>
      </c>
      <c r="Z18" s="368" t="e">
        <f t="shared" si="1"/>
        <v>#REF!</v>
      </c>
      <c r="AA18" s="371"/>
    </row>
    <row r="19" spans="1:27" s="370" customFormat="1" ht="12.75" customHeight="1">
      <c r="A19" s="370">
        <f t="shared" si="2"/>
        <v>15</v>
      </c>
      <c r="B19" s="405">
        <v>110201070010799</v>
      </c>
      <c r="C19" s="408" t="s">
        <v>449</v>
      </c>
      <c r="D19" s="365" t="e">
        <f>+IF(VLOOKUP(C19,#REF!,6,FALSE)=15,VLOOKUP('CA EF (2)'!C19,#REF!,5,FALSE),0)</f>
        <v>#REF!</v>
      </c>
      <c r="E19" s="366"/>
      <c r="F19" s="366"/>
      <c r="G19" s="367">
        <v>7835042</v>
      </c>
      <c r="H19" s="367" t="e">
        <f t="shared" si="0"/>
        <v>#REF!</v>
      </c>
      <c r="I19" s="367">
        <v>0</v>
      </c>
      <c r="J19" s="367">
        <v>0</v>
      </c>
      <c r="K19" s="367">
        <v>0</v>
      </c>
      <c r="L19" s="367">
        <v>0</v>
      </c>
      <c r="M19" s="367">
        <v>0</v>
      </c>
      <c r="N19" s="367">
        <v>0</v>
      </c>
      <c r="O19" s="367">
        <v>0</v>
      </c>
      <c r="P19" s="367">
        <v>0</v>
      </c>
      <c r="Q19" s="367">
        <v>0</v>
      </c>
      <c r="R19" s="367">
        <v>0</v>
      </c>
      <c r="S19" s="367">
        <v>0</v>
      </c>
      <c r="T19" s="367">
        <v>0</v>
      </c>
      <c r="U19" s="367">
        <v>0</v>
      </c>
      <c r="V19" s="367">
        <v>0</v>
      </c>
      <c r="W19" s="367">
        <v>0</v>
      </c>
      <c r="X19" s="367">
        <v>0</v>
      </c>
      <c r="Y19" s="367">
        <v>0</v>
      </c>
      <c r="Z19" s="368" t="e">
        <f t="shared" si="1"/>
        <v>#REF!</v>
      </c>
      <c r="AA19" s="371"/>
    </row>
    <row r="20" spans="1:27" s="370" customFormat="1" ht="12.75" customHeight="1">
      <c r="A20" s="370">
        <f t="shared" si="2"/>
        <v>0</v>
      </c>
      <c r="B20" s="409"/>
      <c r="C20" s="410" t="s">
        <v>450</v>
      </c>
      <c r="D20" s="365">
        <v>0</v>
      </c>
      <c r="E20" s="366"/>
      <c r="F20" s="366"/>
      <c r="G20" s="367"/>
      <c r="H20" s="367">
        <f t="shared" si="0"/>
        <v>0</v>
      </c>
      <c r="I20" s="367">
        <v>0</v>
      </c>
      <c r="J20" s="367">
        <v>0</v>
      </c>
      <c r="K20" s="367">
        <v>0</v>
      </c>
      <c r="L20" s="367">
        <v>0</v>
      </c>
      <c r="M20" s="367">
        <v>0</v>
      </c>
      <c r="N20" s="367">
        <v>0</v>
      </c>
      <c r="O20" s="367">
        <v>0</v>
      </c>
      <c r="P20" s="367">
        <v>0</v>
      </c>
      <c r="Q20" s="367">
        <v>0</v>
      </c>
      <c r="R20" s="367">
        <v>0</v>
      </c>
      <c r="S20" s="367">
        <v>0</v>
      </c>
      <c r="T20" s="367">
        <v>0</v>
      </c>
      <c r="U20" s="367">
        <v>0</v>
      </c>
      <c r="V20" s="367">
        <v>0</v>
      </c>
      <c r="W20" s="367">
        <v>0</v>
      </c>
      <c r="X20" s="367">
        <v>0</v>
      </c>
      <c r="Y20" s="367">
        <v>0</v>
      </c>
      <c r="Z20" s="368">
        <f t="shared" si="1"/>
        <v>0</v>
      </c>
      <c r="AA20" s="369"/>
    </row>
    <row r="21" spans="1:27" s="370" customFormat="1" ht="12.75" customHeight="1">
      <c r="A21" s="370">
        <f t="shared" si="2"/>
        <v>0</v>
      </c>
      <c r="B21" s="409"/>
      <c r="C21" s="410" t="s">
        <v>451</v>
      </c>
      <c r="D21" s="365">
        <v>0</v>
      </c>
      <c r="E21" s="366"/>
      <c r="F21" s="366"/>
      <c r="G21" s="367"/>
      <c r="H21" s="367">
        <f t="shared" si="0"/>
        <v>0</v>
      </c>
      <c r="I21" s="367">
        <v>0</v>
      </c>
      <c r="J21" s="367">
        <v>0</v>
      </c>
      <c r="K21" s="367">
        <v>0</v>
      </c>
      <c r="L21" s="367">
        <v>0</v>
      </c>
      <c r="M21" s="367">
        <v>0</v>
      </c>
      <c r="N21" s="367">
        <v>0</v>
      </c>
      <c r="O21" s="367">
        <v>0</v>
      </c>
      <c r="P21" s="367">
        <v>0</v>
      </c>
      <c r="Q21" s="367">
        <v>0</v>
      </c>
      <c r="R21" s="367">
        <v>0</v>
      </c>
      <c r="S21" s="367">
        <v>0</v>
      </c>
      <c r="T21" s="367">
        <v>0</v>
      </c>
      <c r="U21" s="367">
        <v>0</v>
      </c>
      <c r="V21" s="367">
        <v>0</v>
      </c>
      <c r="W21" s="367">
        <v>0</v>
      </c>
      <c r="X21" s="367">
        <v>0</v>
      </c>
      <c r="Y21" s="367">
        <v>0</v>
      </c>
      <c r="Z21" s="368">
        <f t="shared" si="1"/>
        <v>0</v>
      </c>
      <c r="AA21" s="369"/>
    </row>
    <row r="22" spans="1:27" s="370" customFormat="1" ht="12.75" customHeight="1">
      <c r="A22" s="370">
        <f t="shared" si="2"/>
        <v>0</v>
      </c>
      <c r="B22" s="409"/>
      <c r="C22" s="410" t="s">
        <v>452</v>
      </c>
      <c r="D22" s="365">
        <v>0</v>
      </c>
      <c r="E22" s="366"/>
      <c r="F22" s="366"/>
      <c r="G22" s="367">
        <v>0</v>
      </c>
      <c r="H22" s="367">
        <f t="shared" si="0"/>
        <v>0</v>
      </c>
      <c r="I22" s="367">
        <v>0</v>
      </c>
      <c r="J22" s="367">
        <v>0</v>
      </c>
      <c r="K22" s="367">
        <v>0</v>
      </c>
      <c r="L22" s="367">
        <v>0</v>
      </c>
      <c r="M22" s="367">
        <v>0</v>
      </c>
      <c r="N22" s="367">
        <v>0</v>
      </c>
      <c r="O22" s="367">
        <v>0</v>
      </c>
      <c r="P22" s="367">
        <v>0</v>
      </c>
      <c r="Q22" s="367">
        <v>0</v>
      </c>
      <c r="R22" s="367">
        <v>0</v>
      </c>
      <c r="S22" s="367">
        <v>0</v>
      </c>
      <c r="T22" s="367">
        <v>0</v>
      </c>
      <c r="U22" s="367">
        <v>0</v>
      </c>
      <c r="V22" s="367">
        <v>0</v>
      </c>
      <c r="W22" s="367">
        <v>0</v>
      </c>
      <c r="X22" s="367">
        <v>0</v>
      </c>
      <c r="Y22" s="367">
        <v>0</v>
      </c>
      <c r="Z22" s="368">
        <f t="shared" si="1"/>
        <v>0</v>
      </c>
      <c r="AA22" s="369"/>
    </row>
    <row r="23" spans="1:27" s="370" customFormat="1" ht="12.75" customHeight="1">
      <c r="A23" s="370">
        <f t="shared" si="2"/>
        <v>0</v>
      </c>
      <c r="B23" s="409"/>
      <c r="C23" s="410" t="s">
        <v>453</v>
      </c>
      <c r="D23" s="365">
        <v>0</v>
      </c>
      <c r="E23" s="366"/>
      <c r="F23" s="366"/>
      <c r="G23" s="367">
        <v>400000000</v>
      </c>
      <c r="H23" s="367">
        <f t="shared" si="0"/>
        <v>-400000000</v>
      </c>
      <c r="I23" s="367">
        <v>0</v>
      </c>
      <c r="J23" s="367">
        <v>0</v>
      </c>
      <c r="K23" s="367">
        <v>0</v>
      </c>
      <c r="L23" s="367">
        <v>0</v>
      </c>
      <c r="M23" s="367">
        <v>0</v>
      </c>
      <c r="N23" s="367">
        <v>0</v>
      </c>
      <c r="O23" s="367">
        <v>0</v>
      </c>
      <c r="P23" s="367">
        <v>0</v>
      </c>
      <c r="Q23" s="367">
        <v>0</v>
      </c>
      <c r="R23" s="367">
        <f>-$H23</f>
        <v>400000000</v>
      </c>
      <c r="S23" s="367">
        <v>0</v>
      </c>
      <c r="T23" s="367">
        <v>0</v>
      </c>
      <c r="U23" s="367">
        <v>0</v>
      </c>
      <c r="V23" s="367">
        <v>0</v>
      </c>
      <c r="W23" s="367">
        <v>0</v>
      </c>
      <c r="X23" s="367">
        <v>0</v>
      </c>
      <c r="Y23" s="367">
        <v>0</v>
      </c>
      <c r="Z23" s="368">
        <f t="shared" si="1"/>
        <v>0</v>
      </c>
      <c r="AA23" s="369"/>
    </row>
    <row r="24" spans="1:27" s="370" customFormat="1" ht="12.75" customHeight="1">
      <c r="A24" s="370">
        <f t="shared" si="2"/>
        <v>0</v>
      </c>
      <c r="B24" s="409"/>
      <c r="C24" s="410" t="s">
        <v>454</v>
      </c>
      <c r="D24" s="365">
        <v>0</v>
      </c>
      <c r="E24" s="366"/>
      <c r="F24" s="366"/>
      <c r="G24" s="367">
        <v>0</v>
      </c>
      <c r="H24" s="367">
        <f t="shared" si="0"/>
        <v>0</v>
      </c>
      <c r="I24" s="367">
        <v>0</v>
      </c>
      <c r="J24" s="367">
        <v>0</v>
      </c>
      <c r="K24" s="367">
        <v>0</v>
      </c>
      <c r="L24" s="367">
        <v>0</v>
      </c>
      <c r="M24" s="367">
        <v>0</v>
      </c>
      <c r="N24" s="367">
        <v>0</v>
      </c>
      <c r="O24" s="367">
        <v>0</v>
      </c>
      <c r="P24" s="367">
        <v>0</v>
      </c>
      <c r="Q24" s="367">
        <v>0</v>
      </c>
      <c r="R24" s="367">
        <v>0</v>
      </c>
      <c r="S24" s="367">
        <v>0</v>
      </c>
      <c r="T24" s="367">
        <v>0</v>
      </c>
      <c r="U24" s="367">
        <v>0</v>
      </c>
      <c r="V24" s="367">
        <v>0</v>
      </c>
      <c r="W24" s="367">
        <v>0</v>
      </c>
      <c r="X24" s="367">
        <v>0</v>
      </c>
      <c r="Y24" s="367">
        <v>0</v>
      </c>
      <c r="Z24" s="368">
        <f t="shared" si="1"/>
        <v>0</v>
      </c>
      <c r="AA24" s="369"/>
    </row>
    <row r="25" spans="1:27" s="370" customFormat="1" ht="12.75" customHeight="1">
      <c r="A25" s="370">
        <f t="shared" si="2"/>
        <v>0</v>
      </c>
      <c r="B25" s="409"/>
      <c r="C25" s="410" t="s">
        <v>455</v>
      </c>
      <c r="D25" s="365">
        <v>0</v>
      </c>
      <c r="E25" s="366"/>
      <c r="F25" s="366"/>
      <c r="G25" s="367">
        <v>0</v>
      </c>
      <c r="H25" s="367">
        <f t="shared" si="0"/>
        <v>0</v>
      </c>
      <c r="I25" s="367">
        <v>0</v>
      </c>
      <c r="J25" s="367">
        <v>0</v>
      </c>
      <c r="K25" s="367">
        <v>0</v>
      </c>
      <c r="L25" s="367">
        <v>0</v>
      </c>
      <c r="M25" s="367">
        <v>0</v>
      </c>
      <c r="N25" s="367">
        <v>0</v>
      </c>
      <c r="O25" s="367">
        <v>0</v>
      </c>
      <c r="P25" s="367">
        <v>0</v>
      </c>
      <c r="Q25" s="367">
        <v>0</v>
      </c>
      <c r="R25" s="367">
        <v>0</v>
      </c>
      <c r="S25" s="367">
        <v>0</v>
      </c>
      <c r="T25" s="367">
        <v>0</v>
      </c>
      <c r="U25" s="367">
        <v>0</v>
      </c>
      <c r="V25" s="367">
        <v>0</v>
      </c>
      <c r="W25" s="367">
        <v>0</v>
      </c>
      <c r="X25" s="367">
        <v>0</v>
      </c>
      <c r="Y25" s="367">
        <v>0</v>
      </c>
      <c r="Z25" s="368">
        <f t="shared" si="1"/>
        <v>0</v>
      </c>
      <c r="AA25" s="369"/>
    </row>
    <row r="26" spans="1:27" s="370" customFormat="1" ht="12.75" customHeight="1">
      <c r="A26" s="370">
        <f t="shared" si="2"/>
        <v>0</v>
      </c>
      <c r="B26" s="409"/>
      <c r="C26" s="410" t="s">
        <v>456</v>
      </c>
      <c r="D26" s="365">
        <v>0</v>
      </c>
      <c r="E26" s="366"/>
      <c r="F26" s="366"/>
      <c r="G26" s="367">
        <v>461432</v>
      </c>
      <c r="H26" s="367">
        <f t="shared" si="0"/>
        <v>-461432</v>
      </c>
      <c r="I26" s="367">
        <v>0</v>
      </c>
      <c r="J26" s="367">
        <v>0</v>
      </c>
      <c r="K26" s="367">
        <v>0</v>
      </c>
      <c r="L26" s="367">
        <v>0</v>
      </c>
      <c r="M26" s="367">
        <v>0</v>
      </c>
      <c r="N26" s="367">
        <v>0</v>
      </c>
      <c r="O26" s="367">
        <v>0</v>
      </c>
      <c r="P26" s="367">
        <v>0</v>
      </c>
      <c r="Q26" s="367">
        <v>0</v>
      </c>
      <c r="R26" s="367">
        <f>-$H26</f>
        <v>461432</v>
      </c>
      <c r="S26" s="367">
        <v>0</v>
      </c>
      <c r="T26" s="367">
        <v>0</v>
      </c>
      <c r="U26" s="367">
        <v>0</v>
      </c>
      <c r="V26" s="367">
        <v>0</v>
      </c>
      <c r="W26" s="367">
        <v>0</v>
      </c>
      <c r="X26" s="367">
        <v>0</v>
      </c>
      <c r="Y26" s="367">
        <v>0</v>
      </c>
      <c r="Z26" s="368">
        <f t="shared" si="1"/>
        <v>0</v>
      </c>
      <c r="AA26" s="369"/>
    </row>
    <row r="27" spans="1:27" s="370" customFormat="1" ht="12.75" customHeight="1">
      <c r="A27" s="370">
        <f t="shared" si="2"/>
        <v>0</v>
      </c>
      <c r="B27" s="409"/>
      <c r="C27" s="410" t="s">
        <v>457</v>
      </c>
      <c r="D27" s="365">
        <v>0</v>
      </c>
      <c r="E27" s="366"/>
      <c r="F27" s="366"/>
      <c r="G27" s="367">
        <v>0</v>
      </c>
      <c r="H27" s="367">
        <f t="shared" si="0"/>
        <v>0</v>
      </c>
      <c r="I27" s="367">
        <v>0</v>
      </c>
      <c r="J27" s="367">
        <v>0</v>
      </c>
      <c r="K27" s="367">
        <v>0</v>
      </c>
      <c r="L27" s="367">
        <v>0</v>
      </c>
      <c r="M27" s="367">
        <v>0</v>
      </c>
      <c r="N27" s="367">
        <v>0</v>
      </c>
      <c r="O27" s="367">
        <v>0</v>
      </c>
      <c r="P27" s="367">
        <v>0</v>
      </c>
      <c r="Q27" s="367">
        <v>0</v>
      </c>
      <c r="R27" s="367">
        <v>0</v>
      </c>
      <c r="S27" s="367">
        <v>0</v>
      </c>
      <c r="T27" s="367">
        <v>0</v>
      </c>
      <c r="U27" s="367">
        <v>0</v>
      </c>
      <c r="V27" s="367">
        <v>0</v>
      </c>
      <c r="W27" s="367">
        <v>0</v>
      </c>
      <c r="X27" s="367">
        <v>0</v>
      </c>
      <c r="Y27" s="367">
        <v>0</v>
      </c>
      <c r="Z27" s="368">
        <f t="shared" si="1"/>
        <v>0</v>
      </c>
      <c r="AA27" s="369"/>
    </row>
    <row r="28" spans="1:27" s="370" customFormat="1" ht="12.75" customHeight="1">
      <c r="A28" s="370">
        <f t="shared" si="2"/>
        <v>0</v>
      </c>
      <c r="B28" s="409"/>
      <c r="C28" s="410" t="s">
        <v>458</v>
      </c>
      <c r="D28" s="365">
        <v>0</v>
      </c>
      <c r="E28" s="366"/>
      <c r="F28" s="366"/>
      <c r="G28" s="367">
        <v>0</v>
      </c>
      <c r="H28" s="367">
        <f t="shared" si="0"/>
        <v>0</v>
      </c>
      <c r="I28" s="367">
        <v>0</v>
      </c>
      <c r="J28" s="367">
        <v>0</v>
      </c>
      <c r="K28" s="367">
        <v>0</v>
      </c>
      <c r="L28" s="367">
        <v>0</v>
      </c>
      <c r="M28" s="367">
        <v>0</v>
      </c>
      <c r="N28" s="367">
        <v>0</v>
      </c>
      <c r="O28" s="367">
        <v>0</v>
      </c>
      <c r="P28" s="367">
        <v>0</v>
      </c>
      <c r="Q28" s="367">
        <v>0</v>
      </c>
      <c r="R28" s="367">
        <v>0</v>
      </c>
      <c r="S28" s="367">
        <v>0</v>
      </c>
      <c r="T28" s="367">
        <v>0</v>
      </c>
      <c r="U28" s="367">
        <v>0</v>
      </c>
      <c r="V28" s="367">
        <v>0</v>
      </c>
      <c r="W28" s="367">
        <v>0</v>
      </c>
      <c r="X28" s="367">
        <v>0</v>
      </c>
      <c r="Y28" s="367">
        <v>0</v>
      </c>
      <c r="Z28" s="368">
        <f t="shared" si="1"/>
        <v>0</v>
      </c>
      <c r="AA28" s="369"/>
    </row>
    <row r="29" spans="1:27" s="370" customFormat="1" ht="12.75" customHeight="1">
      <c r="A29" s="370">
        <f t="shared" si="2"/>
        <v>0</v>
      </c>
      <c r="B29" s="409"/>
      <c r="C29" s="410" t="s">
        <v>459</v>
      </c>
      <c r="D29" s="365">
        <v>0</v>
      </c>
      <c r="E29" s="366"/>
      <c r="F29" s="366"/>
      <c r="G29" s="367">
        <v>0</v>
      </c>
      <c r="H29" s="367">
        <f t="shared" si="0"/>
        <v>0</v>
      </c>
      <c r="I29" s="367">
        <v>0</v>
      </c>
      <c r="J29" s="367">
        <v>0</v>
      </c>
      <c r="K29" s="367">
        <v>0</v>
      </c>
      <c r="L29" s="367">
        <v>0</v>
      </c>
      <c r="M29" s="367">
        <v>0</v>
      </c>
      <c r="N29" s="367">
        <v>0</v>
      </c>
      <c r="O29" s="367">
        <v>0</v>
      </c>
      <c r="P29" s="367">
        <v>0</v>
      </c>
      <c r="Q29" s="367">
        <v>0</v>
      </c>
      <c r="R29" s="367">
        <v>0</v>
      </c>
      <c r="S29" s="367">
        <v>0</v>
      </c>
      <c r="T29" s="367">
        <v>0</v>
      </c>
      <c r="U29" s="367">
        <v>0</v>
      </c>
      <c r="V29" s="367">
        <v>0</v>
      </c>
      <c r="W29" s="367">
        <v>0</v>
      </c>
      <c r="X29" s="367">
        <v>0</v>
      </c>
      <c r="Y29" s="367">
        <v>0</v>
      </c>
      <c r="Z29" s="368">
        <f t="shared" si="1"/>
        <v>0</v>
      </c>
      <c r="AA29" s="369"/>
    </row>
    <row r="30" spans="1:27" s="370" customFormat="1" ht="12.75" customHeight="1">
      <c r="A30" s="370">
        <f t="shared" si="2"/>
        <v>0</v>
      </c>
      <c r="B30" s="409"/>
      <c r="C30" s="410" t="s">
        <v>459</v>
      </c>
      <c r="D30" s="365">
        <v>0</v>
      </c>
      <c r="E30" s="366"/>
      <c r="F30" s="366"/>
      <c r="G30" s="367">
        <v>0</v>
      </c>
      <c r="H30" s="367">
        <f t="shared" si="0"/>
        <v>0</v>
      </c>
      <c r="I30" s="367">
        <v>0</v>
      </c>
      <c r="J30" s="367">
        <v>0</v>
      </c>
      <c r="K30" s="367">
        <v>0</v>
      </c>
      <c r="L30" s="367">
        <v>0</v>
      </c>
      <c r="M30" s="367">
        <v>0</v>
      </c>
      <c r="N30" s="367">
        <v>0</v>
      </c>
      <c r="O30" s="367">
        <v>0</v>
      </c>
      <c r="P30" s="367">
        <v>0</v>
      </c>
      <c r="Q30" s="367">
        <v>0</v>
      </c>
      <c r="R30" s="367">
        <v>0</v>
      </c>
      <c r="S30" s="367">
        <v>0</v>
      </c>
      <c r="T30" s="367">
        <v>0</v>
      </c>
      <c r="U30" s="367">
        <v>0</v>
      </c>
      <c r="V30" s="367">
        <v>0</v>
      </c>
      <c r="W30" s="367">
        <v>0</v>
      </c>
      <c r="X30" s="367">
        <v>0</v>
      </c>
      <c r="Y30" s="367">
        <v>0</v>
      </c>
      <c r="Z30" s="368">
        <f t="shared" si="1"/>
        <v>0</v>
      </c>
      <c r="AA30" s="369"/>
    </row>
    <row r="31" spans="1:27" s="370" customFormat="1" ht="12.75" customHeight="1">
      <c r="A31" s="370">
        <f t="shared" si="2"/>
        <v>0</v>
      </c>
      <c r="B31" s="409"/>
      <c r="C31" s="410" t="s">
        <v>460</v>
      </c>
      <c r="D31" s="365">
        <v>0</v>
      </c>
      <c r="E31" s="366"/>
      <c r="F31" s="366"/>
      <c r="G31" s="367">
        <v>51123398</v>
      </c>
      <c r="H31" s="367">
        <f t="shared" si="0"/>
        <v>-51123398</v>
      </c>
      <c r="I31" s="367">
        <f>-$H31</f>
        <v>51123398</v>
      </c>
      <c r="J31" s="367">
        <v>0</v>
      </c>
      <c r="K31" s="367">
        <v>0</v>
      </c>
      <c r="L31" s="367">
        <v>0</v>
      </c>
      <c r="M31" s="367">
        <v>0</v>
      </c>
      <c r="N31" s="367">
        <v>0</v>
      </c>
      <c r="O31" s="367">
        <v>0</v>
      </c>
      <c r="P31" s="367">
        <v>0</v>
      </c>
      <c r="Q31" s="367">
        <v>0</v>
      </c>
      <c r="R31" s="367">
        <v>0</v>
      </c>
      <c r="S31" s="367">
        <v>0</v>
      </c>
      <c r="T31" s="367">
        <v>0</v>
      </c>
      <c r="U31" s="367">
        <v>0</v>
      </c>
      <c r="V31" s="367">
        <v>0</v>
      </c>
      <c r="W31" s="367">
        <v>0</v>
      </c>
      <c r="X31" s="367">
        <v>0</v>
      </c>
      <c r="Y31" s="367">
        <v>0</v>
      </c>
      <c r="Z31" s="368">
        <f t="shared" si="1"/>
        <v>0</v>
      </c>
      <c r="AA31" s="369"/>
    </row>
    <row r="32" spans="1:27" s="370" customFormat="1" ht="12.75" customHeight="1">
      <c r="A32" s="370">
        <f t="shared" si="2"/>
        <v>0</v>
      </c>
      <c r="B32" s="409"/>
      <c r="C32" s="410" t="s">
        <v>461</v>
      </c>
      <c r="D32" s="365">
        <v>0</v>
      </c>
      <c r="E32" s="366"/>
      <c r="F32" s="366"/>
      <c r="G32" s="367">
        <v>43541546</v>
      </c>
      <c r="H32" s="367">
        <f t="shared" si="0"/>
        <v>-43541546</v>
      </c>
      <c r="I32" s="367">
        <f>-$H32</f>
        <v>43541546</v>
      </c>
      <c r="J32" s="367">
        <v>0</v>
      </c>
      <c r="K32" s="367">
        <v>0</v>
      </c>
      <c r="L32" s="367">
        <v>0</v>
      </c>
      <c r="M32" s="367">
        <v>0</v>
      </c>
      <c r="N32" s="367">
        <v>0</v>
      </c>
      <c r="O32" s="367">
        <v>0</v>
      </c>
      <c r="P32" s="367">
        <v>0</v>
      </c>
      <c r="Q32" s="367">
        <v>0</v>
      </c>
      <c r="R32" s="367">
        <v>0</v>
      </c>
      <c r="S32" s="367">
        <v>0</v>
      </c>
      <c r="T32" s="367">
        <v>0</v>
      </c>
      <c r="U32" s="367">
        <v>0</v>
      </c>
      <c r="V32" s="367">
        <v>0</v>
      </c>
      <c r="W32" s="367">
        <v>0</v>
      </c>
      <c r="X32" s="367">
        <v>0</v>
      </c>
      <c r="Y32" s="367">
        <v>0</v>
      </c>
      <c r="Z32" s="368">
        <f t="shared" si="1"/>
        <v>0</v>
      </c>
      <c r="AA32" s="369"/>
    </row>
    <row r="33" spans="1:27" s="370" customFormat="1" ht="12.75" customHeight="1">
      <c r="A33" s="370">
        <f t="shared" si="2"/>
        <v>2</v>
      </c>
      <c r="B33" s="406">
        <v>13</v>
      </c>
      <c r="C33" s="407" t="s">
        <v>457</v>
      </c>
      <c r="D33" s="365" t="e">
        <f>+IF(VLOOKUP(C33,#REF!,6,FALSE)=15,VLOOKUP('CA EF (2)'!C33,#REF!,5,FALSE),0)</f>
        <v>#REF!</v>
      </c>
      <c r="E33" s="366"/>
      <c r="F33" s="366"/>
      <c r="G33" s="367">
        <v>0</v>
      </c>
      <c r="H33" s="367" t="e">
        <f t="shared" si="0"/>
        <v>#REF!</v>
      </c>
      <c r="I33" s="367">
        <v>0</v>
      </c>
      <c r="J33" s="367">
        <v>0</v>
      </c>
      <c r="K33" s="367">
        <v>0</v>
      </c>
      <c r="L33" s="367">
        <v>0</v>
      </c>
      <c r="M33" s="367">
        <v>0</v>
      </c>
      <c r="N33" s="367">
        <v>0</v>
      </c>
      <c r="O33" s="367">
        <v>0</v>
      </c>
      <c r="P33" s="367">
        <v>0</v>
      </c>
      <c r="Q33" s="367">
        <v>0</v>
      </c>
      <c r="R33" s="367">
        <v>0</v>
      </c>
      <c r="S33" s="367">
        <v>0</v>
      </c>
      <c r="T33" s="367">
        <v>0</v>
      </c>
      <c r="U33" s="367">
        <v>0</v>
      </c>
      <c r="V33" s="367">
        <v>0</v>
      </c>
      <c r="W33" s="367">
        <v>0</v>
      </c>
      <c r="X33" s="367">
        <v>0</v>
      </c>
      <c r="Y33" s="367">
        <v>0</v>
      </c>
      <c r="Z33" s="368" t="e">
        <f t="shared" si="1"/>
        <v>#REF!</v>
      </c>
      <c r="AA33" s="371"/>
    </row>
    <row r="34" spans="1:27" s="370" customFormat="1" ht="12.75" customHeight="1">
      <c r="A34" s="370">
        <f t="shared" si="2"/>
        <v>5</v>
      </c>
      <c r="B34" s="406">
        <v>13010</v>
      </c>
      <c r="C34" s="407" t="s">
        <v>458</v>
      </c>
      <c r="D34" s="365" t="e">
        <f>+IF(VLOOKUP(C34,#REF!,6,FALSE)=15,VLOOKUP('CA EF (2)'!C34,#REF!,5,FALSE),0)</f>
        <v>#REF!</v>
      </c>
      <c r="E34" s="366"/>
      <c r="F34" s="366"/>
      <c r="G34" s="367">
        <v>0</v>
      </c>
      <c r="H34" s="367" t="e">
        <f t="shared" si="0"/>
        <v>#REF!</v>
      </c>
      <c r="I34" s="367">
        <v>0</v>
      </c>
      <c r="J34" s="367">
        <v>0</v>
      </c>
      <c r="K34" s="367">
        <v>0</v>
      </c>
      <c r="L34" s="367">
        <v>0</v>
      </c>
      <c r="M34" s="367">
        <v>0</v>
      </c>
      <c r="N34" s="367">
        <v>0</v>
      </c>
      <c r="O34" s="367">
        <v>0</v>
      </c>
      <c r="P34" s="367">
        <v>0</v>
      </c>
      <c r="Q34" s="367">
        <v>0</v>
      </c>
      <c r="R34" s="367">
        <v>0</v>
      </c>
      <c r="S34" s="367">
        <v>0</v>
      </c>
      <c r="T34" s="367">
        <v>0</v>
      </c>
      <c r="U34" s="367">
        <v>0</v>
      </c>
      <c r="V34" s="367">
        <v>0</v>
      </c>
      <c r="W34" s="367">
        <v>0</v>
      </c>
      <c r="X34" s="367">
        <v>0</v>
      </c>
      <c r="Y34" s="367">
        <v>0</v>
      </c>
      <c r="Z34" s="368" t="e">
        <f t="shared" si="1"/>
        <v>#REF!</v>
      </c>
      <c r="AA34" s="371"/>
    </row>
    <row r="35" spans="1:27" s="370" customFormat="1" ht="12.75" customHeight="1">
      <c r="A35" s="370">
        <f t="shared" si="2"/>
        <v>8</v>
      </c>
      <c r="B35" s="406">
        <v>13010159</v>
      </c>
      <c r="C35" s="407" t="s">
        <v>691</v>
      </c>
      <c r="D35" s="365" t="e">
        <f>+IF(VLOOKUP(C35,#REF!,6,FALSE)=15,VLOOKUP('CA EF (2)'!C35,#REF!,5,FALSE),0)</f>
        <v>#REF!</v>
      </c>
      <c r="E35" s="366"/>
      <c r="F35" s="366"/>
      <c r="G35" s="367">
        <v>0</v>
      </c>
      <c r="H35" s="367" t="e">
        <f t="shared" si="0"/>
        <v>#REF!</v>
      </c>
      <c r="I35" s="367">
        <v>0</v>
      </c>
      <c r="J35" s="367">
        <v>0</v>
      </c>
      <c r="K35" s="367">
        <v>0</v>
      </c>
      <c r="L35" s="367">
        <v>0</v>
      </c>
      <c r="M35" s="367">
        <v>0</v>
      </c>
      <c r="N35" s="367">
        <v>0</v>
      </c>
      <c r="O35" s="367">
        <v>0</v>
      </c>
      <c r="P35" s="367">
        <v>0</v>
      </c>
      <c r="Q35" s="367">
        <v>0</v>
      </c>
      <c r="R35" s="367">
        <v>0</v>
      </c>
      <c r="S35" s="367">
        <v>0</v>
      </c>
      <c r="T35" s="367">
        <v>0</v>
      </c>
      <c r="U35" s="367">
        <v>0</v>
      </c>
      <c r="V35" s="367">
        <v>0</v>
      </c>
      <c r="W35" s="367">
        <v>0</v>
      </c>
      <c r="X35" s="367">
        <v>0</v>
      </c>
      <c r="Y35" s="367">
        <v>0</v>
      </c>
      <c r="Z35" s="368" t="e">
        <f t="shared" si="1"/>
        <v>#REF!</v>
      </c>
      <c r="AA35" s="371"/>
    </row>
    <row r="36" spans="1:27" s="370" customFormat="1" ht="12.75" customHeight="1">
      <c r="A36" s="370">
        <f t="shared" si="2"/>
        <v>11</v>
      </c>
      <c r="B36" s="406">
        <v>13010159001</v>
      </c>
      <c r="C36" s="407" t="s">
        <v>691</v>
      </c>
      <c r="D36" s="365" t="e">
        <f>+IF(VLOOKUP(C36,#REF!,6,FALSE)=15,VLOOKUP('CA EF (2)'!C36,#REF!,5,FALSE),0)</f>
        <v>#REF!</v>
      </c>
      <c r="E36" s="366"/>
      <c r="F36" s="366"/>
      <c r="G36" s="367">
        <v>0</v>
      </c>
      <c r="H36" s="367" t="e">
        <f t="shared" si="0"/>
        <v>#REF!</v>
      </c>
      <c r="I36" s="367">
        <v>0</v>
      </c>
      <c r="J36" s="367">
        <v>0</v>
      </c>
      <c r="K36" s="367">
        <v>0</v>
      </c>
      <c r="L36" s="367">
        <v>0</v>
      </c>
      <c r="M36" s="367">
        <v>0</v>
      </c>
      <c r="N36" s="367">
        <v>0</v>
      </c>
      <c r="O36" s="367">
        <v>0</v>
      </c>
      <c r="P36" s="367">
        <v>0</v>
      </c>
      <c r="Q36" s="367">
        <v>0</v>
      </c>
      <c r="R36" s="367">
        <v>0</v>
      </c>
      <c r="S36" s="367">
        <v>0</v>
      </c>
      <c r="T36" s="367">
        <v>0</v>
      </c>
      <c r="U36" s="367">
        <v>0</v>
      </c>
      <c r="V36" s="367">
        <v>0</v>
      </c>
      <c r="W36" s="367">
        <v>0</v>
      </c>
      <c r="X36" s="367">
        <v>0</v>
      </c>
      <c r="Y36" s="367">
        <v>0</v>
      </c>
      <c r="Z36" s="368" t="e">
        <f t="shared" si="1"/>
        <v>#REF!</v>
      </c>
      <c r="AA36" s="371"/>
    </row>
    <row r="37" spans="1:27" s="370" customFormat="1" ht="12.75" customHeight="1">
      <c r="A37" s="370">
        <f t="shared" si="2"/>
        <v>13</v>
      </c>
      <c r="B37" s="406">
        <v>1301015900101</v>
      </c>
      <c r="C37" s="407" t="s">
        <v>691</v>
      </c>
      <c r="D37" s="365" t="e">
        <f>+IF(VLOOKUP(C37,#REF!,6,FALSE)=15,VLOOKUP('CA EF (2)'!C37,#REF!,5,FALSE),0)</f>
        <v>#REF!</v>
      </c>
      <c r="E37" s="366"/>
      <c r="F37" s="366"/>
      <c r="G37" s="367">
        <v>0</v>
      </c>
      <c r="H37" s="367" t="e">
        <f t="shared" si="0"/>
        <v>#REF!</v>
      </c>
      <c r="I37" s="367">
        <v>0</v>
      </c>
      <c r="J37" s="367">
        <v>0</v>
      </c>
      <c r="K37" s="367">
        <v>0</v>
      </c>
      <c r="L37" s="367">
        <v>0</v>
      </c>
      <c r="M37" s="367">
        <v>0</v>
      </c>
      <c r="N37" s="367">
        <v>0</v>
      </c>
      <c r="O37" s="367">
        <v>0</v>
      </c>
      <c r="P37" s="367">
        <v>0</v>
      </c>
      <c r="Q37" s="367">
        <v>0</v>
      </c>
      <c r="R37" s="367">
        <v>0</v>
      </c>
      <c r="S37" s="367">
        <v>0</v>
      </c>
      <c r="T37" s="367">
        <v>0</v>
      </c>
      <c r="U37" s="367">
        <v>0</v>
      </c>
      <c r="V37" s="367">
        <v>0</v>
      </c>
      <c r="W37" s="367">
        <v>0</v>
      </c>
      <c r="X37" s="367">
        <v>0</v>
      </c>
      <c r="Y37" s="367">
        <v>0</v>
      </c>
      <c r="Z37" s="368" t="e">
        <f t="shared" si="1"/>
        <v>#REF!</v>
      </c>
      <c r="AA37" s="369"/>
    </row>
    <row r="38" spans="1:27" s="370" customFormat="1" ht="12.75" customHeight="1">
      <c r="A38" s="370">
        <f t="shared" si="2"/>
        <v>15</v>
      </c>
      <c r="B38" s="405">
        <v>130101590010101</v>
      </c>
      <c r="C38" s="408" t="s">
        <v>692</v>
      </c>
      <c r="D38" s="365" t="e">
        <f>+IF(VLOOKUP(C38,#REF!,6,FALSE)=15,VLOOKUP('CA EF (2)'!C38,#REF!,5,FALSE),0)</f>
        <v>#REF!</v>
      </c>
      <c r="E38" s="366"/>
      <c r="F38" s="366"/>
      <c r="G38" s="367">
        <v>0</v>
      </c>
      <c r="H38" s="367" t="e">
        <f t="shared" si="0"/>
        <v>#REF!</v>
      </c>
      <c r="I38" s="367" t="e">
        <f t="shared" ref="I38:I39" si="3">-$H38</f>
        <v>#REF!</v>
      </c>
      <c r="J38" s="367">
        <v>0</v>
      </c>
      <c r="K38" s="367">
        <v>0</v>
      </c>
      <c r="L38" s="367">
        <v>0</v>
      </c>
      <c r="M38" s="367">
        <v>0</v>
      </c>
      <c r="N38" s="367">
        <v>0</v>
      </c>
      <c r="O38" s="367">
        <v>0</v>
      </c>
      <c r="P38" s="367">
        <v>0</v>
      </c>
      <c r="Q38" s="367">
        <v>0</v>
      </c>
      <c r="R38" s="367">
        <v>0</v>
      </c>
      <c r="S38" s="367">
        <v>0</v>
      </c>
      <c r="T38" s="367">
        <v>0</v>
      </c>
      <c r="U38" s="367">
        <v>0</v>
      </c>
      <c r="V38" s="367">
        <v>0</v>
      </c>
      <c r="W38" s="367">
        <v>0</v>
      </c>
      <c r="X38" s="367">
        <v>0</v>
      </c>
      <c r="Y38" s="367">
        <v>0</v>
      </c>
      <c r="Z38" s="368" t="e">
        <f t="shared" si="1"/>
        <v>#REF!</v>
      </c>
      <c r="AA38" s="371"/>
    </row>
    <row r="39" spans="1:27" s="370" customFormat="1" ht="12.75" customHeight="1">
      <c r="A39" s="370">
        <f t="shared" si="2"/>
        <v>15</v>
      </c>
      <c r="B39" s="405">
        <v>130101590010199</v>
      </c>
      <c r="C39" s="408" t="s">
        <v>693</v>
      </c>
      <c r="D39" s="365" t="e">
        <f>+IF(VLOOKUP(C39,#REF!,6,FALSE)=15,VLOOKUP('CA EF (2)'!C39,#REF!,5,FALSE),0)</f>
        <v>#REF!</v>
      </c>
      <c r="E39" s="366"/>
      <c r="F39" s="366"/>
      <c r="G39" s="367">
        <v>0</v>
      </c>
      <c r="H39" s="367" t="e">
        <f t="shared" si="0"/>
        <v>#REF!</v>
      </c>
      <c r="I39" s="367" t="e">
        <f t="shared" si="3"/>
        <v>#REF!</v>
      </c>
      <c r="J39" s="367">
        <v>0</v>
      </c>
      <c r="K39" s="367">
        <v>0</v>
      </c>
      <c r="L39" s="367">
        <v>0</v>
      </c>
      <c r="M39" s="367">
        <v>0</v>
      </c>
      <c r="N39" s="367">
        <v>0</v>
      </c>
      <c r="O39" s="367">
        <v>0</v>
      </c>
      <c r="P39" s="367">
        <v>0</v>
      </c>
      <c r="Q39" s="367">
        <v>0</v>
      </c>
      <c r="R39" s="367">
        <v>0</v>
      </c>
      <c r="S39" s="367">
        <v>0</v>
      </c>
      <c r="T39" s="367">
        <v>0</v>
      </c>
      <c r="U39" s="367">
        <v>0</v>
      </c>
      <c r="V39" s="367">
        <v>0</v>
      </c>
      <c r="W39" s="367">
        <v>0</v>
      </c>
      <c r="X39" s="367">
        <v>0</v>
      </c>
      <c r="Y39" s="367">
        <v>0</v>
      </c>
      <c r="Z39" s="368" t="e">
        <f t="shared" si="1"/>
        <v>#REF!</v>
      </c>
      <c r="AA39" s="371"/>
    </row>
    <row r="40" spans="1:27" s="370" customFormat="1" ht="12.75" customHeight="1">
      <c r="A40" s="370">
        <f t="shared" si="2"/>
        <v>8</v>
      </c>
      <c r="B40" s="406">
        <v>13010177</v>
      </c>
      <c r="C40" s="407" t="s">
        <v>462</v>
      </c>
      <c r="D40" s="365" t="e">
        <f>+IF(VLOOKUP(C40,#REF!,6,FALSE)=15,VLOOKUP('CA EF (2)'!C40,#REF!,5,FALSE),0)</f>
        <v>#REF!</v>
      </c>
      <c r="E40" s="366"/>
      <c r="F40" s="366"/>
      <c r="G40" s="367">
        <v>0</v>
      </c>
      <c r="H40" s="367" t="e">
        <f t="shared" si="0"/>
        <v>#REF!</v>
      </c>
      <c r="I40" s="367">
        <v>0</v>
      </c>
      <c r="J40" s="367">
        <v>0</v>
      </c>
      <c r="K40" s="367">
        <v>0</v>
      </c>
      <c r="L40" s="367">
        <v>0</v>
      </c>
      <c r="M40" s="367">
        <v>0</v>
      </c>
      <c r="N40" s="367">
        <v>0</v>
      </c>
      <c r="O40" s="367">
        <v>0</v>
      </c>
      <c r="P40" s="367">
        <v>0</v>
      </c>
      <c r="Q40" s="367">
        <v>0</v>
      </c>
      <c r="R40" s="367">
        <v>0</v>
      </c>
      <c r="S40" s="367">
        <v>0</v>
      </c>
      <c r="T40" s="367">
        <v>0</v>
      </c>
      <c r="U40" s="367">
        <v>0</v>
      </c>
      <c r="V40" s="367">
        <v>0</v>
      </c>
      <c r="W40" s="367">
        <v>0</v>
      </c>
      <c r="X40" s="367">
        <v>0</v>
      </c>
      <c r="Y40" s="367">
        <v>0</v>
      </c>
      <c r="Z40" s="368" t="e">
        <f t="shared" si="1"/>
        <v>#REF!</v>
      </c>
      <c r="AA40" s="371"/>
    </row>
    <row r="41" spans="1:27" s="370" customFormat="1" ht="12.75" customHeight="1">
      <c r="A41" s="370">
        <f t="shared" si="2"/>
        <v>11</v>
      </c>
      <c r="B41" s="406">
        <v>13010177007</v>
      </c>
      <c r="C41" s="407" t="s">
        <v>463</v>
      </c>
      <c r="D41" s="365" t="e">
        <f>+IF(VLOOKUP(C41,#REF!,6,FALSE)=15,VLOOKUP('CA EF (2)'!C41,#REF!,5,FALSE),0)</f>
        <v>#REF!</v>
      </c>
      <c r="E41" s="366"/>
      <c r="F41" s="366"/>
      <c r="G41" s="367">
        <v>0</v>
      </c>
      <c r="H41" s="367" t="e">
        <f t="shared" si="0"/>
        <v>#REF!</v>
      </c>
      <c r="I41" s="367">
        <v>0</v>
      </c>
      <c r="J41" s="367">
        <v>0</v>
      </c>
      <c r="K41" s="367">
        <v>0</v>
      </c>
      <c r="L41" s="367">
        <v>0</v>
      </c>
      <c r="M41" s="367">
        <v>0</v>
      </c>
      <c r="N41" s="367">
        <v>0</v>
      </c>
      <c r="O41" s="367">
        <v>0</v>
      </c>
      <c r="P41" s="367">
        <v>0</v>
      </c>
      <c r="Q41" s="367">
        <v>0</v>
      </c>
      <c r="R41" s="367">
        <v>0</v>
      </c>
      <c r="S41" s="367">
        <v>0</v>
      </c>
      <c r="T41" s="367">
        <v>0</v>
      </c>
      <c r="U41" s="367">
        <v>0</v>
      </c>
      <c r="V41" s="367">
        <v>0</v>
      </c>
      <c r="W41" s="367">
        <v>0</v>
      </c>
      <c r="X41" s="367">
        <v>0</v>
      </c>
      <c r="Y41" s="367">
        <v>0</v>
      </c>
      <c r="Z41" s="368" t="e">
        <f t="shared" si="1"/>
        <v>#REF!</v>
      </c>
      <c r="AA41" s="371"/>
    </row>
    <row r="42" spans="1:27" s="370" customFormat="1" ht="12.75" customHeight="1">
      <c r="A42" s="370">
        <f t="shared" si="2"/>
        <v>13</v>
      </c>
      <c r="B42" s="406">
        <v>1301017700701</v>
      </c>
      <c r="C42" s="407" t="s">
        <v>463</v>
      </c>
      <c r="D42" s="365" t="e">
        <f>+IF(VLOOKUP(C42,#REF!,6,FALSE)=15,VLOOKUP('CA EF (2)'!C42,#REF!,5,FALSE),0)</f>
        <v>#REF!</v>
      </c>
      <c r="E42" s="366"/>
      <c r="F42" s="366"/>
      <c r="G42" s="367">
        <v>0</v>
      </c>
      <c r="H42" s="367" t="e">
        <f t="shared" si="0"/>
        <v>#REF!</v>
      </c>
      <c r="I42" s="367">
        <v>0</v>
      </c>
      <c r="J42" s="367">
        <v>0</v>
      </c>
      <c r="K42" s="367">
        <v>0</v>
      </c>
      <c r="L42" s="367">
        <v>0</v>
      </c>
      <c r="M42" s="367">
        <v>0</v>
      </c>
      <c r="N42" s="367">
        <v>0</v>
      </c>
      <c r="O42" s="367">
        <v>0</v>
      </c>
      <c r="P42" s="367">
        <v>0</v>
      </c>
      <c r="Q42" s="367">
        <v>0</v>
      </c>
      <c r="R42" s="367">
        <v>0</v>
      </c>
      <c r="S42" s="367">
        <v>0</v>
      </c>
      <c r="T42" s="367">
        <v>0</v>
      </c>
      <c r="U42" s="367">
        <v>0</v>
      </c>
      <c r="V42" s="367">
        <v>0</v>
      </c>
      <c r="W42" s="367">
        <v>0</v>
      </c>
      <c r="X42" s="367">
        <v>0</v>
      </c>
      <c r="Y42" s="367">
        <v>0</v>
      </c>
      <c r="Z42" s="368" t="e">
        <f t="shared" si="1"/>
        <v>#REF!</v>
      </c>
      <c r="AA42" s="371"/>
    </row>
    <row r="43" spans="1:27" s="370" customFormat="1" ht="12.75" customHeight="1">
      <c r="A43" s="370">
        <f t="shared" si="2"/>
        <v>15</v>
      </c>
      <c r="B43" s="405">
        <v>130101770070101</v>
      </c>
      <c r="C43" s="408" t="s">
        <v>464</v>
      </c>
      <c r="D43" s="365" t="e">
        <f>+IF(VLOOKUP(C43,#REF!,6,FALSE)=15,VLOOKUP('CA EF (2)'!C43,#REF!,5,FALSE),0)</f>
        <v>#REF!</v>
      </c>
      <c r="E43" s="366"/>
      <c r="F43" s="366"/>
      <c r="G43" s="367">
        <v>1997487</v>
      </c>
      <c r="H43" s="367" t="e">
        <f t="shared" si="0"/>
        <v>#REF!</v>
      </c>
      <c r="I43" s="367" t="e">
        <f t="shared" ref="I43:I44" si="4">-$H43</f>
        <v>#REF!</v>
      </c>
      <c r="J43" s="367">
        <v>0</v>
      </c>
      <c r="K43" s="367">
        <v>0</v>
      </c>
      <c r="L43" s="367">
        <v>0</v>
      </c>
      <c r="M43" s="367">
        <v>0</v>
      </c>
      <c r="N43" s="367">
        <v>0</v>
      </c>
      <c r="O43" s="367">
        <v>0</v>
      </c>
      <c r="P43" s="367">
        <v>0</v>
      </c>
      <c r="Q43" s="367">
        <v>0</v>
      </c>
      <c r="R43" s="367">
        <v>0</v>
      </c>
      <c r="S43" s="367">
        <v>0</v>
      </c>
      <c r="T43" s="367">
        <v>0</v>
      </c>
      <c r="U43" s="367">
        <v>0</v>
      </c>
      <c r="V43" s="367">
        <v>0</v>
      </c>
      <c r="W43" s="367">
        <v>0</v>
      </c>
      <c r="X43" s="367">
        <v>0</v>
      </c>
      <c r="Y43" s="367">
        <v>0</v>
      </c>
      <c r="Z43" s="368" t="e">
        <f t="shared" si="1"/>
        <v>#REF!</v>
      </c>
      <c r="AA43" s="369"/>
    </row>
    <row r="44" spans="1:27" s="370" customFormat="1" ht="12.75" customHeight="1">
      <c r="A44" s="370">
        <f t="shared" si="2"/>
        <v>15</v>
      </c>
      <c r="B44" s="405">
        <v>130101770070199</v>
      </c>
      <c r="C44" s="408" t="s">
        <v>465</v>
      </c>
      <c r="D44" s="365" t="e">
        <f>+IF(VLOOKUP(C44,#REF!,6,FALSE)=15,VLOOKUP('CA EF (2)'!C44,#REF!,5,FALSE),0)</f>
        <v>#REF!</v>
      </c>
      <c r="E44" s="366"/>
      <c r="F44" s="366"/>
      <c r="G44" s="367">
        <v>4825499</v>
      </c>
      <c r="H44" s="367" t="e">
        <f t="shared" si="0"/>
        <v>#REF!</v>
      </c>
      <c r="I44" s="367" t="e">
        <f t="shared" si="4"/>
        <v>#REF!</v>
      </c>
      <c r="J44" s="367">
        <v>0</v>
      </c>
      <c r="K44" s="367">
        <v>0</v>
      </c>
      <c r="L44" s="367">
        <v>0</v>
      </c>
      <c r="M44" s="367">
        <v>0</v>
      </c>
      <c r="N44" s="367">
        <v>0</v>
      </c>
      <c r="O44" s="367">
        <v>0</v>
      </c>
      <c r="P44" s="367">
        <v>0</v>
      </c>
      <c r="Q44" s="367">
        <v>0</v>
      </c>
      <c r="R44" s="367">
        <v>0</v>
      </c>
      <c r="S44" s="367">
        <v>0</v>
      </c>
      <c r="T44" s="367">
        <v>0</v>
      </c>
      <c r="U44" s="367">
        <v>0</v>
      </c>
      <c r="V44" s="367">
        <v>0</v>
      </c>
      <c r="W44" s="367">
        <v>0</v>
      </c>
      <c r="X44" s="367">
        <v>0</v>
      </c>
      <c r="Y44" s="367">
        <v>0</v>
      </c>
      <c r="Z44" s="368" t="e">
        <f t="shared" si="1"/>
        <v>#REF!</v>
      </c>
      <c r="AA44" s="371"/>
    </row>
    <row r="45" spans="1:27" s="370" customFormat="1" ht="12.75" customHeight="1">
      <c r="A45" s="370">
        <f t="shared" si="2"/>
        <v>5</v>
      </c>
      <c r="B45" s="406">
        <v>13020</v>
      </c>
      <c r="C45" s="407" t="s">
        <v>694</v>
      </c>
      <c r="D45" s="365" t="e">
        <f>+IF(VLOOKUP(C45,#REF!,6,FALSE)=15,VLOOKUP('CA EF (2)'!C45,#REF!,5,FALSE),0)</f>
        <v>#REF!</v>
      </c>
      <c r="E45" s="366"/>
      <c r="F45" s="366"/>
      <c r="G45" s="367">
        <v>0</v>
      </c>
      <c r="H45" s="367" t="e">
        <f t="shared" si="0"/>
        <v>#REF!</v>
      </c>
      <c r="I45" s="367">
        <v>0</v>
      </c>
      <c r="J45" s="367">
        <v>0</v>
      </c>
      <c r="K45" s="367">
        <v>0</v>
      </c>
      <c r="L45" s="367">
        <v>0</v>
      </c>
      <c r="M45" s="367">
        <v>0</v>
      </c>
      <c r="N45" s="367">
        <v>0</v>
      </c>
      <c r="O45" s="367">
        <v>0</v>
      </c>
      <c r="P45" s="367">
        <v>0</v>
      </c>
      <c r="Q45" s="367">
        <v>0</v>
      </c>
      <c r="R45" s="367">
        <v>0</v>
      </c>
      <c r="S45" s="367">
        <v>0</v>
      </c>
      <c r="T45" s="367">
        <v>0</v>
      </c>
      <c r="U45" s="367">
        <v>0</v>
      </c>
      <c r="V45" s="367">
        <v>0</v>
      </c>
      <c r="W45" s="367">
        <v>0</v>
      </c>
      <c r="X45" s="367">
        <v>0</v>
      </c>
      <c r="Y45" s="367">
        <v>0</v>
      </c>
      <c r="Z45" s="368" t="e">
        <f t="shared" si="1"/>
        <v>#REF!</v>
      </c>
      <c r="AA45" s="371"/>
    </row>
    <row r="46" spans="1:27" s="370" customFormat="1" ht="12.75" customHeight="1">
      <c r="A46" s="370">
        <f t="shared" si="2"/>
        <v>8</v>
      </c>
      <c r="B46" s="406">
        <v>13020189</v>
      </c>
      <c r="C46" s="407" t="s">
        <v>695</v>
      </c>
      <c r="D46" s="365" t="e">
        <f>+IF(VLOOKUP(C46,#REF!,6,FALSE)=15,VLOOKUP('CA EF (2)'!C46,#REF!,5,FALSE),0)</f>
        <v>#REF!</v>
      </c>
      <c r="E46" s="366"/>
      <c r="F46" s="366"/>
      <c r="G46" s="367">
        <v>0</v>
      </c>
      <c r="H46" s="367" t="e">
        <f t="shared" si="0"/>
        <v>#REF!</v>
      </c>
      <c r="I46" s="367">
        <v>0</v>
      </c>
      <c r="J46" s="367">
        <v>0</v>
      </c>
      <c r="K46" s="367">
        <v>0</v>
      </c>
      <c r="L46" s="367">
        <v>0</v>
      </c>
      <c r="M46" s="367">
        <v>0</v>
      </c>
      <c r="N46" s="367">
        <v>0</v>
      </c>
      <c r="O46" s="367">
        <v>0</v>
      </c>
      <c r="P46" s="367">
        <v>0</v>
      </c>
      <c r="Q46" s="367">
        <v>0</v>
      </c>
      <c r="R46" s="367">
        <v>0</v>
      </c>
      <c r="S46" s="367">
        <v>0</v>
      </c>
      <c r="T46" s="367">
        <v>0</v>
      </c>
      <c r="U46" s="367">
        <v>0</v>
      </c>
      <c r="V46" s="367">
        <v>0</v>
      </c>
      <c r="W46" s="367">
        <v>0</v>
      </c>
      <c r="X46" s="367">
        <v>0</v>
      </c>
      <c r="Y46" s="367">
        <v>0</v>
      </c>
      <c r="Z46" s="368" t="e">
        <f t="shared" si="1"/>
        <v>#REF!</v>
      </c>
      <c r="AA46" s="371"/>
    </row>
    <row r="47" spans="1:27" s="370" customFormat="1" ht="12.75" customHeight="1">
      <c r="A47" s="370">
        <f t="shared" si="2"/>
        <v>11</v>
      </c>
      <c r="B47" s="406">
        <v>13020189001</v>
      </c>
      <c r="C47" s="407" t="s">
        <v>696</v>
      </c>
      <c r="D47" s="365" t="e">
        <f>+IF(VLOOKUP(C47,#REF!,6,FALSE)=15,VLOOKUP('CA EF (2)'!C47,#REF!,5,FALSE),0)</f>
        <v>#REF!</v>
      </c>
      <c r="E47" s="366"/>
      <c r="F47" s="366"/>
      <c r="G47" s="367">
        <v>0</v>
      </c>
      <c r="H47" s="367" t="e">
        <f t="shared" si="0"/>
        <v>#REF!</v>
      </c>
      <c r="I47" s="367">
        <v>0</v>
      </c>
      <c r="J47" s="367">
        <v>0</v>
      </c>
      <c r="K47" s="367">
        <v>0</v>
      </c>
      <c r="L47" s="367">
        <v>0</v>
      </c>
      <c r="M47" s="367">
        <v>0</v>
      </c>
      <c r="N47" s="367">
        <v>0</v>
      </c>
      <c r="O47" s="367">
        <v>0</v>
      </c>
      <c r="P47" s="367">
        <v>0</v>
      </c>
      <c r="Q47" s="367">
        <v>0</v>
      </c>
      <c r="R47" s="367">
        <v>0</v>
      </c>
      <c r="S47" s="367">
        <v>0</v>
      </c>
      <c r="T47" s="367">
        <v>0</v>
      </c>
      <c r="U47" s="367">
        <v>0</v>
      </c>
      <c r="V47" s="367">
        <v>0</v>
      </c>
      <c r="W47" s="367">
        <v>0</v>
      </c>
      <c r="X47" s="367">
        <v>0</v>
      </c>
      <c r="Y47" s="367">
        <v>0</v>
      </c>
      <c r="Z47" s="368" t="e">
        <f t="shared" si="1"/>
        <v>#REF!</v>
      </c>
      <c r="AA47" s="371"/>
    </row>
    <row r="48" spans="1:27" s="370" customFormat="1" ht="12.75" customHeight="1">
      <c r="A48" s="370">
        <f t="shared" si="2"/>
        <v>13</v>
      </c>
      <c r="B48" s="406">
        <v>1302018900101</v>
      </c>
      <c r="C48" s="407" t="s">
        <v>696</v>
      </c>
      <c r="D48" s="365" t="e">
        <f>+IF(VLOOKUP(C48,#REF!,6,FALSE)=15,VLOOKUP('CA EF (2)'!C48,#REF!,5,FALSE),0)</f>
        <v>#REF!</v>
      </c>
      <c r="E48" s="366"/>
      <c r="F48" s="366"/>
      <c r="G48" s="367">
        <v>0</v>
      </c>
      <c r="H48" s="367" t="e">
        <f t="shared" si="0"/>
        <v>#REF!</v>
      </c>
      <c r="I48" s="367">
        <v>0</v>
      </c>
      <c r="J48" s="367">
        <v>0</v>
      </c>
      <c r="K48" s="367">
        <v>0</v>
      </c>
      <c r="L48" s="367">
        <v>0</v>
      </c>
      <c r="M48" s="367">
        <v>0</v>
      </c>
      <c r="N48" s="367">
        <v>0</v>
      </c>
      <c r="O48" s="367">
        <v>0</v>
      </c>
      <c r="P48" s="367">
        <v>0</v>
      </c>
      <c r="Q48" s="367">
        <v>0</v>
      </c>
      <c r="R48" s="367">
        <v>0</v>
      </c>
      <c r="S48" s="367">
        <v>0</v>
      </c>
      <c r="T48" s="367">
        <v>0</v>
      </c>
      <c r="U48" s="367">
        <v>0</v>
      </c>
      <c r="V48" s="367">
        <v>0</v>
      </c>
      <c r="W48" s="367">
        <v>0</v>
      </c>
      <c r="X48" s="367">
        <v>0</v>
      </c>
      <c r="Y48" s="367">
        <v>0</v>
      </c>
      <c r="Z48" s="368" t="e">
        <f t="shared" si="1"/>
        <v>#REF!</v>
      </c>
      <c r="AA48" s="371"/>
    </row>
    <row r="49" spans="1:27" s="370" customFormat="1" ht="12.75" customHeight="1">
      <c r="A49" s="370">
        <f t="shared" si="2"/>
        <v>15</v>
      </c>
      <c r="B49" s="405">
        <v>130201890010199</v>
      </c>
      <c r="C49" s="408" t="s">
        <v>697</v>
      </c>
      <c r="D49" s="365" t="e">
        <f>+IF(VLOOKUP(C49,#REF!,6,FALSE)=15,VLOOKUP('CA EF (2)'!C49,#REF!,5,FALSE),0)</f>
        <v>#REF!</v>
      </c>
      <c r="E49" s="366"/>
      <c r="F49" s="366"/>
      <c r="G49" s="367">
        <v>0</v>
      </c>
      <c r="H49" s="367" t="e">
        <f t="shared" si="0"/>
        <v>#REF!</v>
      </c>
      <c r="I49" s="367">
        <v>0</v>
      </c>
      <c r="J49" s="367">
        <v>0</v>
      </c>
      <c r="K49" s="367">
        <v>0</v>
      </c>
      <c r="L49" s="367">
        <v>0</v>
      </c>
      <c r="M49" s="367">
        <v>0</v>
      </c>
      <c r="N49" s="367">
        <v>0</v>
      </c>
      <c r="O49" s="367">
        <v>0</v>
      </c>
      <c r="P49" s="367">
        <v>0</v>
      </c>
      <c r="Q49" s="367">
        <v>0</v>
      </c>
      <c r="R49" s="367" t="e">
        <f t="shared" ref="R49:R51" si="5">-$H49</f>
        <v>#REF!</v>
      </c>
      <c r="S49" s="367">
        <v>0</v>
      </c>
      <c r="T49" s="367">
        <v>0</v>
      </c>
      <c r="U49" s="367">
        <v>0</v>
      </c>
      <c r="V49" s="367">
        <v>0</v>
      </c>
      <c r="W49" s="367">
        <v>0</v>
      </c>
      <c r="X49" s="367">
        <v>0</v>
      </c>
      <c r="Y49" s="367">
        <v>0</v>
      </c>
      <c r="Z49" s="368" t="e">
        <f t="shared" si="1"/>
        <v>#REF!</v>
      </c>
      <c r="AA49" s="371"/>
    </row>
    <row r="50" spans="1:27" s="370" customFormat="1" ht="12.75" customHeight="1">
      <c r="A50" s="370">
        <f t="shared" si="2"/>
        <v>15</v>
      </c>
      <c r="B50" s="405" t="s">
        <v>830</v>
      </c>
      <c r="C50" s="408" t="s">
        <v>831</v>
      </c>
      <c r="D50" s="365" t="e">
        <f>+IF(VLOOKUP(C50,#REF!,6,FALSE)=15,VLOOKUP('CA EF (2)'!C50,#REF!,5,FALSE),0)</f>
        <v>#REF!</v>
      </c>
      <c r="E50" s="366"/>
      <c r="F50" s="366"/>
      <c r="G50" s="367">
        <v>0</v>
      </c>
      <c r="H50" s="367" t="e">
        <f t="shared" si="0"/>
        <v>#REF!</v>
      </c>
      <c r="I50" s="367">
        <v>0</v>
      </c>
      <c r="J50" s="367">
        <v>0</v>
      </c>
      <c r="K50" s="367">
        <v>0</v>
      </c>
      <c r="L50" s="367">
        <v>0</v>
      </c>
      <c r="M50" s="367">
        <v>0</v>
      </c>
      <c r="N50" s="367">
        <v>0</v>
      </c>
      <c r="O50" s="367">
        <v>0</v>
      </c>
      <c r="P50" s="367">
        <v>0</v>
      </c>
      <c r="Q50" s="367">
        <v>0</v>
      </c>
      <c r="R50" s="367" t="e">
        <f t="shared" si="5"/>
        <v>#REF!</v>
      </c>
      <c r="S50" s="367">
        <v>0</v>
      </c>
      <c r="T50" s="367">
        <v>0</v>
      </c>
      <c r="U50" s="367">
        <v>0</v>
      </c>
      <c r="V50" s="367">
        <v>0</v>
      </c>
      <c r="W50" s="367">
        <v>0</v>
      </c>
      <c r="X50" s="367">
        <v>0</v>
      </c>
      <c r="Y50" s="367">
        <v>0</v>
      </c>
      <c r="Z50" s="368" t="e">
        <f t="shared" si="1"/>
        <v>#REF!</v>
      </c>
      <c r="AA50" s="371"/>
    </row>
    <row r="51" spans="1:27" s="370" customFormat="1" ht="12.75" customHeight="1">
      <c r="A51" s="370">
        <f t="shared" si="2"/>
        <v>15</v>
      </c>
      <c r="B51" s="405" t="s">
        <v>832</v>
      </c>
      <c r="C51" s="408" t="s">
        <v>833</v>
      </c>
      <c r="D51" s="365" t="e">
        <f>+IF(VLOOKUP(C51,#REF!,6,FALSE)=15,VLOOKUP('CA EF (2)'!C51,#REF!,5,FALSE),0)</f>
        <v>#REF!</v>
      </c>
      <c r="E51" s="366"/>
      <c r="F51" s="366"/>
      <c r="G51" s="367">
        <v>0</v>
      </c>
      <c r="H51" s="367" t="e">
        <f t="shared" si="0"/>
        <v>#REF!</v>
      </c>
      <c r="I51" s="367">
        <v>0</v>
      </c>
      <c r="J51" s="367">
        <v>0</v>
      </c>
      <c r="K51" s="367">
        <v>0</v>
      </c>
      <c r="L51" s="367">
        <v>0</v>
      </c>
      <c r="M51" s="367">
        <v>0</v>
      </c>
      <c r="N51" s="367">
        <v>0</v>
      </c>
      <c r="O51" s="367">
        <v>0</v>
      </c>
      <c r="P51" s="367">
        <v>0</v>
      </c>
      <c r="Q51" s="367">
        <v>0</v>
      </c>
      <c r="R51" s="367" t="e">
        <f t="shared" si="5"/>
        <v>#REF!</v>
      </c>
      <c r="S51" s="367">
        <v>0</v>
      </c>
      <c r="T51" s="367">
        <v>0</v>
      </c>
      <c r="U51" s="367">
        <v>0</v>
      </c>
      <c r="V51" s="367">
        <v>0</v>
      </c>
      <c r="W51" s="367">
        <v>0</v>
      </c>
      <c r="X51" s="367">
        <v>0</v>
      </c>
      <c r="Y51" s="367">
        <v>0</v>
      </c>
      <c r="Z51" s="368" t="e">
        <f t="shared" si="1"/>
        <v>#REF!</v>
      </c>
      <c r="AA51" s="371"/>
    </row>
    <row r="52" spans="1:27" s="370" customFormat="1" ht="12.75" customHeight="1">
      <c r="A52" s="370">
        <f t="shared" si="2"/>
        <v>11</v>
      </c>
      <c r="B52" s="406">
        <v>13020189003</v>
      </c>
      <c r="C52" s="407" t="s">
        <v>698</v>
      </c>
      <c r="D52" s="365" t="e">
        <f>+IF(VLOOKUP(C52,#REF!,6,FALSE)=15,VLOOKUP('CA EF (2)'!C52,#REF!,5,FALSE),0)</f>
        <v>#REF!</v>
      </c>
      <c r="E52" s="366"/>
      <c r="F52" s="366"/>
      <c r="G52" s="367">
        <v>0</v>
      </c>
      <c r="H52" s="367" t="e">
        <f t="shared" si="0"/>
        <v>#REF!</v>
      </c>
      <c r="I52" s="367">
        <v>0</v>
      </c>
      <c r="J52" s="367">
        <v>0</v>
      </c>
      <c r="K52" s="367">
        <v>0</v>
      </c>
      <c r="L52" s="367">
        <v>0</v>
      </c>
      <c r="M52" s="367">
        <v>0</v>
      </c>
      <c r="N52" s="367">
        <v>0</v>
      </c>
      <c r="O52" s="367">
        <v>0</v>
      </c>
      <c r="P52" s="367">
        <v>0</v>
      </c>
      <c r="Q52" s="367">
        <v>0</v>
      </c>
      <c r="R52" s="367">
        <v>0</v>
      </c>
      <c r="S52" s="367">
        <v>0</v>
      </c>
      <c r="T52" s="367">
        <v>0</v>
      </c>
      <c r="U52" s="367">
        <v>0</v>
      </c>
      <c r="V52" s="367">
        <v>0</v>
      </c>
      <c r="W52" s="367">
        <v>0</v>
      </c>
      <c r="X52" s="367">
        <v>0</v>
      </c>
      <c r="Y52" s="367">
        <v>0</v>
      </c>
      <c r="Z52" s="368" t="e">
        <f t="shared" si="1"/>
        <v>#REF!</v>
      </c>
      <c r="AA52" s="371"/>
    </row>
    <row r="53" spans="1:27" s="370" customFormat="1" ht="12.75" customHeight="1">
      <c r="A53" s="370">
        <f t="shared" si="2"/>
        <v>13</v>
      </c>
      <c r="B53" s="406">
        <v>1302018900301</v>
      </c>
      <c r="C53" s="407" t="s">
        <v>698</v>
      </c>
      <c r="D53" s="365" t="e">
        <f>+IF(VLOOKUP(C53,#REF!,6,FALSE)=15,VLOOKUP('CA EF (2)'!C53,#REF!,5,FALSE),0)</f>
        <v>#REF!</v>
      </c>
      <c r="E53" s="366"/>
      <c r="F53" s="366"/>
      <c r="G53" s="367">
        <v>0</v>
      </c>
      <c r="H53" s="367" t="e">
        <f t="shared" si="0"/>
        <v>#REF!</v>
      </c>
      <c r="I53" s="367">
        <v>0</v>
      </c>
      <c r="J53" s="367">
        <v>0</v>
      </c>
      <c r="K53" s="367">
        <v>0</v>
      </c>
      <c r="L53" s="367">
        <v>0</v>
      </c>
      <c r="M53" s="367">
        <v>0</v>
      </c>
      <c r="N53" s="367">
        <v>0</v>
      </c>
      <c r="O53" s="367">
        <v>0</v>
      </c>
      <c r="P53" s="367">
        <v>0</v>
      </c>
      <c r="Q53" s="367">
        <v>0</v>
      </c>
      <c r="R53" s="367">
        <v>0</v>
      </c>
      <c r="S53" s="367">
        <v>0</v>
      </c>
      <c r="T53" s="367">
        <v>0</v>
      </c>
      <c r="U53" s="367">
        <v>0</v>
      </c>
      <c r="V53" s="367">
        <v>0</v>
      </c>
      <c r="W53" s="367">
        <v>0</v>
      </c>
      <c r="X53" s="367">
        <v>0</v>
      </c>
      <c r="Y53" s="367">
        <v>0</v>
      </c>
      <c r="Z53" s="368" t="e">
        <f t="shared" si="1"/>
        <v>#REF!</v>
      </c>
      <c r="AA53" s="371"/>
    </row>
    <row r="54" spans="1:27" s="370" customFormat="1" ht="12.75" customHeight="1">
      <c r="A54" s="370">
        <f t="shared" si="2"/>
        <v>15</v>
      </c>
      <c r="B54" s="405">
        <v>130201890030199</v>
      </c>
      <c r="C54" s="408" t="s">
        <v>699</v>
      </c>
      <c r="D54" s="365" t="e">
        <f>+IF(VLOOKUP(C54,#REF!,6,FALSE)=15,VLOOKUP('CA EF (2)'!C54,#REF!,5,FALSE),0)</f>
        <v>#REF!</v>
      </c>
      <c r="E54" s="366"/>
      <c r="F54" s="366"/>
      <c r="G54" s="367">
        <v>0</v>
      </c>
      <c r="H54" s="367" t="e">
        <f t="shared" si="0"/>
        <v>#REF!</v>
      </c>
      <c r="I54" s="367">
        <v>0</v>
      </c>
      <c r="J54" s="367">
        <v>0</v>
      </c>
      <c r="K54" s="367">
        <v>0</v>
      </c>
      <c r="L54" s="367">
        <v>0</v>
      </c>
      <c r="M54" s="367">
        <v>0</v>
      </c>
      <c r="N54" s="367">
        <v>0</v>
      </c>
      <c r="O54" s="367">
        <v>0</v>
      </c>
      <c r="P54" s="367">
        <v>0</v>
      </c>
      <c r="Q54" s="367">
        <v>0</v>
      </c>
      <c r="R54" s="367" t="e">
        <f t="shared" ref="R54" si="6">-$H54</f>
        <v>#REF!</v>
      </c>
      <c r="S54" s="367">
        <v>0</v>
      </c>
      <c r="T54" s="367">
        <v>0</v>
      </c>
      <c r="U54" s="367">
        <v>0</v>
      </c>
      <c r="V54" s="367">
        <v>0</v>
      </c>
      <c r="W54" s="367">
        <v>0</v>
      </c>
      <c r="X54" s="367">
        <v>0</v>
      </c>
      <c r="Y54" s="367">
        <v>0</v>
      </c>
      <c r="Z54" s="368" t="e">
        <f t="shared" si="1"/>
        <v>#REF!</v>
      </c>
      <c r="AA54" s="371"/>
    </row>
    <row r="55" spans="1:27" s="370" customFormat="1" ht="12.75" customHeight="1">
      <c r="A55" s="370">
        <f t="shared" si="2"/>
        <v>5</v>
      </c>
      <c r="B55" s="406">
        <v>13040</v>
      </c>
      <c r="C55" s="407" t="s">
        <v>224</v>
      </c>
      <c r="D55" s="365" t="e">
        <f>+IF(VLOOKUP(C55,#REF!,6,FALSE)=15,VLOOKUP('CA EF (2)'!C55,#REF!,5,FALSE),0)</f>
        <v>#REF!</v>
      </c>
      <c r="E55" s="366"/>
      <c r="F55" s="366"/>
      <c r="G55" s="367">
        <v>0</v>
      </c>
      <c r="H55" s="367" t="e">
        <f t="shared" si="0"/>
        <v>#REF!</v>
      </c>
      <c r="I55" s="367">
        <v>0</v>
      </c>
      <c r="J55" s="367">
        <v>0</v>
      </c>
      <c r="K55" s="367">
        <v>0</v>
      </c>
      <c r="L55" s="367">
        <v>0</v>
      </c>
      <c r="M55" s="367">
        <v>0</v>
      </c>
      <c r="N55" s="367">
        <v>0</v>
      </c>
      <c r="O55" s="367">
        <v>0</v>
      </c>
      <c r="P55" s="367">
        <v>0</v>
      </c>
      <c r="Q55" s="367">
        <v>0</v>
      </c>
      <c r="R55" s="367">
        <v>0</v>
      </c>
      <c r="S55" s="367">
        <v>0</v>
      </c>
      <c r="T55" s="367">
        <v>0</v>
      </c>
      <c r="U55" s="367">
        <v>0</v>
      </c>
      <c r="V55" s="367">
        <v>0</v>
      </c>
      <c r="W55" s="367">
        <v>0</v>
      </c>
      <c r="X55" s="367">
        <v>0</v>
      </c>
      <c r="Y55" s="367">
        <v>0</v>
      </c>
      <c r="Z55" s="368" t="e">
        <f t="shared" si="1"/>
        <v>#REF!</v>
      </c>
      <c r="AA55" s="371"/>
    </row>
    <row r="56" spans="1:27" s="370" customFormat="1" ht="12.75" customHeight="1">
      <c r="A56" s="370">
        <f t="shared" si="2"/>
        <v>8</v>
      </c>
      <c r="B56" s="406">
        <v>13040203</v>
      </c>
      <c r="C56" s="407" t="s">
        <v>466</v>
      </c>
      <c r="D56" s="365" t="e">
        <f>+IF(VLOOKUP(C56,#REF!,6,FALSE)=15,VLOOKUP('CA EF (2)'!C56,#REF!,5,FALSE),0)</f>
        <v>#REF!</v>
      </c>
      <c r="E56" s="366"/>
      <c r="F56" s="366"/>
      <c r="G56" s="367">
        <v>0</v>
      </c>
      <c r="H56" s="367" t="e">
        <f t="shared" si="0"/>
        <v>#REF!</v>
      </c>
      <c r="I56" s="367">
        <v>0</v>
      </c>
      <c r="J56" s="367">
        <v>0</v>
      </c>
      <c r="K56" s="367">
        <v>0</v>
      </c>
      <c r="L56" s="367">
        <v>0</v>
      </c>
      <c r="M56" s="367">
        <v>0</v>
      </c>
      <c r="N56" s="367">
        <v>0</v>
      </c>
      <c r="O56" s="367">
        <v>0</v>
      </c>
      <c r="P56" s="367">
        <v>0</v>
      </c>
      <c r="Q56" s="367">
        <v>0</v>
      </c>
      <c r="R56" s="367">
        <v>0</v>
      </c>
      <c r="S56" s="367">
        <v>0</v>
      </c>
      <c r="T56" s="367">
        <v>0</v>
      </c>
      <c r="U56" s="367">
        <v>0</v>
      </c>
      <c r="V56" s="367">
        <v>0</v>
      </c>
      <c r="W56" s="367">
        <v>0</v>
      </c>
      <c r="X56" s="367">
        <v>0</v>
      </c>
      <c r="Y56" s="367">
        <v>0</v>
      </c>
      <c r="Z56" s="368" t="e">
        <f t="shared" si="1"/>
        <v>#REF!</v>
      </c>
      <c r="AA56" s="369"/>
    </row>
    <row r="57" spans="1:27" s="370" customFormat="1" ht="12.75" customHeight="1">
      <c r="A57" s="370">
        <f t="shared" si="2"/>
        <v>11</v>
      </c>
      <c r="B57" s="406">
        <v>13040203001</v>
      </c>
      <c r="C57" s="407" t="s">
        <v>700</v>
      </c>
      <c r="D57" s="365" t="e">
        <f>+IF(VLOOKUP(C57,#REF!,6,FALSE)=15,VLOOKUP('CA EF (2)'!C57,#REF!,5,FALSE),0)</f>
        <v>#REF!</v>
      </c>
      <c r="E57" s="366"/>
      <c r="F57" s="366"/>
      <c r="G57" s="367">
        <v>0</v>
      </c>
      <c r="H57" s="367" t="e">
        <f t="shared" si="0"/>
        <v>#REF!</v>
      </c>
      <c r="I57" s="367">
        <v>0</v>
      </c>
      <c r="J57" s="367">
        <v>0</v>
      </c>
      <c r="K57" s="367">
        <v>0</v>
      </c>
      <c r="L57" s="367">
        <v>0</v>
      </c>
      <c r="M57" s="367">
        <v>0</v>
      </c>
      <c r="N57" s="367">
        <v>0</v>
      </c>
      <c r="O57" s="367">
        <v>0</v>
      </c>
      <c r="P57" s="367">
        <v>0</v>
      </c>
      <c r="Q57" s="367">
        <v>0</v>
      </c>
      <c r="R57" s="367">
        <v>0</v>
      </c>
      <c r="S57" s="367">
        <v>0</v>
      </c>
      <c r="T57" s="367">
        <v>0</v>
      </c>
      <c r="U57" s="367">
        <v>0</v>
      </c>
      <c r="V57" s="367">
        <v>0</v>
      </c>
      <c r="W57" s="367">
        <v>0</v>
      </c>
      <c r="X57" s="367">
        <v>0</v>
      </c>
      <c r="Y57" s="367">
        <v>0</v>
      </c>
      <c r="Z57" s="368" t="e">
        <f t="shared" si="1"/>
        <v>#REF!</v>
      </c>
      <c r="AA57" s="369"/>
    </row>
    <row r="58" spans="1:27" s="370" customFormat="1" ht="12.75" customHeight="1">
      <c r="A58" s="370">
        <f t="shared" si="2"/>
        <v>13</v>
      </c>
      <c r="B58" s="406">
        <v>1304020300104</v>
      </c>
      <c r="C58" s="407" t="s">
        <v>467</v>
      </c>
      <c r="D58" s="365" t="e">
        <f>+IF(VLOOKUP(C58,#REF!,6,FALSE)=15,VLOOKUP('CA EF (2)'!C58,#REF!,5,FALSE),0)</f>
        <v>#REF!</v>
      </c>
      <c r="E58" s="366"/>
      <c r="F58" s="366"/>
      <c r="G58" s="367">
        <v>0</v>
      </c>
      <c r="H58" s="367" t="e">
        <f t="shared" si="0"/>
        <v>#REF!</v>
      </c>
      <c r="I58" s="367">
        <v>0</v>
      </c>
      <c r="J58" s="367">
        <v>0</v>
      </c>
      <c r="K58" s="367">
        <v>0</v>
      </c>
      <c r="L58" s="367">
        <v>0</v>
      </c>
      <c r="M58" s="367">
        <v>0</v>
      </c>
      <c r="N58" s="367">
        <v>0</v>
      </c>
      <c r="O58" s="367">
        <v>0</v>
      </c>
      <c r="P58" s="367">
        <v>0</v>
      </c>
      <c r="Q58" s="367">
        <v>0</v>
      </c>
      <c r="R58" s="367">
        <v>0</v>
      </c>
      <c r="S58" s="367">
        <v>0</v>
      </c>
      <c r="T58" s="367">
        <v>0</v>
      </c>
      <c r="U58" s="367">
        <v>0</v>
      </c>
      <c r="V58" s="367">
        <v>0</v>
      </c>
      <c r="W58" s="367">
        <v>0</v>
      </c>
      <c r="X58" s="367">
        <v>0</v>
      </c>
      <c r="Y58" s="367">
        <v>0</v>
      </c>
      <c r="Z58" s="368" t="e">
        <f t="shared" si="1"/>
        <v>#REF!</v>
      </c>
      <c r="AA58" s="369"/>
    </row>
    <row r="59" spans="1:27" s="370" customFormat="1" ht="12.75" customHeight="1">
      <c r="A59" s="370">
        <f t="shared" si="2"/>
        <v>15</v>
      </c>
      <c r="B59" s="405">
        <v>130402030010401</v>
      </c>
      <c r="C59" s="408" t="s">
        <v>701</v>
      </c>
      <c r="D59" s="365">
        <v>0</v>
      </c>
      <c r="E59" s="366"/>
      <c r="F59" s="366"/>
      <c r="G59" s="367">
        <v>0</v>
      </c>
      <c r="H59" s="367">
        <f t="shared" si="0"/>
        <v>0</v>
      </c>
      <c r="I59" s="367">
        <v>0</v>
      </c>
      <c r="J59" s="367">
        <v>0</v>
      </c>
      <c r="K59" s="367">
        <v>0</v>
      </c>
      <c r="L59" s="367">
        <v>0</v>
      </c>
      <c r="M59" s="367">
        <v>0</v>
      </c>
      <c r="N59" s="367">
        <f t="shared" ref="N59:N60" si="7">-$H59</f>
        <v>0</v>
      </c>
      <c r="O59" s="367">
        <v>0</v>
      </c>
      <c r="P59" s="367">
        <v>0</v>
      </c>
      <c r="Q59" s="367">
        <v>0</v>
      </c>
      <c r="R59" s="367">
        <v>0</v>
      </c>
      <c r="S59" s="367">
        <v>0</v>
      </c>
      <c r="T59" s="367">
        <v>0</v>
      </c>
      <c r="U59" s="367">
        <v>0</v>
      </c>
      <c r="V59" s="367">
        <v>0</v>
      </c>
      <c r="W59" s="367">
        <v>0</v>
      </c>
      <c r="X59" s="367">
        <v>0</v>
      </c>
      <c r="Y59" s="367">
        <v>0</v>
      </c>
      <c r="Z59" s="368">
        <f t="shared" si="1"/>
        <v>0</v>
      </c>
      <c r="AA59" s="369"/>
    </row>
    <row r="60" spans="1:27" s="370" customFormat="1" ht="12.75" customHeight="1">
      <c r="A60" s="370">
        <f t="shared" si="2"/>
        <v>15</v>
      </c>
      <c r="B60" s="405">
        <v>130402030010499</v>
      </c>
      <c r="C60" s="408" t="s">
        <v>468</v>
      </c>
      <c r="D60" s="365" t="e">
        <f>+IF(VLOOKUP(C60,#REF!,6,FALSE)=15,VLOOKUP('CA EF (2)'!C60,#REF!,5,FALSE),0)</f>
        <v>#REF!</v>
      </c>
      <c r="E60" s="366"/>
      <c r="F60" s="366"/>
      <c r="G60" s="367">
        <v>249223217</v>
      </c>
      <c r="H60" s="367" t="e">
        <f t="shared" si="0"/>
        <v>#REF!</v>
      </c>
      <c r="I60" s="367">
        <v>0</v>
      </c>
      <c r="J60" s="367">
        <v>0</v>
      </c>
      <c r="K60" s="367">
        <v>0</v>
      </c>
      <c r="L60" s="367">
        <v>0</v>
      </c>
      <c r="M60" s="367">
        <v>0</v>
      </c>
      <c r="N60" s="367" t="e">
        <f t="shared" si="7"/>
        <v>#REF!</v>
      </c>
      <c r="O60" s="367">
        <v>0</v>
      </c>
      <c r="P60" s="367">
        <v>0</v>
      </c>
      <c r="Q60" s="367">
        <v>0</v>
      </c>
      <c r="R60" s="367">
        <v>0</v>
      </c>
      <c r="S60" s="367">
        <v>0</v>
      </c>
      <c r="T60" s="367">
        <v>0</v>
      </c>
      <c r="U60" s="367">
        <v>0</v>
      </c>
      <c r="V60" s="367">
        <v>0</v>
      </c>
      <c r="W60" s="367">
        <v>0</v>
      </c>
      <c r="X60" s="367">
        <v>0</v>
      </c>
      <c r="Y60" s="367">
        <v>0</v>
      </c>
      <c r="Z60" s="368" t="e">
        <f t="shared" si="1"/>
        <v>#REF!</v>
      </c>
      <c r="AA60" s="369"/>
    </row>
    <row r="61" spans="1:27" s="370" customFormat="1" ht="12.75" customHeight="1">
      <c r="A61" s="370">
        <f t="shared" si="2"/>
        <v>13</v>
      </c>
      <c r="B61" s="406">
        <v>1304020300106</v>
      </c>
      <c r="C61" s="407" t="s">
        <v>469</v>
      </c>
      <c r="D61" s="365" t="e">
        <f>+IF(VLOOKUP(C61,#REF!,6,FALSE)=15,VLOOKUP('CA EF (2)'!C61,#REF!,5,FALSE),0)</f>
        <v>#REF!</v>
      </c>
      <c r="E61" s="366"/>
      <c r="F61" s="366"/>
      <c r="G61" s="367">
        <v>0</v>
      </c>
      <c r="H61" s="367" t="e">
        <f t="shared" si="0"/>
        <v>#REF!</v>
      </c>
      <c r="I61" s="367">
        <v>0</v>
      </c>
      <c r="J61" s="367">
        <v>0</v>
      </c>
      <c r="K61" s="367">
        <v>0</v>
      </c>
      <c r="L61" s="367">
        <v>0</v>
      </c>
      <c r="M61" s="367">
        <v>0</v>
      </c>
      <c r="N61" s="367">
        <v>0</v>
      </c>
      <c r="O61" s="367">
        <v>0</v>
      </c>
      <c r="P61" s="367">
        <v>0</v>
      </c>
      <c r="Q61" s="367">
        <v>0</v>
      </c>
      <c r="R61" s="367">
        <v>0</v>
      </c>
      <c r="S61" s="367">
        <v>0</v>
      </c>
      <c r="T61" s="367">
        <v>0</v>
      </c>
      <c r="U61" s="367">
        <v>0</v>
      </c>
      <c r="V61" s="367">
        <v>0</v>
      </c>
      <c r="W61" s="367">
        <v>0</v>
      </c>
      <c r="X61" s="367">
        <v>0</v>
      </c>
      <c r="Y61" s="367">
        <v>0</v>
      </c>
      <c r="Z61" s="368" t="e">
        <f t="shared" si="1"/>
        <v>#REF!</v>
      </c>
      <c r="AA61" s="369"/>
    </row>
    <row r="62" spans="1:27" s="370" customFormat="1" ht="12.75" customHeight="1">
      <c r="A62" s="370">
        <f t="shared" si="2"/>
        <v>15</v>
      </c>
      <c r="B62" s="405">
        <v>130402030010699</v>
      </c>
      <c r="C62" s="408" t="s">
        <v>470</v>
      </c>
      <c r="D62" s="365" t="e">
        <f>+IF(VLOOKUP(C62,#REF!,6,FALSE)=15,VLOOKUP('CA EF (2)'!C62,#REF!,5,FALSE),0)</f>
        <v>#REF!</v>
      </c>
      <c r="E62" s="366"/>
      <c r="F62" s="366"/>
      <c r="G62" s="367">
        <v>192634953</v>
      </c>
      <c r="H62" s="367" t="e">
        <f t="shared" si="0"/>
        <v>#REF!</v>
      </c>
      <c r="I62" s="367">
        <v>0</v>
      </c>
      <c r="J62" s="367">
        <v>0</v>
      </c>
      <c r="K62" s="367">
        <v>0</v>
      </c>
      <c r="L62" s="367">
        <v>0</v>
      </c>
      <c r="M62" s="367">
        <v>0</v>
      </c>
      <c r="N62" s="367">
        <v>0</v>
      </c>
      <c r="O62" s="367">
        <v>0</v>
      </c>
      <c r="P62" s="367">
        <v>0</v>
      </c>
      <c r="Q62" s="367">
        <v>0</v>
      </c>
      <c r="R62" s="367">
        <v>0</v>
      </c>
      <c r="S62" s="367">
        <v>0</v>
      </c>
      <c r="T62" s="367">
        <v>0</v>
      </c>
      <c r="U62" s="367">
        <v>0</v>
      </c>
      <c r="V62" s="367">
        <v>0</v>
      </c>
      <c r="W62" s="367">
        <v>0</v>
      </c>
      <c r="X62" s="367">
        <v>0</v>
      </c>
      <c r="Y62" s="367">
        <v>0</v>
      </c>
      <c r="Z62" s="368" t="e">
        <f t="shared" si="1"/>
        <v>#REF!</v>
      </c>
      <c r="AA62" s="369"/>
    </row>
    <row r="63" spans="1:27" s="370" customFormat="1" ht="12.75" customHeight="1">
      <c r="A63" s="370">
        <f t="shared" si="2"/>
        <v>8</v>
      </c>
      <c r="B63" s="406">
        <v>13040207</v>
      </c>
      <c r="C63" s="407" t="s">
        <v>471</v>
      </c>
      <c r="D63" s="365" t="e">
        <f>+IF(VLOOKUP(C63,#REF!,6,FALSE)=15,VLOOKUP('CA EF (2)'!C63,#REF!,5,FALSE),0)</f>
        <v>#REF!</v>
      </c>
      <c r="E63" s="366"/>
      <c r="F63" s="366"/>
      <c r="G63" s="367">
        <v>0</v>
      </c>
      <c r="H63" s="367" t="e">
        <f t="shared" si="0"/>
        <v>#REF!</v>
      </c>
      <c r="I63" s="367">
        <v>0</v>
      </c>
      <c r="J63" s="367">
        <v>0</v>
      </c>
      <c r="K63" s="367">
        <v>0</v>
      </c>
      <c r="L63" s="367">
        <v>0</v>
      </c>
      <c r="M63" s="367">
        <v>0</v>
      </c>
      <c r="N63" s="367">
        <v>0</v>
      </c>
      <c r="O63" s="367">
        <v>0</v>
      </c>
      <c r="P63" s="367">
        <v>0</v>
      </c>
      <c r="Q63" s="367">
        <v>0</v>
      </c>
      <c r="R63" s="367">
        <v>0</v>
      </c>
      <c r="S63" s="367">
        <v>0</v>
      </c>
      <c r="T63" s="367">
        <v>0</v>
      </c>
      <c r="U63" s="367">
        <v>0</v>
      </c>
      <c r="V63" s="367">
        <v>0</v>
      </c>
      <c r="W63" s="367">
        <v>0</v>
      </c>
      <c r="X63" s="367">
        <v>0</v>
      </c>
      <c r="Y63" s="367">
        <v>0</v>
      </c>
      <c r="Z63" s="368" t="e">
        <f t="shared" si="1"/>
        <v>#REF!</v>
      </c>
      <c r="AA63" s="371"/>
    </row>
    <row r="64" spans="1:27" s="370" customFormat="1" ht="12.75" customHeight="1">
      <c r="A64" s="370">
        <f t="shared" si="2"/>
        <v>11</v>
      </c>
      <c r="B64" s="406">
        <v>13040207001</v>
      </c>
      <c r="C64" s="407" t="s">
        <v>472</v>
      </c>
      <c r="D64" s="365" t="e">
        <f>+IF(VLOOKUP(C64,#REF!,6,FALSE)=15,VLOOKUP('CA EF (2)'!C64,#REF!,5,FALSE),0)</f>
        <v>#REF!</v>
      </c>
      <c r="E64" s="366"/>
      <c r="F64" s="366"/>
      <c r="G64" s="367">
        <v>0</v>
      </c>
      <c r="H64" s="367" t="e">
        <f t="shared" si="0"/>
        <v>#REF!</v>
      </c>
      <c r="I64" s="367">
        <v>0</v>
      </c>
      <c r="J64" s="367">
        <v>0</v>
      </c>
      <c r="K64" s="367">
        <v>0</v>
      </c>
      <c r="L64" s="367">
        <v>0</v>
      </c>
      <c r="M64" s="367">
        <v>0</v>
      </c>
      <c r="N64" s="367">
        <v>0</v>
      </c>
      <c r="O64" s="367">
        <v>0</v>
      </c>
      <c r="P64" s="367">
        <v>0</v>
      </c>
      <c r="Q64" s="367">
        <v>0</v>
      </c>
      <c r="R64" s="367">
        <v>0</v>
      </c>
      <c r="S64" s="367">
        <v>0</v>
      </c>
      <c r="T64" s="367">
        <v>0</v>
      </c>
      <c r="U64" s="367">
        <v>0</v>
      </c>
      <c r="V64" s="367">
        <v>0</v>
      </c>
      <c r="W64" s="367">
        <v>0</v>
      </c>
      <c r="X64" s="367">
        <v>0</v>
      </c>
      <c r="Y64" s="367">
        <v>0</v>
      </c>
      <c r="Z64" s="368" t="e">
        <f t="shared" si="1"/>
        <v>#REF!</v>
      </c>
      <c r="AA64" s="371"/>
    </row>
    <row r="65" spans="1:27" s="370" customFormat="1" ht="12.75" customHeight="1">
      <c r="A65" s="370">
        <f t="shared" si="2"/>
        <v>13</v>
      </c>
      <c r="B65" s="406">
        <v>1304020700101</v>
      </c>
      <c r="C65" s="407" t="s">
        <v>472</v>
      </c>
      <c r="D65" s="365" t="e">
        <f>+IF(VLOOKUP(C65,#REF!,6,FALSE)=15,VLOOKUP('CA EF (2)'!C65,#REF!,5,FALSE),0)</f>
        <v>#REF!</v>
      </c>
      <c r="E65" s="366"/>
      <c r="F65" s="366"/>
      <c r="G65" s="367">
        <v>0</v>
      </c>
      <c r="H65" s="367" t="e">
        <f t="shared" si="0"/>
        <v>#REF!</v>
      </c>
      <c r="I65" s="367">
        <v>0</v>
      </c>
      <c r="J65" s="367">
        <v>0</v>
      </c>
      <c r="K65" s="367">
        <v>0</v>
      </c>
      <c r="L65" s="367">
        <v>0</v>
      </c>
      <c r="M65" s="367">
        <v>0</v>
      </c>
      <c r="N65" s="367">
        <v>0</v>
      </c>
      <c r="O65" s="367">
        <v>0</v>
      </c>
      <c r="P65" s="367">
        <v>0</v>
      </c>
      <c r="Q65" s="367">
        <v>0</v>
      </c>
      <c r="R65" s="367">
        <v>0</v>
      </c>
      <c r="S65" s="367">
        <v>0</v>
      </c>
      <c r="T65" s="367">
        <v>0</v>
      </c>
      <c r="U65" s="367">
        <v>0</v>
      </c>
      <c r="V65" s="367">
        <v>0</v>
      </c>
      <c r="W65" s="367">
        <v>0</v>
      </c>
      <c r="X65" s="367">
        <v>0</v>
      </c>
      <c r="Y65" s="367">
        <v>0</v>
      </c>
      <c r="Z65" s="368" t="e">
        <f t="shared" si="1"/>
        <v>#REF!</v>
      </c>
      <c r="AA65" s="371"/>
    </row>
    <row r="66" spans="1:27" s="370" customFormat="1" ht="12.75" customHeight="1">
      <c r="A66" s="370">
        <f t="shared" si="2"/>
        <v>15</v>
      </c>
      <c r="B66" s="405">
        <v>130402070010101</v>
      </c>
      <c r="C66" s="408" t="s">
        <v>473</v>
      </c>
      <c r="D66" s="365" t="e">
        <f>+IF(VLOOKUP(C66,#REF!,6,FALSE)=15,VLOOKUP('CA EF (2)'!C66,#REF!,5,FALSE),0)</f>
        <v>#REF!</v>
      </c>
      <c r="E66" s="366"/>
      <c r="F66" s="366"/>
      <c r="G66" s="367">
        <v>19619331</v>
      </c>
      <c r="H66" s="367" t="e">
        <f t="shared" si="0"/>
        <v>#REF!</v>
      </c>
      <c r="I66" s="367">
        <v>0</v>
      </c>
      <c r="J66" s="367">
        <v>0</v>
      </c>
      <c r="K66" s="367">
        <v>0</v>
      </c>
      <c r="L66" s="367">
        <v>0</v>
      </c>
      <c r="M66" s="367">
        <v>0</v>
      </c>
      <c r="N66" s="367">
        <v>0</v>
      </c>
      <c r="O66" s="367">
        <v>0</v>
      </c>
      <c r="P66" s="367">
        <v>0</v>
      </c>
      <c r="Q66" s="367">
        <v>0</v>
      </c>
      <c r="R66" s="367">
        <v>0</v>
      </c>
      <c r="S66" s="367">
        <v>0</v>
      </c>
      <c r="T66" s="367">
        <v>0</v>
      </c>
      <c r="U66" s="367">
        <v>0</v>
      </c>
      <c r="V66" s="367">
        <v>0</v>
      </c>
      <c r="W66" s="367">
        <v>0</v>
      </c>
      <c r="X66" s="367">
        <v>0</v>
      </c>
      <c r="Y66" s="367">
        <v>0</v>
      </c>
      <c r="Z66" s="368" t="e">
        <f t="shared" si="1"/>
        <v>#REF!</v>
      </c>
      <c r="AA66" s="371"/>
    </row>
    <row r="67" spans="1:27" s="370" customFormat="1" ht="12.75" customHeight="1">
      <c r="A67" s="370">
        <f t="shared" si="2"/>
        <v>8</v>
      </c>
      <c r="B67" s="406">
        <v>13040209</v>
      </c>
      <c r="C67" s="407" t="s">
        <v>474</v>
      </c>
      <c r="D67" s="365" t="e">
        <f>+IF(VLOOKUP(C67,#REF!,6,FALSE)=15,VLOOKUP('CA EF (2)'!C67,#REF!,5,FALSE),0)</f>
        <v>#REF!</v>
      </c>
      <c r="E67" s="366"/>
      <c r="F67" s="366"/>
      <c r="G67" s="367">
        <v>0</v>
      </c>
      <c r="H67" s="367" t="e">
        <f t="shared" si="0"/>
        <v>#REF!</v>
      </c>
      <c r="I67" s="367">
        <v>0</v>
      </c>
      <c r="J67" s="367">
        <v>0</v>
      </c>
      <c r="K67" s="367">
        <v>0</v>
      </c>
      <c r="L67" s="367">
        <v>0</v>
      </c>
      <c r="M67" s="367">
        <v>0</v>
      </c>
      <c r="N67" s="367">
        <v>0</v>
      </c>
      <c r="O67" s="367">
        <v>0</v>
      </c>
      <c r="P67" s="367">
        <v>0</v>
      </c>
      <c r="Q67" s="367">
        <v>0</v>
      </c>
      <c r="R67" s="367">
        <v>0</v>
      </c>
      <c r="S67" s="367">
        <v>0</v>
      </c>
      <c r="T67" s="367">
        <v>0</v>
      </c>
      <c r="U67" s="367">
        <v>0</v>
      </c>
      <c r="V67" s="367">
        <v>0</v>
      </c>
      <c r="W67" s="367">
        <v>0</v>
      </c>
      <c r="X67" s="367">
        <v>0</v>
      </c>
      <c r="Y67" s="367">
        <v>0</v>
      </c>
      <c r="Z67" s="368" t="e">
        <f t="shared" si="1"/>
        <v>#REF!</v>
      </c>
      <c r="AA67" s="371"/>
    </row>
    <row r="68" spans="1:27" s="370" customFormat="1" ht="12.75" customHeight="1">
      <c r="A68" s="370">
        <f t="shared" si="2"/>
        <v>11</v>
      </c>
      <c r="B68" s="406">
        <v>13040209001</v>
      </c>
      <c r="C68" s="407" t="s">
        <v>702</v>
      </c>
      <c r="D68" s="365" t="e">
        <f>+IF(VLOOKUP(C68,#REF!,6,FALSE)=15,VLOOKUP('CA EF (2)'!C68,#REF!,5,FALSE),0)</f>
        <v>#REF!</v>
      </c>
      <c r="E68" s="366"/>
      <c r="F68" s="366"/>
      <c r="G68" s="367">
        <v>0</v>
      </c>
      <c r="H68" s="367" t="e">
        <f t="shared" ref="H68:H131" si="8">+D68+E68-F68-G68</f>
        <v>#REF!</v>
      </c>
      <c r="I68" s="367">
        <v>0</v>
      </c>
      <c r="J68" s="367">
        <v>0</v>
      </c>
      <c r="K68" s="367">
        <v>0</v>
      </c>
      <c r="L68" s="367">
        <v>0</v>
      </c>
      <c r="M68" s="367">
        <v>0</v>
      </c>
      <c r="N68" s="367">
        <v>0</v>
      </c>
      <c r="O68" s="367">
        <v>0</v>
      </c>
      <c r="P68" s="367">
        <v>0</v>
      </c>
      <c r="Q68" s="367">
        <v>0</v>
      </c>
      <c r="R68" s="367">
        <v>0</v>
      </c>
      <c r="S68" s="367">
        <v>0</v>
      </c>
      <c r="T68" s="367">
        <v>0</v>
      </c>
      <c r="U68" s="367">
        <v>0</v>
      </c>
      <c r="V68" s="367">
        <v>0</v>
      </c>
      <c r="W68" s="367">
        <v>0</v>
      </c>
      <c r="X68" s="367">
        <v>0</v>
      </c>
      <c r="Y68" s="367">
        <v>0</v>
      </c>
      <c r="Z68" s="368" t="e">
        <f t="shared" ref="Z68:Z132" si="9">SUM(H68:Y68)</f>
        <v>#REF!</v>
      </c>
      <c r="AA68" s="371"/>
    </row>
    <row r="69" spans="1:27" s="370" customFormat="1" ht="12.75" customHeight="1">
      <c r="A69" s="370">
        <f t="shared" si="2"/>
        <v>13</v>
      </c>
      <c r="B69" s="406">
        <v>1304020900110</v>
      </c>
      <c r="C69" s="407" t="s">
        <v>475</v>
      </c>
      <c r="D69" s="365" t="e">
        <f>+IF(VLOOKUP(C69,#REF!,6,FALSE)=15,VLOOKUP('CA EF (2)'!C69,#REF!,5,FALSE),0)</f>
        <v>#REF!</v>
      </c>
      <c r="E69" s="366"/>
      <c r="F69" s="366"/>
      <c r="G69" s="367">
        <v>0</v>
      </c>
      <c r="H69" s="367" t="e">
        <f t="shared" si="8"/>
        <v>#REF!</v>
      </c>
      <c r="I69" s="367">
        <v>0</v>
      </c>
      <c r="J69" s="367">
        <v>0</v>
      </c>
      <c r="K69" s="367">
        <v>0</v>
      </c>
      <c r="L69" s="367">
        <v>0</v>
      </c>
      <c r="M69" s="367">
        <v>0</v>
      </c>
      <c r="N69" s="367">
        <v>0</v>
      </c>
      <c r="O69" s="367">
        <v>0</v>
      </c>
      <c r="P69" s="367">
        <v>0</v>
      </c>
      <c r="Q69" s="367">
        <v>0</v>
      </c>
      <c r="R69" s="367">
        <v>0</v>
      </c>
      <c r="S69" s="367">
        <v>0</v>
      </c>
      <c r="T69" s="367">
        <v>0</v>
      </c>
      <c r="U69" s="367">
        <v>0</v>
      </c>
      <c r="V69" s="367">
        <v>0</v>
      </c>
      <c r="W69" s="367">
        <v>0</v>
      </c>
      <c r="X69" s="367">
        <v>0</v>
      </c>
      <c r="Y69" s="367">
        <v>0</v>
      </c>
      <c r="Z69" s="368" t="e">
        <f t="shared" si="9"/>
        <v>#REF!</v>
      </c>
      <c r="AA69" s="371"/>
    </row>
    <row r="70" spans="1:27" s="370" customFormat="1" ht="12.75" customHeight="1">
      <c r="A70" s="370">
        <f t="shared" si="2"/>
        <v>15</v>
      </c>
      <c r="B70" s="405">
        <v>130402090011001</v>
      </c>
      <c r="C70" s="408" t="s">
        <v>476</v>
      </c>
      <c r="D70" s="365" t="e">
        <f>+IF(VLOOKUP(C70,#REF!,6,FALSE)=15,VLOOKUP('CA EF (2)'!C70,#REF!,5,FALSE),0)</f>
        <v>#REF!</v>
      </c>
      <c r="E70" s="366"/>
      <c r="F70" s="366"/>
      <c r="G70" s="367">
        <v>13091964</v>
      </c>
      <c r="H70" s="367" t="e">
        <f t="shared" si="8"/>
        <v>#REF!</v>
      </c>
      <c r="I70" s="367">
        <v>0</v>
      </c>
      <c r="J70" s="367">
        <v>0</v>
      </c>
      <c r="K70" s="367">
        <v>0</v>
      </c>
      <c r="L70" s="367">
        <v>0</v>
      </c>
      <c r="M70" s="367">
        <v>0</v>
      </c>
      <c r="N70" s="367" t="e">
        <f t="shared" ref="N70:N72" si="10">-$H70</f>
        <v>#REF!</v>
      </c>
      <c r="O70" s="367">
        <v>0</v>
      </c>
      <c r="P70" s="367">
        <v>0</v>
      </c>
      <c r="Q70" s="367">
        <v>0</v>
      </c>
      <c r="R70" s="367">
        <v>0</v>
      </c>
      <c r="S70" s="367">
        <v>0</v>
      </c>
      <c r="T70" s="367">
        <v>0</v>
      </c>
      <c r="U70" s="367">
        <v>0</v>
      </c>
      <c r="V70" s="367">
        <v>0</v>
      </c>
      <c r="W70" s="367">
        <v>0</v>
      </c>
      <c r="X70" s="367">
        <v>0</v>
      </c>
      <c r="Y70" s="367">
        <v>0</v>
      </c>
      <c r="Z70" s="368" t="e">
        <f t="shared" si="9"/>
        <v>#REF!</v>
      </c>
      <c r="AA70" s="371"/>
    </row>
    <row r="71" spans="1:27" s="370" customFormat="1" ht="12.75" customHeight="1">
      <c r="A71" s="370">
        <f t="shared" si="2"/>
        <v>13</v>
      </c>
      <c r="B71" s="406">
        <v>1304020900111</v>
      </c>
      <c r="C71" s="407" t="s">
        <v>477</v>
      </c>
      <c r="D71" s="365">
        <v>0</v>
      </c>
      <c r="E71" s="366"/>
      <c r="F71" s="366"/>
      <c r="G71" s="367">
        <v>0</v>
      </c>
      <c r="H71" s="367">
        <f t="shared" si="8"/>
        <v>0</v>
      </c>
      <c r="I71" s="367">
        <v>0</v>
      </c>
      <c r="J71" s="367">
        <v>0</v>
      </c>
      <c r="K71" s="367">
        <v>0</v>
      </c>
      <c r="L71" s="367">
        <v>0</v>
      </c>
      <c r="M71" s="367">
        <v>0</v>
      </c>
      <c r="N71" s="367">
        <v>0</v>
      </c>
      <c r="O71" s="367">
        <v>0</v>
      </c>
      <c r="P71" s="367">
        <v>0</v>
      </c>
      <c r="Q71" s="367">
        <v>0</v>
      </c>
      <c r="R71" s="367">
        <v>0</v>
      </c>
      <c r="S71" s="367">
        <v>0</v>
      </c>
      <c r="T71" s="367">
        <v>0</v>
      </c>
      <c r="U71" s="367">
        <v>0</v>
      </c>
      <c r="V71" s="367">
        <v>0</v>
      </c>
      <c r="W71" s="367">
        <v>0</v>
      </c>
      <c r="X71" s="367">
        <v>0</v>
      </c>
      <c r="Y71" s="367">
        <v>0</v>
      </c>
      <c r="Z71" s="368">
        <f t="shared" si="9"/>
        <v>0</v>
      </c>
      <c r="AA71" s="371"/>
    </row>
    <row r="72" spans="1:27" s="370" customFormat="1" ht="12.75" customHeight="1">
      <c r="A72" s="370">
        <f t="shared" si="2"/>
        <v>15</v>
      </c>
      <c r="B72" s="405">
        <v>130402090011101</v>
      </c>
      <c r="C72" s="408" t="s">
        <v>478</v>
      </c>
      <c r="D72" s="365">
        <v>0</v>
      </c>
      <c r="E72" s="366"/>
      <c r="F72" s="366"/>
      <c r="G72" s="367">
        <v>18113980</v>
      </c>
      <c r="H72" s="367">
        <f t="shared" si="8"/>
        <v>-18113980</v>
      </c>
      <c r="I72" s="367">
        <v>0</v>
      </c>
      <c r="J72" s="367">
        <v>0</v>
      </c>
      <c r="K72" s="367">
        <v>0</v>
      </c>
      <c r="L72" s="367">
        <v>0</v>
      </c>
      <c r="M72" s="367">
        <v>0</v>
      </c>
      <c r="N72" s="367">
        <f t="shared" si="10"/>
        <v>18113980</v>
      </c>
      <c r="O72" s="367">
        <v>0</v>
      </c>
      <c r="P72" s="367">
        <v>0</v>
      </c>
      <c r="Q72" s="367">
        <v>0</v>
      </c>
      <c r="R72" s="367">
        <v>0</v>
      </c>
      <c r="S72" s="367">
        <v>0</v>
      </c>
      <c r="T72" s="367">
        <v>0</v>
      </c>
      <c r="U72" s="367">
        <v>0</v>
      </c>
      <c r="V72" s="367">
        <v>0</v>
      </c>
      <c r="W72" s="367">
        <v>0</v>
      </c>
      <c r="X72" s="367">
        <v>0</v>
      </c>
      <c r="Y72" s="367">
        <v>0</v>
      </c>
      <c r="Z72" s="368">
        <f t="shared" si="9"/>
        <v>0</v>
      </c>
      <c r="AA72" s="371"/>
    </row>
    <row r="73" spans="1:27" s="370" customFormat="1" ht="12.75" customHeight="1">
      <c r="A73" s="370">
        <f t="shared" si="2"/>
        <v>5</v>
      </c>
      <c r="B73" s="406">
        <v>13080</v>
      </c>
      <c r="C73" s="407" t="s">
        <v>479</v>
      </c>
      <c r="D73" s="365" t="e">
        <f>+IF(VLOOKUP(C73,#REF!,6,FALSE)=15,VLOOKUP('CA EF (2)'!C73,#REF!,5,FALSE),0)</f>
        <v>#REF!</v>
      </c>
      <c r="E73" s="366"/>
      <c r="F73" s="366"/>
      <c r="G73" s="367">
        <v>0</v>
      </c>
      <c r="H73" s="367" t="e">
        <f t="shared" si="8"/>
        <v>#REF!</v>
      </c>
      <c r="I73" s="367">
        <v>0</v>
      </c>
      <c r="J73" s="367">
        <v>0</v>
      </c>
      <c r="K73" s="367">
        <v>0</v>
      </c>
      <c r="L73" s="367">
        <v>0</v>
      </c>
      <c r="M73" s="367">
        <v>0</v>
      </c>
      <c r="N73" s="367">
        <v>0</v>
      </c>
      <c r="O73" s="367">
        <v>0</v>
      </c>
      <c r="P73" s="367">
        <v>0</v>
      </c>
      <c r="Q73" s="367">
        <v>0</v>
      </c>
      <c r="R73" s="367">
        <v>0</v>
      </c>
      <c r="S73" s="367">
        <v>0</v>
      </c>
      <c r="T73" s="367">
        <v>0</v>
      </c>
      <c r="U73" s="367">
        <v>0</v>
      </c>
      <c r="V73" s="367">
        <v>0</v>
      </c>
      <c r="W73" s="367">
        <v>0</v>
      </c>
      <c r="X73" s="367">
        <v>0</v>
      </c>
      <c r="Y73" s="367">
        <v>0</v>
      </c>
      <c r="Z73" s="368" t="e">
        <f t="shared" si="9"/>
        <v>#REF!</v>
      </c>
      <c r="AA73" s="371"/>
    </row>
    <row r="74" spans="1:27" s="370" customFormat="1" ht="12.75" customHeight="1">
      <c r="A74" s="370">
        <f t="shared" si="2"/>
        <v>8</v>
      </c>
      <c r="B74" s="406">
        <v>13080217</v>
      </c>
      <c r="C74" s="407" t="s">
        <v>703</v>
      </c>
      <c r="D74" s="365">
        <v>0</v>
      </c>
      <c r="E74" s="366"/>
      <c r="F74" s="366"/>
      <c r="G74" s="367">
        <v>0</v>
      </c>
      <c r="H74" s="367">
        <f t="shared" si="8"/>
        <v>0</v>
      </c>
      <c r="I74" s="367">
        <v>0</v>
      </c>
      <c r="J74" s="367">
        <v>0</v>
      </c>
      <c r="K74" s="367">
        <v>0</v>
      </c>
      <c r="L74" s="367">
        <v>0</v>
      </c>
      <c r="M74" s="367">
        <v>0</v>
      </c>
      <c r="N74" s="367">
        <v>0</v>
      </c>
      <c r="O74" s="367">
        <v>0</v>
      </c>
      <c r="P74" s="367">
        <v>0</v>
      </c>
      <c r="Q74" s="367">
        <v>0</v>
      </c>
      <c r="R74" s="367">
        <v>0</v>
      </c>
      <c r="S74" s="367">
        <v>0</v>
      </c>
      <c r="T74" s="367">
        <v>0</v>
      </c>
      <c r="U74" s="367">
        <v>0</v>
      </c>
      <c r="V74" s="367">
        <v>0</v>
      </c>
      <c r="W74" s="367">
        <v>0</v>
      </c>
      <c r="X74" s="367">
        <v>0</v>
      </c>
      <c r="Y74" s="367">
        <v>0</v>
      </c>
      <c r="Z74" s="368">
        <f t="shared" si="9"/>
        <v>0</v>
      </c>
      <c r="AA74" s="371"/>
    </row>
    <row r="75" spans="1:27" s="370" customFormat="1" ht="12.75" customHeight="1">
      <c r="A75" s="370">
        <f t="shared" si="2"/>
        <v>11</v>
      </c>
      <c r="B75" s="406">
        <v>13080217907</v>
      </c>
      <c r="C75" s="407" t="s">
        <v>704</v>
      </c>
      <c r="D75" s="365">
        <v>0</v>
      </c>
      <c r="E75" s="366"/>
      <c r="F75" s="366"/>
      <c r="G75" s="367">
        <v>0</v>
      </c>
      <c r="H75" s="367">
        <f t="shared" si="8"/>
        <v>0</v>
      </c>
      <c r="I75" s="367">
        <v>0</v>
      </c>
      <c r="J75" s="367">
        <v>0</v>
      </c>
      <c r="K75" s="367">
        <v>0</v>
      </c>
      <c r="L75" s="367">
        <v>0</v>
      </c>
      <c r="M75" s="367">
        <v>0</v>
      </c>
      <c r="N75" s="367">
        <v>0</v>
      </c>
      <c r="O75" s="367">
        <v>0</v>
      </c>
      <c r="P75" s="367">
        <v>0</v>
      </c>
      <c r="Q75" s="367">
        <v>0</v>
      </c>
      <c r="R75" s="367">
        <v>0</v>
      </c>
      <c r="S75" s="367">
        <v>0</v>
      </c>
      <c r="T75" s="367">
        <v>0</v>
      </c>
      <c r="U75" s="367">
        <v>0</v>
      </c>
      <c r="V75" s="367">
        <v>0</v>
      </c>
      <c r="W75" s="367">
        <v>0</v>
      </c>
      <c r="X75" s="367">
        <v>0</v>
      </c>
      <c r="Y75" s="367">
        <v>0</v>
      </c>
      <c r="Z75" s="368">
        <f t="shared" si="9"/>
        <v>0</v>
      </c>
      <c r="AA75" s="369"/>
    </row>
    <row r="76" spans="1:27" s="370" customFormat="1" ht="12.75" customHeight="1">
      <c r="A76" s="370">
        <f t="shared" si="2"/>
        <v>13</v>
      </c>
      <c r="B76" s="406">
        <v>1308021790701</v>
      </c>
      <c r="C76" s="407" t="s">
        <v>704</v>
      </c>
      <c r="D76" s="365">
        <v>0</v>
      </c>
      <c r="E76" s="366"/>
      <c r="F76" s="366"/>
      <c r="G76" s="367">
        <v>0</v>
      </c>
      <c r="H76" s="367">
        <f t="shared" si="8"/>
        <v>0</v>
      </c>
      <c r="I76" s="367">
        <v>0</v>
      </c>
      <c r="J76" s="367">
        <v>0</v>
      </c>
      <c r="K76" s="367">
        <v>0</v>
      </c>
      <c r="L76" s="367">
        <v>0</v>
      </c>
      <c r="M76" s="367">
        <v>0</v>
      </c>
      <c r="N76" s="367">
        <v>0</v>
      </c>
      <c r="O76" s="367">
        <v>0</v>
      </c>
      <c r="P76" s="367">
        <v>0</v>
      </c>
      <c r="Q76" s="367">
        <v>0</v>
      </c>
      <c r="R76" s="367">
        <v>0</v>
      </c>
      <c r="S76" s="367">
        <v>0</v>
      </c>
      <c r="T76" s="367">
        <v>0</v>
      </c>
      <c r="U76" s="367">
        <v>0</v>
      </c>
      <c r="V76" s="367">
        <v>0</v>
      </c>
      <c r="W76" s="367">
        <v>0</v>
      </c>
      <c r="X76" s="367">
        <v>0</v>
      </c>
      <c r="Y76" s="367">
        <v>0</v>
      </c>
      <c r="Z76" s="368">
        <f t="shared" si="9"/>
        <v>0</v>
      </c>
      <c r="AA76" s="371"/>
    </row>
    <row r="77" spans="1:27" s="370" customFormat="1" ht="12.75" customHeight="1">
      <c r="A77" s="370">
        <f t="shared" si="2"/>
        <v>15</v>
      </c>
      <c r="B77" s="405">
        <v>130802179070199</v>
      </c>
      <c r="C77" s="408" t="s">
        <v>705</v>
      </c>
      <c r="D77" s="365">
        <v>0</v>
      </c>
      <c r="E77" s="366"/>
      <c r="F77" s="366"/>
      <c r="G77" s="367">
        <v>0</v>
      </c>
      <c r="H77" s="367">
        <f t="shared" si="8"/>
        <v>0</v>
      </c>
      <c r="I77" s="367">
        <v>0</v>
      </c>
      <c r="J77" s="367">
        <v>0</v>
      </c>
      <c r="K77" s="367">
        <v>0</v>
      </c>
      <c r="L77" s="367">
        <v>0</v>
      </c>
      <c r="M77" s="367">
        <v>0</v>
      </c>
      <c r="N77" s="367">
        <v>0</v>
      </c>
      <c r="O77" s="367">
        <v>0</v>
      </c>
      <c r="P77" s="367">
        <v>0</v>
      </c>
      <c r="Q77" s="367">
        <v>0</v>
      </c>
      <c r="R77" s="367">
        <v>0</v>
      </c>
      <c r="S77" s="367">
        <f t="shared" ref="S77" si="11">-$H77</f>
        <v>0</v>
      </c>
      <c r="T77" s="367">
        <v>0</v>
      </c>
      <c r="U77" s="367">
        <v>0</v>
      </c>
      <c r="V77" s="367">
        <v>0</v>
      </c>
      <c r="W77" s="367">
        <v>0</v>
      </c>
      <c r="X77" s="367">
        <v>0</v>
      </c>
      <c r="Y77" s="367">
        <v>0</v>
      </c>
      <c r="Z77" s="368">
        <f t="shared" si="9"/>
        <v>0</v>
      </c>
      <c r="AA77" s="371"/>
    </row>
    <row r="78" spans="1:27" s="370" customFormat="1" ht="12.75" customHeight="1">
      <c r="A78" s="370">
        <f t="shared" si="2"/>
        <v>8</v>
      </c>
      <c r="B78" s="406">
        <v>13080221</v>
      </c>
      <c r="C78" s="407" t="s">
        <v>706</v>
      </c>
      <c r="D78" s="365" t="e">
        <f>+IF(VLOOKUP(C78,#REF!,6,FALSE)=15,VLOOKUP('CA EF (2)'!C78,#REF!,5,FALSE),0)</f>
        <v>#REF!</v>
      </c>
      <c r="E78" s="366"/>
      <c r="F78" s="366"/>
      <c r="G78" s="367">
        <v>0</v>
      </c>
      <c r="H78" s="367" t="e">
        <f t="shared" si="8"/>
        <v>#REF!</v>
      </c>
      <c r="I78" s="367">
        <v>0</v>
      </c>
      <c r="J78" s="367">
        <v>0</v>
      </c>
      <c r="K78" s="367">
        <v>0</v>
      </c>
      <c r="L78" s="367">
        <v>0</v>
      </c>
      <c r="M78" s="367">
        <v>0</v>
      </c>
      <c r="N78" s="367">
        <v>0</v>
      </c>
      <c r="O78" s="367">
        <v>0</v>
      </c>
      <c r="P78" s="367">
        <v>0</v>
      </c>
      <c r="Q78" s="367">
        <v>0</v>
      </c>
      <c r="R78" s="367">
        <v>0</v>
      </c>
      <c r="S78" s="367">
        <v>0</v>
      </c>
      <c r="T78" s="367">
        <v>0</v>
      </c>
      <c r="U78" s="367">
        <v>0</v>
      </c>
      <c r="V78" s="367">
        <v>0</v>
      </c>
      <c r="W78" s="367">
        <v>0</v>
      </c>
      <c r="X78" s="367">
        <v>0</v>
      </c>
      <c r="Y78" s="367">
        <v>0</v>
      </c>
      <c r="Z78" s="368" t="e">
        <f t="shared" si="9"/>
        <v>#REF!</v>
      </c>
      <c r="AA78" s="371"/>
    </row>
    <row r="79" spans="1:27" s="370" customFormat="1" ht="12.75" customHeight="1">
      <c r="A79" s="370">
        <f t="shared" si="2"/>
        <v>11</v>
      </c>
      <c r="B79" s="406">
        <v>13080221001</v>
      </c>
      <c r="C79" s="407" t="s">
        <v>707</v>
      </c>
      <c r="D79" s="365" t="e">
        <f>+IF(VLOOKUP(C79,#REF!,6,FALSE)=15,VLOOKUP('CA EF (2)'!C79,#REF!,5,FALSE),0)</f>
        <v>#REF!</v>
      </c>
      <c r="E79" s="366"/>
      <c r="F79" s="366"/>
      <c r="G79" s="367">
        <v>0</v>
      </c>
      <c r="H79" s="367" t="e">
        <f t="shared" si="8"/>
        <v>#REF!</v>
      </c>
      <c r="I79" s="367">
        <v>0</v>
      </c>
      <c r="J79" s="367">
        <v>0</v>
      </c>
      <c r="K79" s="367">
        <v>0</v>
      </c>
      <c r="L79" s="367">
        <v>0</v>
      </c>
      <c r="M79" s="367">
        <v>0</v>
      </c>
      <c r="N79" s="367">
        <v>0</v>
      </c>
      <c r="O79" s="367">
        <v>0</v>
      </c>
      <c r="P79" s="367">
        <v>0</v>
      </c>
      <c r="Q79" s="367">
        <v>0</v>
      </c>
      <c r="R79" s="367">
        <v>0</v>
      </c>
      <c r="S79" s="367">
        <v>0</v>
      </c>
      <c r="T79" s="367">
        <v>0</v>
      </c>
      <c r="U79" s="367">
        <v>0</v>
      </c>
      <c r="V79" s="367">
        <v>0</v>
      </c>
      <c r="W79" s="367">
        <v>0</v>
      </c>
      <c r="X79" s="367">
        <v>0</v>
      </c>
      <c r="Y79" s="367">
        <v>0</v>
      </c>
      <c r="Z79" s="368" t="e">
        <f t="shared" si="9"/>
        <v>#REF!</v>
      </c>
      <c r="AA79" s="371"/>
    </row>
    <row r="80" spans="1:27" s="370" customFormat="1" ht="12.75" customHeight="1">
      <c r="A80" s="370">
        <f t="shared" si="2"/>
        <v>13</v>
      </c>
      <c r="B80" s="406">
        <v>1308022100101</v>
      </c>
      <c r="C80" s="407" t="s">
        <v>707</v>
      </c>
      <c r="D80" s="365" t="e">
        <f>+IF(VLOOKUP(C80,#REF!,6,FALSE)=15,VLOOKUP('CA EF (2)'!C80,#REF!,5,FALSE),0)</f>
        <v>#REF!</v>
      </c>
      <c r="E80" s="366"/>
      <c r="F80" s="366"/>
      <c r="G80" s="367">
        <v>0</v>
      </c>
      <c r="H80" s="367" t="e">
        <f t="shared" si="8"/>
        <v>#REF!</v>
      </c>
      <c r="I80" s="367">
        <v>0</v>
      </c>
      <c r="J80" s="367">
        <v>0</v>
      </c>
      <c r="K80" s="367">
        <v>0</v>
      </c>
      <c r="L80" s="367">
        <v>0</v>
      </c>
      <c r="M80" s="367">
        <v>0</v>
      </c>
      <c r="N80" s="367">
        <v>0</v>
      </c>
      <c r="O80" s="367">
        <v>0</v>
      </c>
      <c r="P80" s="367">
        <v>0</v>
      </c>
      <c r="Q80" s="367">
        <v>0</v>
      </c>
      <c r="R80" s="367">
        <v>0</v>
      </c>
      <c r="S80" s="367">
        <v>0</v>
      </c>
      <c r="T80" s="367">
        <v>0</v>
      </c>
      <c r="U80" s="367">
        <v>0</v>
      </c>
      <c r="V80" s="367">
        <v>0</v>
      </c>
      <c r="W80" s="367">
        <v>0</v>
      </c>
      <c r="X80" s="367">
        <v>0</v>
      </c>
      <c r="Y80" s="367">
        <v>0</v>
      </c>
      <c r="Z80" s="368" t="e">
        <f t="shared" si="9"/>
        <v>#REF!</v>
      </c>
      <c r="AA80" s="371"/>
    </row>
    <row r="81" spans="1:27" s="370" customFormat="1" ht="12.75" customHeight="1">
      <c r="A81" s="370">
        <f t="shared" ref="A81:A147" si="12">+LEN(B81)</f>
        <v>15</v>
      </c>
      <c r="B81" s="405">
        <v>130802210010199</v>
      </c>
      <c r="C81" s="408" t="s">
        <v>708</v>
      </c>
      <c r="D81" s="365" t="e">
        <f>+IF(VLOOKUP(C81,#REF!,6,FALSE)=15,VLOOKUP('CA EF (2)'!C81,#REF!,5,FALSE),0)</f>
        <v>#REF!</v>
      </c>
      <c r="E81" s="366"/>
      <c r="F81" s="366"/>
      <c r="G81" s="367">
        <v>0</v>
      </c>
      <c r="H81" s="367" t="e">
        <f t="shared" si="8"/>
        <v>#REF!</v>
      </c>
      <c r="I81" s="367">
        <v>0</v>
      </c>
      <c r="J81" s="367">
        <v>0</v>
      </c>
      <c r="K81" s="367">
        <v>0</v>
      </c>
      <c r="L81" s="367">
        <v>0</v>
      </c>
      <c r="M81" s="367">
        <v>0</v>
      </c>
      <c r="N81" s="367">
        <v>0</v>
      </c>
      <c r="O81" s="367">
        <v>0</v>
      </c>
      <c r="P81" s="367">
        <v>0</v>
      </c>
      <c r="Q81" s="367">
        <v>0</v>
      </c>
      <c r="R81" s="367">
        <v>0</v>
      </c>
      <c r="S81" s="367" t="e">
        <f t="shared" ref="S81" si="13">-$H81</f>
        <v>#REF!</v>
      </c>
      <c r="T81" s="367">
        <v>0</v>
      </c>
      <c r="U81" s="367">
        <v>0</v>
      </c>
      <c r="V81" s="367">
        <v>0</v>
      </c>
      <c r="W81" s="367">
        <v>0</v>
      </c>
      <c r="X81" s="367">
        <v>0</v>
      </c>
      <c r="Y81" s="367">
        <v>0</v>
      </c>
      <c r="Z81" s="368" t="e">
        <f t="shared" si="9"/>
        <v>#REF!</v>
      </c>
      <c r="AA81" s="369"/>
    </row>
    <row r="82" spans="1:27" s="370" customFormat="1" ht="12.75" customHeight="1">
      <c r="A82" s="370">
        <f t="shared" si="12"/>
        <v>11</v>
      </c>
      <c r="B82" s="406">
        <v>13080221002</v>
      </c>
      <c r="C82" s="407" t="s">
        <v>709</v>
      </c>
      <c r="D82" s="365" t="e">
        <f>+IF(VLOOKUP(C82,#REF!,6,FALSE)=15,VLOOKUP('CA EF (2)'!C82,#REF!,5,FALSE),0)</f>
        <v>#REF!</v>
      </c>
      <c r="E82" s="366"/>
      <c r="F82" s="366"/>
      <c r="G82" s="367">
        <v>0</v>
      </c>
      <c r="H82" s="367" t="e">
        <f t="shared" si="8"/>
        <v>#REF!</v>
      </c>
      <c r="I82" s="367">
        <v>0</v>
      </c>
      <c r="J82" s="367">
        <v>0</v>
      </c>
      <c r="K82" s="367">
        <v>0</v>
      </c>
      <c r="L82" s="367">
        <v>0</v>
      </c>
      <c r="M82" s="367">
        <v>0</v>
      </c>
      <c r="N82" s="367">
        <v>0</v>
      </c>
      <c r="O82" s="367">
        <v>0</v>
      </c>
      <c r="P82" s="367">
        <v>0</v>
      </c>
      <c r="Q82" s="367">
        <v>0</v>
      </c>
      <c r="R82" s="367">
        <v>0</v>
      </c>
      <c r="S82" s="367">
        <v>0</v>
      </c>
      <c r="T82" s="367">
        <v>0</v>
      </c>
      <c r="U82" s="367">
        <v>0</v>
      </c>
      <c r="V82" s="367">
        <v>0</v>
      </c>
      <c r="W82" s="367">
        <v>0</v>
      </c>
      <c r="X82" s="367">
        <v>0</v>
      </c>
      <c r="Y82" s="367">
        <v>0</v>
      </c>
      <c r="Z82" s="368" t="e">
        <f t="shared" si="9"/>
        <v>#REF!</v>
      </c>
      <c r="AA82" s="371"/>
    </row>
    <row r="83" spans="1:27" s="370" customFormat="1" ht="12.75" customHeight="1">
      <c r="A83" s="370">
        <f t="shared" si="12"/>
        <v>13</v>
      </c>
      <c r="B83" s="406">
        <v>1308022100201</v>
      </c>
      <c r="C83" s="407" t="s">
        <v>709</v>
      </c>
      <c r="D83" s="365" t="e">
        <f>+IF(VLOOKUP(C83,#REF!,6,FALSE)=15,VLOOKUP('CA EF (2)'!C83,#REF!,5,FALSE),0)</f>
        <v>#REF!</v>
      </c>
      <c r="E83" s="366"/>
      <c r="F83" s="366"/>
      <c r="G83" s="367">
        <v>0</v>
      </c>
      <c r="H83" s="367" t="e">
        <f t="shared" si="8"/>
        <v>#REF!</v>
      </c>
      <c r="I83" s="367">
        <v>0</v>
      </c>
      <c r="J83" s="367">
        <v>0</v>
      </c>
      <c r="K83" s="367">
        <v>0</v>
      </c>
      <c r="L83" s="367">
        <v>0</v>
      </c>
      <c r="M83" s="367">
        <v>0</v>
      </c>
      <c r="N83" s="367">
        <v>0</v>
      </c>
      <c r="O83" s="367">
        <v>0</v>
      </c>
      <c r="P83" s="367">
        <v>0</v>
      </c>
      <c r="Q83" s="367">
        <v>0</v>
      </c>
      <c r="R83" s="367">
        <v>0</v>
      </c>
      <c r="S83" s="367">
        <v>0</v>
      </c>
      <c r="T83" s="367">
        <v>0</v>
      </c>
      <c r="U83" s="367">
        <v>0</v>
      </c>
      <c r="V83" s="367">
        <v>0</v>
      </c>
      <c r="W83" s="367">
        <v>0</v>
      </c>
      <c r="X83" s="367">
        <v>0</v>
      </c>
      <c r="Y83" s="367">
        <v>0</v>
      </c>
      <c r="Z83" s="368" t="e">
        <f t="shared" si="9"/>
        <v>#REF!</v>
      </c>
      <c r="AA83" s="371"/>
    </row>
    <row r="84" spans="1:27" s="370" customFormat="1" ht="12.75" customHeight="1">
      <c r="A84" s="370">
        <f t="shared" si="12"/>
        <v>15</v>
      </c>
      <c r="B84" s="405">
        <v>130802210020199</v>
      </c>
      <c r="C84" s="408" t="s">
        <v>710</v>
      </c>
      <c r="D84" s="365" t="e">
        <f>+IF(VLOOKUP(C84,#REF!,6,FALSE)=15,VLOOKUP('CA EF (2)'!C84,#REF!,5,FALSE),0)</f>
        <v>#REF!</v>
      </c>
      <c r="E84" s="366"/>
      <c r="F84" s="366"/>
      <c r="G84" s="367">
        <v>0</v>
      </c>
      <c r="H84" s="367" t="e">
        <f t="shared" si="8"/>
        <v>#REF!</v>
      </c>
      <c r="I84" s="367">
        <v>0</v>
      </c>
      <c r="J84" s="367">
        <v>0</v>
      </c>
      <c r="K84" s="367">
        <v>0</v>
      </c>
      <c r="L84" s="367">
        <v>0</v>
      </c>
      <c r="M84" s="367">
        <v>0</v>
      </c>
      <c r="N84" s="367">
        <v>0</v>
      </c>
      <c r="O84" s="367">
        <v>0</v>
      </c>
      <c r="P84" s="367">
        <v>0</v>
      </c>
      <c r="Q84" s="367">
        <v>0</v>
      </c>
      <c r="R84" s="367">
        <v>0</v>
      </c>
      <c r="S84" s="367" t="e">
        <f t="shared" ref="S84" si="14">-$H84</f>
        <v>#REF!</v>
      </c>
      <c r="T84" s="367">
        <v>0</v>
      </c>
      <c r="U84" s="367">
        <v>0</v>
      </c>
      <c r="V84" s="367">
        <v>0</v>
      </c>
      <c r="W84" s="367">
        <v>0</v>
      </c>
      <c r="X84" s="367">
        <v>0</v>
      </c>
      <c r="Y84" s="367">
        <v>0</v>
      </c>
      <c r="Z84" s="368" t="e">
        <f t="shared" si="9"/>
        <v>#REF!</v>
      </c>
      <c r="AA84" s="371"/>
    </row>
    <row r="85" spans="1:27" s="370" customFormat="1" ht="12.75" customHeight="1">
      <c r="A85" s="370">
        <f t="shared" si="12"/>
        <v>11</v>
      </c>
      <c r="B85" s="406">
        <v>13080221003</v>
      </c>
      <c r="C85" s="407" t="s">
        <v>711</v>
      </c>
      <c r="D85" s="365" t="e">
        <f>+IF(VLOOKUP(C85,#REF!,6,FALSE)=15,VLOOKUP('CA EF (2)'!C85,#REF!,5,FALSE),0)</f>
        <v>#REF!</v>
      </c>
      <c r="E85" s="366"/>
      <c r="F85" s="366"/>
      <c r="G85" s="367">
        <v>0</v>
      </c>
      <c r="H85" s="367" t="e">
        <f t="shared" si="8"/>
        <v>#REF!</v>
      </c>
      <c r="I85" s="367">
        <v>0</v>
      </c>
      <c r="J85" s="367">
        <v>0</v>
      </c>
      <c r="K85" s="367">
        <v>0</v>
      </c>
      <c r="L85" s="367">
        <v>0</v>
      </c>
      <c r="M85" s="367">
        <v>0</v>
      </c>
      <c r="N85" s="367">
        <v>0</v>
      </c>
      <c r="O85" s="367">
        <v>0</v>
      </c>
      <c r="P85" s="367">
        <v>0</v>
      </c>
      <c r="Q85" s="367">
        <v>0</v>
      </c>
      <c r="R85" s="367">
        <v>0</v>
      </c>
      <c r="S85" s="367">
        <v>0</v>
      </c>
      <c r="T85" s="367">
        <v>0</v>
      </c>
      <c r="U85" s="367">
        <v>0</v>
      </c>
      <c r="V85" s="367">
        <v>0</v>
      </c>
      <c r="W85" s="367">
        <v>0</v>
      </c>
      <c r="X85" s="367">
        <v>0</v>
      </c>
      <c r="Y85" s="367">
        <v>0</v>
      </c>
      <c r="Z85" s="368" t="e">
        <f t="shared" si="9"/>
        <v>#REF!</v>
      </c>
      <c r="AA85" s="371"/>
    </row>
    <row r="86" spans="1:27" s="370" customFormat="1" ht="12.75" customHeight="1">
      <c r="A86" s="370">
        <f t="shared" si="12"/>
        <v>13</v>
      </c>
      <c r="B86" s="406">
        <v>1308022100301</v>
      </c>
      <c r="C86" s="407" t="s">
        <v>711</v>
      </c>
      <c r="D86" s="365" t="e">
        <f>+IF(VLOOKUP(C86,#REF!,6,FALSE)=15,VLOOKUP('CA EF (2)'!C86,#REF!,5,FALSE),0)</f>
        <v>#REF!</v>
      </c>
      <c r="E86" s="366"/>
      <c r="F86" s="366"/>
      <c r="G86" s="367">
        <v>0</v>
      </c>
      <c r="H86" s="367" t="e">
        <f t="shared" si="8"/>
        <v>#REF!</v>
      </c>
      <c r="I86" s="367">
        <v>0</v>
      </c>
      <c r="J86" s="367">
        <v>0</v>
      </c>
      <c r="K86" s="367">
        <v>0</v>
      </c>
      <c r="L86" s="367">
        <v>0</v>
      </c>
      <c r="M86" s="367">
        <v>0</v>
      </c>
      <c r="N86" s="367">
        <v>0</v>
      </c>
      <c r="O86" s="367">
        <v>0</v>
      </c>
      <c r="P86" s="367">
        <v>0</v>
      </c>
      <c r="Q86" s="367">
        <v>0</v>
      </c>
      <c r="R86" s="367">
        <v>0</v>
      </c>
      <c r="S86" s="367">
        <v>0</v>
      </c>
      <c r="T86" s="367">
        <v>0</v>
      </c>
      <c r="U86" s="367">
        <v>0</v>
      </c>
      <c r="V86" s="367">
        <v>0</v>
      </c>
      <c r="W86" s="367">
        <v>0</v>
      </c>
      <c r="X86" s="367">
        <v>0</v>
      </c>
      <c r="Y86" s="367">
        <v>0</v>
      </c>
      <c r="Z86" s="368" t="e">
        <f t="shared" si="9"/>
        <v>#REF!</v>
      </c>
      <c r="AA86" s="371"/>
    </row>
    <row r="87" spans="1:27" s="370" customFormat="1" ht="12.75" customHeight="1">
      <c r="A87" s="370">
        <f t="shared" si="12"/>
        <v>15</v>
      </c>
      <c r="B87" s="405">
        <v>130802210030199</v>
      </c>
      <c r="C87" s="408" t="s">
        <v>712</v>
      </c>
      <c r="D87" s="365" t="e">
        <f>+IF(VLOOKUP(C87,#REF!,6,FALSE)=15,VLOOKUP('CA EF (2)'!C87,#REF!,5,FALSE),0)</f>
        <v>#REF!</v>
      </c>
      <c r="E87" s="366"/>
      <c r="F87" s="366"/>
      <c r="G87" s="367">
        <v>0</v>
      </c>
      <c r="H87" s="367" t="e">
        <f t="shared" si="8"/>
        <v>#REF!</v>
      </c>
      <c r="I87" s="367">
        <v>0</v>
      </c>
      <c r="J87" s="367">
        <v>0</v>
      </c>
      <c r="K87" s="367">
        <v>0</v>
      </c>
      <c r="L87" s="367">
        <v>0</v>
      </c>
      <c r="M87" s="367">
        <v>0</v>
      </c>
      <c r="N87" s="367">
        <v>0</v>
      </c>
      <c r="O87" s="367">
        <v>0</v>
      </c>
      <c r="P87" s="367">
        <v>0</v>
      </c>
      <c r="Q87" s="367">
        <v>0</v>
      </c>
      <c r="R87" s="367">
        <v>0</v>
      </c>
      <c r="S87" s="367" t="e">
        <f t="shared" ref="S87:S88" si="15">-$H87</f>
        <v>#REF!</v>
      </c>
      <c r="T87" s="367">
        <v>0</v>
      </c>
      <c r="U87" s="367">
        <v>0</v>
      </c>
      <c r="V87" s="367">
        <v>0</v>
      </c>
      <c r="W87" s="367">
        <v>0</v>
      </c>
      <c r="X87" s="367">
        <v>0</v>
      </c>
      <c r="Y87" s="367">
        <v>0</v>
      </c>
      <c r="Z87" s="368" t="e">
        <f t="shared" si="9"/>
        <v>#REF!</v>
      </c>
      <c r="AA87" s="369"/>
    </row>
    <row r="88" spans="1:27" s="370" customFormat="1" ht="12.75" customHeight="1">
      <c r="A88" s="370">
        <f t="shared" si="12"/>
        <v>15</v>
      </c>
      <c r="B88" s="405" t="s">
        <v>834</v>
      </c>
      <c r="C88" s="408" t="s">
        <v>835</v>
      </c>
      <c r="D88" s="365" t="e">
        <f>+IF(VLOOKUP(C88,#REF!,6,FALSE)=15,VLOOKUP('CA EF (2)'!C88,#REF!,5,FALSE),0)</f>
        <v>#REF!</v>
      </c>
      <c r="E88" s="366"/>
      <c r="F88" s="366"/>
      <c r="G88" s="367">
        <v>0</v>
      </c>
      <c r="H88" s="367" t="e">
        <f t="shared" si="8"/>
        <v>#REF!</v>
      </c>
      <c r="I88" s="367">
        <v>0</v>
      </c>
      <c r="J88" s="367">
        <v>0</v>
      </c>
      <c r="K88" s="367">
        <v>0</v>
      </c>
      <c r="L88" s="367">
        <v>0</v>
      </c>
      <c r="M88" s="367">
        <v>0</v>
      </c>
      <c r="N88" s="367">
        <v>0</v>
      </c>
      <c r="O88" s="367">
        <v>0</v>
      </c>
      <c r="P88" s="367">
        <v>0</v>
      </c>
      <c r="Q88" s="367">
        <v>0</v>
      </c>
      <c r="R88" s="367">
        <v>0</v>
      </c>
      <c r="S88" s="367" t="e">
        <f t="shared" si="15"/>
        <v>#REF!</v>
      </c>
      <c r="T88" s="367">
        <v>0</v>
      </c>
      <c r="U88" s="367">
        <v>0</v>
      </c>
      <c r="V88" s="367">
        <v>0</v>
      </c>
      <c r="W88" s="367">
        <v>0</v>
      </c>
      <c r="X88" s="367">
        <v>0</v>
      </c>
      <c r="Y88" s="367">
        <v>0</v>
      </c>
      <c r="Z88" s="368" t="e">
        <f t="shared" si="9"/>
        <v>#REF!</v>
      </c>
      <c r="AA88" s="369"/>
    </row>
    <row r="89" spans="1:27" s="370" customFormat="1" ht="12.75" customHeight="1">
      <c r="A89" s="370">
        <f t="shared" si="12"/>
        <v>11</v>
      </c>
      <c r="B89" s="406">
        <v>13080221901</v>
      </c>
      <c r="C89" s="407" t="s">
        <v>713</v>
      </c>
      <c r="D89" s="365" t="e">
        <f>+IF(VLOOKUP(C89,#REF!,6,FALSE)=15,VLOOKUP('CA EF (2)'!C89,#REF!,5,FALSE),0)</f>
        <v>#REF!</v>
      </c>
      <c r="E89" s="366"/>
      <c r="F89" s="366"/>
      <c r="G89" s="367">
        <v>0</v>
      </c>
      <c r="H89" s="367" t="e">
        <f t="shared" si="8"/>
        <v>#REF!</v>
      </c>
      <c r="I89" s="367">
        <v>0</v>
      </c>
      <c r="J89" s="367">
        <v>0</v>
      </c>
      <c r="K89" s="367">
        <v>0</v>
      </c>
      <c r="L89" s="367">
        <v>0</v>
      </c>
      <c r="M89" s="367">
        <v>0</v>
      </c>
      <c r="N89" s="367">
        <v>0</v>
      </c>
      <c r="O89" s="367">
        <v>0</v>
      </c>
      <c r="P89" s="367">
        <v>0</v>
      </c>
      <c r="Q89" s="367">
        <v>0</v>
      </c>
      <c r="R89" s="367">
        <v>0</v>
      </c>
      <c r="S89" s="367">
        <v>0</v>
      </c>
      <c r="T89" s="367">
        <v>0</v>
      </c>
      <c r="U89" s="367">
        <v>0</v>
      </c>
      <c r="V89" s="367">
        <v>0</v>
      </c>
      <c r="W89" s="367">
        <v>0</v>
      </c>
      <c r="X89" s="367">
        <v>0</v>
      </c>
      <c r="Y89" s="367">
        <v>0</v>
      </c>
      <c r="Z89" s="368" t="e">
        <f t="shared" si="9"/>
        <v>#REF!</v>
      </c>
      <c r="AA89" s="371"/>
    </row>
    <row r="90" spans="1:27" s="370" customFormat="1" ht="12.75" customHeight="1">
      <c r="A90" s="370">
        <f t="shared" si="12"/>
        <v>13</v>
      </c>
      <c r="B90" s="406">
        <v>1308022190101</v>
      </c>
      <c r="C90" s="407" t="s">
        <v>713</v>
      </c>
      <c r="D90" s="365" t="e">
        <f>+IF(VLOOKUP(C90,#REF!,6,FALSE)=15,VLOOKUP('CA EF (2)'!C90,#REF!,5,FALSE),0)</f>
        <v>#REF!</v>
      </c>
      <c r="E90" s="366"/>
      <c r="F90" s="366"/>
      <c r="G90" s="367">
        <v>0</v>
      </c>
      <c r="H90" s="367" t="e">
        <f t="shared" si="8"/>
        <v>#REF!</v>
      </c>
      <c r="I90" s="367">
        <v>0</v>
      </c>
      <c r="J90" s="367">
        <v>0</v>
      </c>
      <c r="K90" s="367">
        <v>0</v>
      </c>
      <c r="L90" s="367">
        <v>0</v>
      </c>
      <c r="M90" s="367">
        <v>0</v>
      </c>
      <c r="N90" s="367">
        <v>0</v>
      </c>
      <c r="O90" s="367">
        <v>0</v>
      </c>
      <c r="P90" s="367">
        <v>0</v>
      </c>
      <c r="Q90" s="367">
        <v>0</v>
      </c>
      <c r="R90" s="367">
        <v>0</v>
      </c>
      <c r="S90" s="367">
        <v>0</v>
      </c>
      <c r="T90" s="367">
        <v>0</v>
      </c>
      <c r="U90" s="367">
        <v>0</v>
      </c>
      <c r="V90" s="367">
        <v>0</v>
      </c>
      <c r="W90" s="367">
        <v>0</v>
      </c>
      <c r="X90" s="367">
        <v>0</v>
      </c>
      <c r="Y90" s="367">
        <v>0</v>
      </c>
      <c r="Z90" s="368" t="e">
        <f t="shared" si="9"/>
        <v>#REF!</v>
      </c>
      <c r="AA90" s="371"/>
    </row>
    <row r="91" spans="1:27" s="370" customFormat="1" ht="12.75" customHeight="1">
      <c r="A91" s="370">
        <f t="shared" si="12"/>
        <v>15</v>
      </c>
      <c r="B91" s="405">
        <v>130802219010199</v>
      </c>
      <c r="C91" s="408" t="s">
        <v>714</v>
      </c>
      <c r="D91" s="365" t="e">
        <f>+IF(VLOOKUP(C91,#REF!,6,FALSE)=15,VLOOKUP('CA EF (2)'!C91,#REF!,5,FALSE),0)</f>
        <v>#REF!</v>
      </c>
      <c r="E91" s="366"/>
      <c r="F91" s="366"/>
      <c r="G91" s="367">
        <v>0</v>
      </c>
      <c r="H91" s="367" t="e">
        <f t="shared" si="8"/>
        <v>#REF!</v>
      </c>
      <c r="I91" s="367">
        <v>0</v>
      </c>
      <c r="J91" s="367">
        <v>0</v>
      </c>
      <c r="K91" s="367">
        <v>0</v>
      </c>
      <c r="L91" s="367">
        <v>0</v>
      </c>
      <c r="M91" s="367">
        <v>0</v>
      </c>
      <c r="N91" s="367">
        <v>0</v>
      </c>
      <c r="O91" s="367">
        <v>0</v>
      </c>
      <c r="P91" s="367">
        <v>0</v>
      </c>
      <c r="Q91" s="367">
        <v>0</v>
      </c>
      <c r="R91" s="367">
        <v>0</v>
      </c>
      <c r="S91" s="367" t="e">
        <f t="shared" ref="S91" si="16">-$H91</f>
        <v>#REF!</v>
      </c>
      <c r="T91" s="367">
        <v>0</v>
      </c>
      <c r="U91" s="367">
        <v>0</v>
      </c>
      <c r="V91" s="367">
        <v>0</v>
      </c>
      <c r="W91" s="367">
        <v>0</v>
      </c>
      <c r="X91" s="367">
        <v>0</v>
      </c>
      <c r="Y91" s="367">
        <v>0</v>
      </c>
      <c r="Z91" s="368" t="e">
        <f t="shared" si="9"/>
        <v>#REF!</v>
      </c>
      <c r="AA91" s="371"/>
    </row>
    <row r="92" spans="1:27" s="370" customFormat="1" ht="12.75" customHeight="1">
      <c r="A92" s="370">
        <f t="shared" si="12"/>
        <v>11</v>
      </c>
      <c r="B92" s="406">
        <v>13080221902</v>
      </c>
      <c r="C92" s="407" t="s">
        <v>715</v>
      </c>
      <c r="D92" s="365">
        <v>0</v>
      </c>
      <c r="E92" s="366"/>
      <c r="F92" s="366"/>
      <c r="G92" s="367">
        <v>0</v>
      </c>
      <c r="H92" s="367">
        <f t="shared" si="8"/>
        <v>0</v>
      </c>
      <c r="I92" s="367">
        <v>0</v>
      </c>
      <c r="J92" s="367">
        <v>0</v>
      </c>
      <c r="K92" s="367">
        <v>0</v>
      </c>
      <c r="L92" s="367">
        <v>0</v>
      </c>
      <c r="M92" s="367">
        <v>0</v>
      </c>
      <c r="N92" s="367">
        <v>0</v>
      </c>
      <c r="O92" s="367">
        <v>0</v>
      </c>
      <c r="P92" s="367">
        <v>0</v>
      </c>
      <c r="Q92" s="367">
        <v>0</v>
      </c>
      <c r="R92" s="367">
        <v>0</v>
      </c>
      <c r="S92" s="367">
        <v>0</v>
      </c>
      <c r="T92" s="367">
        <v>0</v>
      </c>
      <c r="U92" s="367">
        <v>0</v>
      </c>
      <c r="V92" s="367">
        <v>0</v>
      </c>
      <c r="W92" s="367">
        <v>0</v>
      </c>
      <c r="X92" s="367">
        <v>0</v>
      </c>
      <c r="Y92" s="367">
        <v>0</v>
      </c>
      <c r="Z92" s="368">
        <f t="shared" si="9"/>
        <v>0</v>
      </c>
      <c r="AA92" s="371"/>
    </row>
    <row r="93" spans="1:27" s="370" customFormat="1" ht="12.75" customHeight="1">
      <c r="A93" s="370">
        <f t="shared" si="12"/>
        <v>13</v>
      </c>
      <c r="B93" s="406">
        <v>1308022190201</v>
      </c>
      <c r="C93" s="407" t="s">
        <v>715</v>
      </c>
      <c r="D93" s="365">
        <v>0</v>
      </c>
      <c r="E93" s="366"/>
      <c r="F93" s="366"/>
      <c r="G93" s="367">
        <v>0</v>
      </c>
      <c r="H93" s="367">
        <f t="shared" si="8"/>
        <v>0</v>
      </c>
      <c r="I93" s="367">
        <v>0</v>
      </c>
      <c r="J93" s="367">
        <v>0</v>
      </c>
      <c r="K93" s="367">
        <v>0</v>
      </c>
      <c r="L93" s="367">
        <v>0</v>
      </c>
      <c r="M93" s="367">
        <v>0</v>
      </c>
      <c r="N93" s="367">
        <v>0</v>
      </c>
      <c r="O93" s="367">
        <v>0</v>
      </c>
      <c r="P93" s="367">
        <v>0</v>
      </c>
      <c r="Q93" s="367">
        <v>0</v>
      </c>
      <c r="R93" s="367">
        <v>0</v>
      </c>
      <c r="S93" s="367">
        <v>0</v>
      </c>
      <c r="T93" s="367">
        <v>0</v>
      </c>
      <c r="U93" s="367">
        <v>0</v>
      </c>
      <c r="V93" s="367">
        <v>0</v>
      </c>
      <c r="W93" s="367">
        <v>0</v>
      </c>
      <c r="X93" s="367">
        <v>0</v>
      </c>
      <c r="Y93" s="367">
        <v>0</v>
      </c>
      <c r="Z93" s="368">
        <f t="shared" si="9"/>
        <v>0</v>
      </c>
      <c r="AA93" s="371"/>
    </row>
    <row r="94" spans="1:27" s="370" customFormat="1" ht="12.75" customHeight="1">
      <c r="A94" s="370">
        <f t="shared" si="12"/>
        <v>15</v>
      </c>
      <c r="B94" s="405">
        <v>130802219020199</v>
      </c>
      <c r="C94" s="408" t="s">
        <v>716</v>
      </c>
      <c r="D94" s="365">
        <v>0</v>
      </c>
      <c r="E94" s="366"/>
      <c r="F94" s="366"/>
      <c r="G94" s="367">
        <v>0</v>
      </c>
      <c r="H94" s="367">
        <f t="shared" si="8"/>
        <v>0</v>
      </c>
      <c r="I94" s="367">
        <v>0</v>
      </c>
      <c r="J94" s="367">
        <v>0</v>
      </c>
      <c r="K94" s="367">
        <v>0</v>
      </c>
      <c r="L94" s="367">
        <v>0</v>
      </c>
      <c r="M94" s="367">
        <v>0</v>
      </c>
      <c r="N94" s="367">
        <v>0</v>
      </c>
      <c r="O94" s="367">
        <v>0</v>
      </c>
      <c r="P94" s="367">
        <v>0</v>
      </c>
      <c r="Q94" s="367">
        <v>0</v>
      </c>
      <c r="R94" s="367">
        <v>0</v>
      </c>
      <c r="S94" s="367">
        <f t="shared" ref="S94" si="17">-$H94</f>
        <v>0</v>
      </c>
      <c r="T94" s="367">
        <v>0</v>
      </c>
      <c r="U94" s="367">
        <v>0</v>
      </c>
      <c r="V94" s="367">
        <v>0</v>
      </c>
      <c r="W94" s="367">
        <v>0</v>
      </c>
      <c r="X94" s="367">
        <v>0</v>
      </c>
      <c r="Y94" s="367">
        <v>0</v>
      </c>
      <c r="Z94" s="368">
        <f t="shared" si="9"/>
        <v>0</v>
      </c>
      <c r="AA94" s="371"/>
    </row>
    <row r="95" spans="1:27" s="370" customFormat="1" ht="12.75" customHeight="1">
      <c r="A95" s="370">
        <f t="shared" si="12"/>
        <v>11</v>
      </c>
      <c r="B95" s="406">
        <v>13080221903</v>
      </c>
      <c r="C95" s="407" t="s">
        <v>717</v>
      </c>
      <c r="D95" s="365">
        <v>0</v>
      </c>
      <c r="E95" s="366"/>
      <c r="F95" s="366"/>
      <c r="G95" s="367">
        <v>0</v>
      </c>
      <c r="H95" s="367">
        <f t="shared" si="8"/>
        <v>0</v>
      </c>
      <c r="I95" s="367">
        <v>0</v>
      </c>
      <c r="J95" s="367">
        <v>0</v>
      </c>
      <c r="K95" s="367">
        <v>0</v>
      </c>
      <c r="L95" s="367">
        <v>0</v>
      </c>
      <c r="M95" s="367">
        <v>0</v>
      </c>
      <c r="N95" s="367">
        <v>0</v>
      </c>
      <c r="O95" s="367">
        <v>0</v>
      </c>
      <c r="P95" s="367">
        <v>0</v>
      </c>
      <c r="Q95" s="367">
        <v>0</v>
      </c>
      <c r="R95" s="367">
        <v>0</v>
      </c>
      <c r="S95" s="367">
        <v>0</v>
      </c>
      <c r="T95" s="367">
        <v>0</v>
      </c>
      <c r="U95" s="367">
        <v>0</v>
      </c>
      <c r="V95" s="367">
        <v>0</v>
      </c>
      <c r="W95" s="367">
        <v>0</v>
      </c>
      <c r="X95" s="367">
        <v>0</v>
      </c>
      <c r="Y95" s="367">
        <v>0</v>
      </c>
      <c r="Z95" s="368">
        <f t="shared" si="9"/>
        <v>0</v>
      </c>
      <c r="AA95" s="371"/>
    </row>
    <row r="96" spans="1:27" s="370" customFormat="1" ht="12.75" customHeight="1">
      <c r="A96" s="370">
        <f t="shared" si="12"/>
        <v>13</v>
      </c>
      <c r="B96" s="406">
        <v>1308022190301</v>
      </c>
      <c r="C96" s="407" t="s">
        <v>717</v>
      </c>
      <c r="D96" s="365">
        <v>0</v>
      </c>
      <c r="E96" s="366"/>
      <c r="F96" s="366"/>
      <c r="G96" s="367">
        <v>0</v>
      </c>
      <c r="H96" s="367">
        <f t="shared" si="8"/>
        <v>0</v>
      </c>
      <c r="I96" s="367">
        <v>0</v>
      </c>
      <c r="J96" s="367">
        <v>0</v>
      </c>
      <c r="K96" s="367">
        <v>0</v>
      </c>
      <c r="L96" s="367">
        <v>0</v>
      </c>
      <c r="M96" s="367">
        <v>0</v>
      </c>
      <c r="N96" s="367">
        <v>0</v>
      </c>
      <c r="O96" s="367">
        <v>0</v>
      </c>
      <c r="P96" s="367">
        <v>0</v>
      </c>
      <c r="Q96" s="367">
        <v>0</v>
      </c>
      <c r="R96" s="367">
        <v>0</v>
      </c>
      <c r="S96" s="367">
        <v>0</v>
      </c>
      <c r="T96" s="367">
        <v>0</v>
      </c>
      <c r="U96" s="367">
        <v>0</v>
      </c>
      <c r="V96" s="367">
        <v>0</v>
      </c>
      <c r="W96" s="367">
        <v>0</v>
      </c>
      <c r="X96" s="367">
        <v>0</v>
      </c>
      <c r="Y96" s="367">
        <v>0</v>
      </c>
      <c r="Z96" s="368">
        <f t="shared" si="9"/>
        <v>0</v>
      </c>
      <c r="AA96" s="371"/>
    </row>
    <row r="97" spans="1:27" s="370" customFormat="1" ht="12.75" customHeight="1">
      <c r="A97" s="370">
        <f t="shared" si="12"/>
        <v>15</v>
      </c>
      <c r="B97" s="405">
        <v>130802219030199</v>
      </c>
      <c r="C97" s="408" t="s">
        <v>718</v>
      </c>
      <c r="D97" s="365">
        <v>0</v>
      </c>
      <c r="E97" s="366"/>
      <c r="F97" s="366"/>
      <c r="G97" s="367">
        <v>0</v>
      </c>
      <c r="H97" s="367">
        <f t="shared" si="8"/>
        <v>0</v>
      </c>
      <c r="I97" s="367">
        <v>0</v>
      </c>
      <c r="J97" s="367">
        <v>0</v>
      </c>
      <c r="K97" s="367">
        <v>0</v>
      </c>
      <c r="L97" s="367">
        <v>0</v>
      </c>
      <c r="M97" s="367">
        <v>0</v>
      </c>
      <c r="N97" s="367">
        <v>0</v>
      </c>
      <c r="O97" s="367">
        <v>0</v>
      </c>
      <c r="P97" s="367">
        <v>0</v>
      </c>
      <c r="Q97" s="367">
        <v>0</v>
      </c>
      <c r="R97" s="367">
        <v>0</v>
      </c>
      <c r="S97" s="367">
        <f t="shared" ref="S97" si="18">-$H97</f>
        <v>0</v>
      </c>
      <c r="T97" s="367">
        <v>0</v>
      </c>
      <c r="U97" s="367">
        <v>0</v>
      </c>
      <c r="V97" s="367">
        <v>0</v>
      </c>
      <c r="W97" s="367">
        <v>0</v>
      </c>
      <c r="X97" s="367">
        <v>0</v>
      </c>
      <c r="Y97" s="367">
        <v>0</v>
      </c>
      <c r="Z97" s="368">
        <f t="shared" si="9"/>
        <v>0</v>
      </c>
      <c r="AA97" s="371"/>
    </row>
    <row r="98" spans="1:27" s="370" customFormat="1" ht="12.75" customHeight="1">
      <c r="A98" s="370">
        <f t="shared" si="12"/>
        <v>8</v>
      </c>
      <c r="B98" s="406">
        <v>13080225</v>
      </c>
      <c r="C98" s="407" t="s">
        <v>719</v>
      </c>
      <c r="D98" s="365">
        <v>0</v>
      </c>
      <c r="E98" s="366"/>
      <c r="F98" s="366"/>
      <c r="G98" s="367">
        <v>0</v>
      </c>
      <c r="H98" s="367">
        <f t="shared" si="8"/>
        <v>0</v>
      </c>
      <c r="I98" s="367">
        <v>0</v>
      </c>
      <c r="J98" s="367">
        <v>0</v>
      </c>
      <c r="K98" s="367">
        <v>0</v>
      </c>
      <c r="L98" s="367">
        <v>0</v>
      </c>
      <c r="M98" s="367">
        <v>0</v>
      </c>
      <c r="N98" s="367">
        <v>0</v>
      </c>
      <c r="O98" s="367">
        <v>0</v>
      </c>
      <c r="P98" s="367">
        <v>0</v>
      </c>
      <c r="Q98" s="367">
        <v>0</v>
      </c>
      <c r="R98" s="367">
        <v>0</v>
      </c>
      <c r="S98" s="367">
        <v>0</v>
      </c>
      <c r="T98" s="367">
        <v>0</v>
      </c>
      <c r="U98" s="367">
        <v>0</v>
      </c>
      <c r="V98" s="367">
        <v>0</v>
      </c>
      <c r="W98" s="367">
        <v>0</v>
      </c>
      <c r="X98" s="367">
        <v>0</v>
      </c>
      <c r="Y98" s="367">
        <v>0</v>
      </c>
      <c r="Z98" s="368">
        <f t="shared" si="9"/>
        <v>0</v>
      </c>
      <c r="AA98" s="371"/>
    </row>
    <row r="99" spans="1:27" s="370" customFormat="1" ht="12.75" customHeight="1">
      <c r="A99" s="370">
        <f t="shared" si="12"/>
        <v>11</v>
      </c>
      <c r="B99" s="406">
        <v>13080225001</v>
      </c>
      <c r="C99" s="407" t="s">
        <v>480</v>
      </c>
      <c r="D99" s="365">
        <v>0</v>
      </c>
      <c r="E99" s="366"/>
      <c r="F99" s="366"/>
      <c r="G99" s="367">
        <v>0</v>
      </c>
      <c r="H99" s="367">
        <f t="shared" si="8"/>
        <v>0</v>
      </c>
      <c r="I99" s="367">
        <v>0</v>
      </c>
      <c r="J99" s="367">
        <v>0</v>
      </c>
      <c r="K99" s="367">
        <v>0</v>
      </c>
      <c r="L99" s="367">
        <v>0</v>
      </c>
      <c r="M99" s="367">
        <v>0</v>
      </c>
      <c r="N99" s="367">
        <v>0</v>
      </c>
      <c r="O99" s="367">
        <v>0</v>
      </c>
      <c r="P99" s="367">
        <v>0</v>
      </c>
      <c r="Q99" s="367">
        <v>0</v>
      </c>
      <c r="R99" s="367">
        <v>0</v>
      </c>
      <c r="S99" s="367">
        <v>0</v>
      </c>
      <c r="T99" s="367">
        <v>0</v>
      </c>
      <c r="U99" s="367">
        <v>0</v>
      </c>
      <c r="V99" s="367">
        <v>0</v>
      </c>
      <c r="W99" s="367">
        <v>0</v>
      </c>
      <c r="X99" s="367">
        <v>0</v>
      </c>
      <c r="Y99" s="367">
        <v>0</v>
      </c>
      <c r="Z99" s="368">
        <f t="shared" si="9"/>
        <v>0</v>
      </c>
      <c r="AA99" s="369"/>
    </row>
    <row r="100" spans="1:27" s="370" customFormat="1" ht="12.75" customHeight="1">
      <c r="A100" s="370">
        <f t="shared" si="12"/>
        <v>13</v>
      </c>
      <c r="B100" s="406">
        <v>1308022500101</v>
      </c>
      <c r="C100" s="407" t="s">
        <v>480</v>
      </c>
      <c r="D100" s="365">
        <v>0</v>
      </c>
      <c r="E100" s="366"/>
      <c r="F100" s="366"/>
      <c r="G100" s="367">
        <v>0</v>
      </c>
      <c r="H100" s="367">
        <f t="shared" si="8"/>
        <v>0</v>
      </c>
      <c r="I100" s="367">
        <v>0</v>
      </c>
      <c r="J100" s="367">
        <v>0</v>
      </c>
      <c r="K100" s="367">
        <v>0</v>
      </c>
      <c r="L100" s="367">
        <v>0</v>
      </c>
      <c r="M100" s="367">
        <v>0</v>
      </c>
      <c r="N100" s="367">
        <v>0</v>
      </c>
      <c r="O100" s="367">
        <v>0</v>
      </c>
      <c r="P100" s="367">
        <v>0</v>
      </c>
      <c r="Q100" s="367">
        <v>0</v>
      </c>
      <c r="R100" s="367">
        <v>0</v>
      </c>
      <c r="S100" s="367">
        <v>0</v>
      </c>
      <c r="T100" s="367">
        <v>0</v>
      </c>
      <c r="U100" s="367">
        <v>0</v>
      </c>
      <c r="V100" s="367">
        <v>0</v>
      </c>
      <c r="W100" s="367">
        <v>0</v>
      </c>
      <c r="X100" s="367">
        <v>0</v>
      </c>
      <c r="Y100" s="367">
        <v>0</v>
      </c>
      <c r="Z100" s="368">
        <f t="shared" si="9"/>
        <v>0</v>
      </c>
      <c r="AA100" s="369"/>
    </row>
    <row r="101" spans="1:27" s="370" customFormat="1" ht="12.75" customHeight="1">
      <c r="A101" s="370">
        <f t="shared" si="12"/>
        <v>15</v>
      </c>
      <c r="B101" s="405">
        <v>130802250010199</v>
      </c>
      <c r="C101" s="408" t="s">
        <v>481</v>
      </c>
      <c r="D101" s="365">
        <v>0</v>
      </c>
      <c r="E101" s="366"/>
      <c r="F101" s="366"/>
      <c r="G101" s="367">
        <v>17139723</v>
      </c>
      <c r="H101" s="367">
        <f t="shared" si="8"/>
        <v>-17139723</v>
      </c>
      <c r="I101" s="367">
        <v>0</v>
      </c>
      <c r="J101" s="367">
        <v>0</v>
      </c>
      <c r="K101" s="367">
        <v>0</v>
      </c>
      <c r="L101" s="367">
        <v>0</v>
      </c>
      <c r="M101" s="367">
        <v>0</v>
      </c>
      <c r="N101" s="367">
        <v>0</v>
      </c>
      <c r="O101" s="367">
        <v>0</v>
      </c>
      <c r="P101" s="367">
        <v>0</v>
      </c>
      <c r="Q101" s="367">
        <v>0</v>
      </c>
      <c r="R101" s="367">
        <v>0</v>
      </c>
      <c r="S101" s="367">
        <f t="shared" ref="S101:S103" si="19">-$H101</f>
        <v>17139723</v>
      </c>
      <c r="T101" s="367">
        <v>0</v>
      </c>
      <c r="U101" s="367">
        <v>0</v>
      </c>
      <c r="V101" s="367">
        <v>0</v>
      </c>
      <c r="W101" s="367">
        <v>0</v>
      </c>
      <c r="X101" s="367">
        <v>0</v>
      </c>
      <c r="Y101" s="367">
        <v>0</v>
      </c>
      <c r="Z101" s="368">
        <f t="shared" si="9"/>
        <v>0</v>
      </c>
      <c r="AA101" s="369"/>
    </row>
    <row r="102" spans="1:27" s="370" customFormat="1" ht="12.75" customHeight="1">
      <c r="A102" s="370">
        <f t="shared" si="12"/>
        <v>13</v>
      </c>
      <c r="B102" s="406">
        <v>1308022500101</v>
      </c>
      <c r="C102" s="407" t="s">
        <v>482</v>
      </c>
      <c r="D102" s="365">
        <v>0</v>
      </c>
      <c r="E102" s="366"/>
      <c r="F102" s="366"/>
      <c r="G102" s="367">
        <v>0</v>
      </c>
      <c r="H102" s="367">
        <f t="shared" si="8"/>
        <v>0</v>
      </c>
      <c r="I102" s="367">
        <v>0</v>
      </c>
      <c r="J102" s="367">
        <v>0</v>
      </c>
      <c r="K102" s="367">
        <v>0</v>
      </c>
      <c r="L102" s="367">
        <v>0</v>
      </c>
      <c r="M102" s="367">
        <v>0</v>
      </c>
      <c r="N102" s="367">
        <v>0</v>
      </c>
      <c r="O102" s="367">
        <v>0</v>
      </c>
      <c r="P102" s="367">
        <v>0</v>
      </c>
      <c r="Q102" s="367">
        <v>0</v>
      </c>
      <c r="R102" s="367">
        <v>0</v>
      </c>
      <c r="S102" s="367">
        <v>0</v>
      </c>
      <c r="T102" s="367">
        <v>0</v>
      </c>
      <c r="U102" s="367">
        <v>0</v>
      </c>
      <c r="V102" s="367">
        <v>0</v>
      </c>
      <c r="W102" s="367">
        <v>0</v>
      </c>
      <c r="X102" s="367">
        <v>0</v>
      </c>
      <c r="Y102" s="367">
        <v>0</v>
      </c>
      <c r="Z102" s="368">
        <f t="shared" si="9"/>
        <v>0</v>
      </c>
      <c r="AA102" s="369"/>
    </row>
    <row r="103" spans="1:27" s="370" customFormat="1" ht="12.75" customHeight="1">
      <c r="A103" s="370">
        <f t="shared" si="12"/>
        <v>15</v>
      </c>
      <c r="B103" s="405">
        <v>130802250010199</v>
      </c>
      <c r="C103" s="408" t="s">
        <v>483</v>
      </c>
      <c r="D103" s="365">
        <v>0</v>
      </c>
      <c r="E103" s="366"/>
      <c r="F103" s="366"/>
      <c r="G103" s="367">
        <v>-13786302</v>
      </c>
      <c r="H103" s="367">
        <f t="shared" si="8"/>
        <v>13786302</v>
      </c>
      <c r="I103" s="367">
        <v>0</v>
      </c>
      <c r="J103" s="367">
        <v>0</v>
      </c>
      <c r="K103" s="367">
        <v>0</v>
      </c>
      <c r="L103" s="367">
        <v>0</v>
      </c>
      <c r="M103" s="367">
        <v>0</v>
      </c>
      <c r="N103" s="367">
        <v>0</v>
      </c>
      <c r="O103" s="367">
        <v>0</v>
      </c>
      <c r="P103" s="367">
        <v>0</v>
      </c>
      <c r="Q103" s="367">
        <v>0</v>
      </c>
      <c r="R103" s="367">
        <v>0</v>
      </c>
      <c r="S103" s="367">
        <f t="shared" si="19"/>
        <v>-13786302</v>
      </c>
      <c r="T103" s="367">
        <v>0</v>
      </c>
      <c r="U103" s="367">
        <v>0</v>
      </c>
      <c r="V103" s="367">
        <v>0</v>
      </c>
      <c r="W103" s="367">
        <v>0</v>
      </c>
      <c r="X103" s="367">
        <v>0</v>
      </c>
      <c r="Y103" s="367">
        <v>0</v>
      </c>
      <c r="Z103" s="368">
        <f t="shared" si="9"/>
        <v>0</v>
      </c>
      <c r="AA103" s="369"/>
    </row>
    <row r="104" spans="1:27" s="370" customFormat="1" ht="12.75" customHeight="1">
      <c r="A104" s="370">
        <f t="shared" si="12"/>
        <v>2</v>
      </c>
      <c r="B104" s="406">
        <v>14</v>
      </c>
      <c r="C104" s="407" t="s">
        <v>484</v>
      </c>
      <c r="D104" s="365">
        <v>0</v>
      </c>
      <c r="E104" s="366"/>
      <c r="F104" s="366"/>
      <c r="G104" s="367">
        <v>0</v>
      </c>
      <c r="H104" s="367">
        <f t="shared" si="8"/>
        <v>0</v>
      </c>
      <c r="I104" s="367">
        <v>0</v>
      </c>
      <c r="J104" s="367">
        <v>0</v>
      </c>
      <c r="K104" s="367">
        <v>0</v>
      </c>
      <c r="L104" s="367">
        <v>0</v>
      </c>
      <c r="M104" s="367">
        <v>0</v>
      </c>
      <c r="N104" s="367">
        <v>0</v>
      </c>
      <c r="O104" s="367">
        <v>0</v>
      </c>
      <c r="P104" s="367">
        <v>0</v>
      </c>
      <c r="Q104" s="367">
        <v>0</v>
      </c>
      <c r="R104" s="367">
        <v>0</v>
      </c>
      <c r="S104" s="367">
        <v>0</v>
      </c>
      <c r="T104" s="367">
        <v>0</v>
      </c>
      <c r="U104" s="367">
        <v>0</v>
      </c>
      <c r="V104" s="367">
        <v>0</v>
      </c>
      <c r="W104" s="367">
        <v>0</v>
      </c>
      <c r="X104" s="367">
        <v>0</v>
      </c>
      <c r="Y104" s="367">
        <v>0</v>
      </c>
      <c r="Z104" s="368">
        <f t="shared" si="9"/>
        <v>0</v>
      </c>
      <c r="AA104" s="369"/>
    </row>
    <row r="105" spans="1:27" s="370" customFormat="1" ht="12.75" customHeight="1">
      <c r="A105" s="370">
        <f t="shared" si="12"/>
        <v>5</v>
      </c>
      <c r="B105" s="406">
        <v>14010</v>
      </c>
      <c r="C105" s="407" t="s">
        <v>485</v>
      </c>
      <c r="D105" s="365">
        <v>0</v>
      </c>
      <c r="E105" s="366"/>
      <c r="F105" s="366"/>
      <c r="G105" s="367">
        <v>0</v>
      </c>
      <c r="H105" s="367">
        <f t="shared" si="8"/>
        <v>0</v>
      </c>
      <c r="I105" s="367">
        <v>0</v>
      </c>
      <c r="J105" s="367">
        <v>0</v>
      </c>
      <c r="K105" s="367">
        <v>0</v>
      </c>
      <c r="L105" s="367">
        <v>0</v>
      </c>
      <c r="M105" s="367">
        <v>0</v>
      </c>
      <c r="N105" s="367">
        <v>0</v>
      </c>
      <c r="O105" s="367">
        <v>0</v>
      </c>
      <c r="P105" s="367">
        <v>0</v>
      </c>
      <c r="Q105" s="367">
        <v>0</v>
      </c>
      <c r="R105" s="367">
        <v>0</v>
      </c>
      <c r="S105" s="367">
        <v>0</v>
      </c>
      <c r="T105" s="367">
        <v>0</v>
      </c>
      <c r="U105" s="367">
        <v>0</v>
      </c>
      <c r="V105" s="367">
        <v>0</v>
      </c>
      <c r="W105" s="367">
        <v>0</v>
      </c>
      <c r="X105" s="367">
        <v>0</v>
      </c>
      <c r="Y105" s="367">
        <v>0</v>
      </c>
      <c r="Z105" s="368">
        <f t="shared" si="9"/>
        <v>0</v>
      </c>
      <c r="AA105" s="369"/>
    </row>
    <row r="106" spans="1:27" s="370" customFormat="1" ht="12.75" customHeight="1">
      <c r="A106" s="370">
        <f t="shared" si="12"/>
        <v>8</v>
      </c>
      <c r="B106" s="406">
        <v>14010237</v>
      </c>
      <c r="C106" s="407" t="s">
        <v>486</v>
      </c>
      <c r="D106" s="365">
        <v>0</v>
      </c>
      <c r="E106" s="366"/>
      <c r="F106" s="366"/>
      <c r="G106" s="367">
        <v>0</v>
      </c>
      <c r="H106" s="367">
        <f t="shared" si="8"/>
        <v>0</v>
      </c>
      <c r="I106" s="367">
        <v>0</v>
      </c>
      <c r="J106" s="367">
        <v>0</v>
      </c>
      <c r="K106" s="367">
        <v>0</v>
      </c>
      <c r="L106" s="367">
        <v>0</v>
      </c>
      <c r="M106" s="367">
        <v>0</v>
      </c>
      <c r="N106" s="367">
        <v>0</v>
      </c>
      <c r="O106" s="367">
        <v>0</v>
      </c>
      <c r="P106" s="367">
        <v>0</v>
      </c>
      <c r="Q106" s="367">
        <v>0</v>
      </c>
      <c r="R106" s="367">
        <v>0</v>
      </c>
      <c r="S106" s="367">
        <v>0</v>
      </c>
      <c r="T106" s="367">
        <v>0</v>
      </c>
      <c r="U106" s="367">
        <v>0</v>
      </c>
      <c r="V106" s="367">
        <v>0</v>
      </c>
      <c r="W106" s="367">
        <v>0</v>
      </c>
      <c r="X106" s="367">
        <v>0</v>
      </c>
      <c r="Y106" s="367">
        <v>0</v>
      </c>
      <c r="Z106" s="368">
        <f t="shared" si="9"/>
        <v>0</v>
      </c>
      <c r="AA106" s="369"/>
    </row>
    <row r="107" spans="1:27" s="370" customFormat="1" ht="12.75" customHeight="1">
      <c r="A107" s="370">
        <f t="shared" si="12"/>
        <v>11</v>
      </c>
      <c r="B107" s="406">
        <v>14010237004</v>
      </c>
      <c r="C107" s="407" t="s">
        <v>487</v>
      </c>
      <c r="D107" s="365">
        <v>0</v>
      </c>
      <c r="E107" s="366"/>
      <c r="F107" s="366"/>
      <c r="G107" s="367">
        <v>0</v>
      </c>
      <c r="H107" s="367">
        <f t="shared" si="8"/>
        <v>0</v>
      </c>
      <c r="I107" s="367">
        <v>0</v>
      </c>
      <c r="J107" s="367">
        <v>0</v>
      </c>
      <c r="K107" s="367">
        <v>0</v>
      </c>
      <c r="L107" s="367">
        <v>0</v>
      </c>
      <c r="M107" s="367">
        <v>0</v>
      </c>
      <c r="N107" s="367">
        <v>0</v>
      </c>
      <c r="O107" s="367">
        <v>0</v>
      </c>
      <c r="P107" s="367">
        <v>0</v>
      </c>
      <c r="Q107" s="367">
        <v>0</v>
      </c>
      <c r="R107" s="367">
        <v>0</v>
      </c>
      <c r="S107" s="367">
        <v>0</v>
      </c>
      <c r="T107" s="367">
        <v>0</v>
      </c>
      <c r="U107" s="367">
        <v>0</v>
      </c>
      <c r="V107" s="367">
        <v>0</v>
      </c>
      <c r="W107" s="367">
        <v>0</v>
      </c>
      <c r="X107" s="367">
        <v>0</v>
      </c>
      <c r="Y107" s="367">
        <v>0</v>
      </c>
      <c r="Z107" s="368">
        <f t="shared" si="9"/>
        <v>0</v>
      </c>
      <c r="AA107" s="369"/>
    </row>
    <row r="108" spans="1:27" s="370" customFormat="1" ht="12.75" customHeight="1">
      <c r="A108" s="370">
        <f t="shared" si="12"/>
        <v>13</v>
      </c>
      <c r="B108" s="406">
        <v>1401023700401</v>
      </c>
      <c r="C108" s="407" t="s">
        <v>487</v>
      </c>
      <c r="D108" s="365">
        <v>0</v>
      </c>
      <c r="E108" s="366"/>
      <c r="F108" s="366"/>
      <c r="G108" s="367">
        <v>0</v>
      </c>
      <c r="H108" s="367">
        <f t="shared" si="8"/>
        <v>0</v>
      </c>
      <c r="I108" s="367">
        <v>0</v>
      </c>
      <c r="J108" s="367">
        <v>0</v>
      </c>
      <c r="K108" s="367">
        <v>0</v>
      </c>
      <c r="L108" s="367">
        <v>0</v>
      </c>
      <c r="M108" s="367">
        <v>0</v>
      </c>
      <c r="N108" s="367">
        <v>0</v>
      </c>
      <c r="O108" s="367">
        <v>0</v>
      </c>
      <c r="P108" s="367">
        <v>0</v>
      </c>
      <c r="Q108" s="367">
        <v>0</v>
      </c>
      <c r="R108" s="367">
        <v>0</v>
      </c>
      <c r="S108" s="367">
        <v>0</v>
      </c>
      <c r="T108" s="367">
        <v>0</v>
      </c>
      <c r="U108" s="367">
        <v>0</v>
      </c>
      <c r="V108" s="367">
        <v>0</v>
      </c>
      <c r="W108" s="367">
        <v>0</v>
      </c>
      <c r="X108" s="367">
        <v>0</v>
      </c>
      <c r="Y108" s="367">
        <v>0</v>
      </c>
      <c r="Z108" s="368">
        <f t="shared" si="9"/>
        <v>0</v>
      </c>
      <c r="AA108" s="369"/>
    </row>
    <row r="109" spans="1:27" s="370" customFormat="1" ht="12.75" customHeight="1">
      <c r="A109" s="370">
        <f t="shared" si="12"/>
        <v>15</v>
      </c>
      <c r="B109" s="405">
        <v>140102370040199</v>
      </c>
      <c r="C109" s="408" t="s">
        <v>488</v>
      </c>
      <c r="D109" s="365">
        <v>0</v>
      </c>
      <c r="E109" s="366"/>
      <c r="F109" s="366"/>
      <c r="G109" s="367">
        <v>69130909</v>
      </c>
      <c r="H109" s="367">
        <f t="shared" si="8"/>
        <v>-69130909</v>
      </c>
      <c r="I109" s="367">
        <v>0</v>
      </c>
      <c r="J109" s="367">
        <v>0</v>
      </c>
      <c r="K109" s="367">
        <v>0</v>
      </c>
      <c r="L109" s="367">
        <v>0</v>
      </c>
      <c r="M109" s="367">
        <v>0</v>
      </c>
      <c r="N109" s="367">
        <v>0</v>
      </c>
      <c r="O109" s="367">
        <v>0</v>
      </c>
      <c r="P109" s="367">
        <v>0</v>
      </c>
      <c r="Q109" s="367">
        <v>0</v>
      </c>
      <c r="R109" s="367">
        <v>0</v>
      </c>
      <c r="S109" s="367">
        <v>0</v>
      </c>
      <c r="T109" s="367">
        <v>0</v>
      </c>
      <c r="U109" s="367">
        <v>0</v>
      </c>
      <c r="V109" s="367">
        <v>0</v>
      </c>
      <c r="W109" s="367">
        <v>0</v>
      </c>
      <c r="X109" s="367">
        <v>0</v>
      </c>
      <c r="Y109" s="367">
        <v>0</v>
      </c>
      <c r="Z109" s="368">
        <f t="shared" si="9"/>
        <v>-69130909</v>
      </c>
      <c r="AA109" s="369"/>
    </row>
    <row r="110" spans="1:27" s="370" customFormat="1" ht="12.75" customHeight="1">
      <c r="A110" s="370">
        <f t="shared" si="12"/>
        <v>11</v>
      </c>
      <c r="B110" s="406">
        <v>14010237005</v>
      </c>
      <c r="C110" s="407" t="s">
        <v>244</v>
      </c>
      <c r="D110" s="365" t="e">
        <f>+IF(VLOOKUP(C110,#REF!,6,FALSE)=15,VLOOKUP('CA EF (2)'!C110,#REF!,5,FALSE),0)</f>
        <v>#REF!</v>
      </c>
      <c r="E110" s="366"/>
      <c r="F110" s="366"/>
      <c r="G110" s="367">
        <v>0</v>
      </c>
      <c r="H110" s="367" t="e">
        <f t="shared" si="8"/>
        <v>#REF!</v>
      </c>
      <c r="I110" s="367">
        <v>0</v>
      </c>
      <c r="J110" s="367">
        <v>0</v>
      </c>
      <c r="K110" s="367">
        <v>0</v>
      </c>
      <c r="L110" s="367">
        <v>0</v>
      </c>
      <c r="M110" s="367">
        <v>0</v>
      </c>
      <c r="N110" s="367">
        <v>0</v>
      </c>
      <c r="O110" s="367">
        <v>0</v>
      </c>
      <c r="P110" s="367">
        <v>0</v>
      </c>
      <c r="Q110" s="367">
        <v>0</v>
      </c>
      <c r="R110" s="367">
        <v>0</v>
      </c>
      <c r="S110" s="367">
        <v>0</v>
      </c>
      <c r="T110" s="367">
        <v>0</v>
      </c>
      <c r="U110" s="367">
        <v>0</v>
      </c>
      <c r="V110" s="367">
        <v>0</v>
      </c>
      <c r="W110" s="367">
        <v>0</v>
      </c>
      <c r="X110" s="367">
        <v>0</v>
      </c>
      <c r="Y110" s="367">
        <v>0</v>
      </c>
      <c r="Z110" s="368" t="e">
        <f t="shared" si="9"/>
        <v>#REF!</v>
      </c>
      <c r="AA110" s="369"/>
    </row>
    <row r="111" spans="1:27" s="370" customFormat="1" ht="12.75" customHeight="1">
      <c r="A111" s="370">
        <f t="shared" si="12"/>
        <v>13</v>
      </c>
      <c r="B111" s="406">
        <v>1401023700501</v>
      </c>
      <c r="C111" s="407" t="s">
        <v>244</v>
      </c>
      <c r="D111" s="365" t="e">
        <f>+IF(VLOOKUP(C111,#REF!,6,FALSE)=15,VLOOKUP('CA EF (2)'!C111,#REF!,5,FALSE),0)</f>
        <v>#REF!</v>
      </c>
      <c r="E111" s="366"/>
      <c r="F111" s="366"/>
      <c r="G111" s="367">
        <v>0</v>
      </c>
      <c r="H111" s="367" t="e">
        <f t="shared" si="8"/>
        <v>#REF!</v>
      </c>
      <c r="I111" s="367">
        <v>0</v>
      </c>
      <c r="J111" s="367">
        <v>0</v>
      </c>
      <c r="K111" s="367">
        <v>0</v>
      </c>
      <c r="L111" s="367">
        <v>0</v>
      </c>
      <c r="M111" s="367">
        <v>0</v>
      </c>
      <c r="N111" s="367">
        <v>0</v>
      </c>
      <c r="O111" s="367">
        <v>0</v>
      </c>
      <c r="P111" s="367">
        <v>0</v>
      </c>
      <c r="Q111" s="367">
        <v>0</v>
      </c>
      <c r="R111" s="367">
        <v>0</v>
      </c>
      <c r="S111" s="367">
        <v>0</v>
      </c>
      <c r="T111" s="367">
        <v>0</v>
      </c>
      <c r="U111" s="367">
        <v>0</v>
      </c>
      <c r="V111" s="367">
        <v>0</v>
      </c>
      <c r="W111" s="367">
        <v>0</v>
      </c>
      <c r="X111" s="367">
        <v>0</v>
      </c>
      <c r="Y111" s="367">
        <v>0</v>
      </c>
      <c r="Z111" s="368" t="e">
        <f t="shared" si="9"/>
        <v>#REF!</v>
      </c>
      <c r="AA111" s="371"/>
    </row>
    <row r="112" spans="1:27" s="370" customFormat="1" ht="12.75" customHeight="1">
      <c r="A112" s="370">
        <f t="shared" si="12"/>
        <v>15</v>
      </c>
      <c r="B112" s="405">
        <v>140102370050101</v>
      </c>
      <c r="C112" s="408" t="s">
        <v>489</v>
      </c>
      <c r="D112" s="365" t="e">
        <f>+IF(VLOOKUP(C112,#REF!,6,FALSE)=15,VLOOKUP('CA EF (2)'!C112,#REF!,5,FALSE),0)</f>
        <v>#REF!</v>
      </c>
      <c r="E112" s="366"/>
      <c r="F112" s="366"/>
      <c r="G112" s="367">
        <v>0</v>
      </c>
      <c r="H112" s="367" t="e">
        <f t="shared" si="8"/>
        <v>#REF!</v>
      </c>
      <c r="I112" s="367">
        <v>0</v>
      </c>
      <c r="J112" s="367">
        <v>0</v>
      </c>
      <c r="K112" s="367">
        <v>0</v>
      </c>
      <c r="L112" s="367">
        <v>0</v>
      </c>
      <c r="M112" s="367">
        <v>0</v>
      </c>
      <c r="N112" s="367" t="e">
        <f t="shared" ref="N112" si="20">-$H112</f>
        <v>#REF!</v>
      </c>
      <c r="O112" s="367">
        <v>0</v>
      </c>
      <c r="P112" s="367">
        <v>0</v>
      </c>
      <c r="Q112" s="367">
        <v>0</v>
      </c>
      <c r="R112" s="367">
        <v>0</v>
      </c>
      <c r="S112" s="367">
        <v>0</v>
      </c>
      <c r="T112" s="367">
        <v>0</v>
      </c>
      <c r="U112" s="367">
        <v>0</v>
      </c>
      <c r="V112" s="367">
        <v>0</v>
      </c>
      <c r="W112" s="367">
        <v>0</v>
      </c>
      <c r="X112" s="367">
        <v>0</v>
      </c>
      <c r="Y112" s="367">
        <v>0</v>
      </c>
      <c r="Z112" s="368" t="e">
        <f t="shared" si="9"/>
        <v>#REF!</v>
      </c>
      <c r="AA112" s="371"/>
    </row>
    <row r="113" spans="1:27" s="370" customFormat="1" ht="12.75" customHeight="1">
      <c r="A113" s="370">
        <f t="shared" si="12"/>
        <v>15</v>
      </c>
      <c r="B113" s="405">
        <v>140102370050199</v>
      </c>
      <c r="C113" s="408" t="s">
        <v>490</v>
      </c>
      <c r="D113" s="365" t="e">
        <f>+IF(VLOOKUP(C113,#REF!,6,FALSE)=15,VLOOKUP('CA EF (2)'!C113,#REF!,5,FALSE),0)</f>
        <v>#REF!</v>
      </c>
      <c r="E113" s="366"/>
      <c r="F113" s="366"/>
      <c r="G113" s="367">
        <v>181992771</v>
      </c>
      <c r="H113" s="367" t="e">
        <f t="shared" si="8"/>
        <v>#REF!</v>
      </c>
      <c r="I113" s="367">
        <v>0</v>
      </c>
      <c r="J113" s="367">
        <v>0</v>
      </c>
      <c r="K113" s="367">
        <v>0</v>
      </c>
      <c r="L113" s="367">
        <v>0</v>
      </c>
      <c r="M113" s="367">
        <v>0</v>
      </c>
      <c r="N113" s="367">
        <v>0</v>
      </c>
      <c r="O113" s="367">
        <v>0</v>
      </c>
      <c r="P113" s="367">
        <v>0</v>
      </c>
      <c r="Q113" s="367">
        <v>0</v>
      </c>
      <c r="R113" s="367">
        <v>0</v>
      </c>
      <c r="S113" s="367">
        <v>0</v>
      </c>
      <c r="T113" s="367">
        <v>0</v>
      </c>
      <c r="U113" s="367">
        <v>0</v>
      </c>
      <c r="V113" s="367">
        <v>0</v>
      </c>
      <c r="W113" s="367">
        <v>0</v>
      </c>
      <c r="X113" s="367">
        <v>0</v>
      </c>
      <c r="Y113" s="367">
        <v>0</v>
      </c>
      <c r="Z113" s="368" t="e">
        <f t="shared" si="9"/>
        <v>#REF!</v>
      </c>
      <c r="AA113" s="371"/>
    </row>
    <row r="114" spans="1:27" s="370" customFormat="1" ht="12.75" customHeight="1">
      <c r="A114" s="370">
        <f t="shared" si="12"/>
        <v>11</v>
      </c>
      <c r="B114" s="406">
        <v>14010237009</v>
      </c>
      <c r="C114" s="407" t="s">
        <v>491</v>
      </c>
      <c r="D114" s="365" t="e">
        <f>+IF(VLOOKUP(C114,#REF!,6,FALSE)=15,VLOOKUP('CA EF (2)'!C114,#REF!,5,FALSE),0)</f>
        <v>#REF!</v>
      </c>
      <c r="E114" s="366"/>
      <c r="F114" s="366"/>
      <c r="G114" s="367">
        <v>0</v>
      </c>
      <c r="H114" s="367" t="e">
        <f t="shared" si="8"/>
        <v>#REF!</v>
      </c>
      <c r="I114" s="367">
        <v>0</v>
      </c>
      <c r="J114" s="367">
        <v>0</v>
      </c>
      <c r="K114" s="367">
        <v>0</v>
      </c>
      <c r="L114" s="367">
        <v>0</v>
      </c>
      <c r="M114" s="367">
        <v>0</v>
      </c>
      <c r="N114" s="367">
        <v>0</v>
      </c>
      <c r="O114" s="367">
        <v>0</v>
      </c>
      <c r="P114" s="367">
        <v>0</v>
      </c>
      <c r="Q114" s="367">
        <v>0</v>
      </c>
      <c r="R114" s="367">
        <v>0</v>
      </c>
      <c r="S114" s="367">
        <v>0</v>
      </c>
      <c r="T114" s="367">
        <v>0</v>
      </c>
      <c r="U114" s="367">
        <v>0</v>
      </c>
      <c r="V114" s="367">
        <v>0</v>
      </c>
      <c r="W114" s="367">
        <v>0</v>
      </c>
      <c r="X114" s="367">
        <v>0</v>
      </c>
      <c r="Y114" s="367">
        <v>0</v>
      </c>
      <c r="Z114" s="368" t="e">
        <f t="shared" si="9"/>
        <v>#REF!</v>
      </c>
      <c r="AA114" s="371"/>
    </row>
    <row r="115" spans="1:27" s="370" customFormat="1" ht="12.75" customHeight="1">
      <c r="A115" s="370">
        <f t="shared" si="12"/>
        <v>13</v>
      </c>
      <c r="B115" s="406">
        <v>1401023700901</v>
      </c>
      <c r="C115" s="407" t="s">
        <v>491</v>
      </c>
      <c r="D115" s="365" t="e">
        <f>+IF(VLOOKUP(C115,#REF!,6,FALSE)=15,VLOOKUP('CA EF (2)'!C115,#REF!,5,FALSE),0)</f>
        <v>#REF!</v>
      </c>
      <c r="E115" s="366"/>
      <c r="F115" s="366"/>
      <c r="G115" s="367">
        <v>0</v>
      </c>
      <c r="H115" s="367" t="e">
        <f t="shared" si="8"/>
        <v>#REF!</v>
      </c>
      <c r="I115" s="367">
        <v>0</v>
      </c>
      <c r="J115" s="367">
        <v>0</v>
      </c>
      <c r="K115" s="367">
        <v>0</v>
      </c>
      <c r="L115" s="367">
        <v>0</v>
      </c>
      <c r="M115" s="367">
        <v>0</v>
      </c>
      <c r="N115" s="367">
        <v>0</v>
      </c>
      <c r="O115" s="367">
        <v>0</v>
      </c>
      <c r="P115" s="367">
        <v>0</v>
      </c>
      <c r="Q115" s="367">
        <v>0</v>
      </c>
      <c r="R115" s="367">
        <v>0</v>
      </c>
      <c r="S115" s="367">
        <v>0</v>
      </c>
      <c r="T115" s="367">
        <v>0</v>
      </c>
      <c r="U115" s="367">
        <v>0</v>
      </c>
      <c r="V115" s="367">
        <v>0</v>
      </c>
      <c r="W115" s="367">
        <v>0</v>
      </c>
      <c r="X115" s="367">
        <v>0</v>
      </c>
      <c r="Y115" s="367">
        <v>0</v>
      </c>
      <c r="Z115" s="368" t="e">
        <f t="shared" si="9"/>
        <v>#REF!</v>
      </c>
      <c r="AA115" s="371"/>
    </row>
    <row r="116" spans="1:27" s="370" customFormat="1" ht="12.75" customHeight="1">
      <c r="A116" s="370">
        <f t="shared" si="12"/>
        <v>15</v>
      </c>
      <c r="B116" s="405">
        <v>140102370090199</v>
      </c>
      <c r="C116" s="408" t="s">
        <v>492</v>
      </c>
      <c r="D116" s="365" t="e">
        <f>+IF(VLOOKUP(C116,#REF!,6,FALSE)=15,VLOOKUP('CA EF (2)'!C116,#REF!,5,FALSE),0)</f>
        <v>#REF!</v>
      </c>
      <c r="E116" s="366"/>
      <c r="F116" s="366"/>
      <c r="G116" s="367">
        <v>275185305</v>
      </c>
      <c r="H116" s="367" t="e">
        <f t="shared" si="8"/>
        <v>#REF!</v>
      </c>
      <c r="I116" s="367">
        <v>0</v>
      </c>
      <c r="J116" s="367">
        <v>0</v>
      </c>
      <c r="K116" s="367">
        <v>0</v>
      </c>
      <c r="L116" s="367">
        <v>0</v>
      </c>
      <c r="M116" s="367">
        <v>0</v>
      </c>
      <c r="N116" s="367">
        <v>0</v>
      </c>
      <c r="O116" s="367">
        <v>0</v>
      </c>
      <c r="P116" s="367">
        <v>0</v>
      </c>
      <c r="Q116" s="367">
        <v>0</v>
      </c>
      <c r="R116" s="367">
        <v>0</v>
      </c>
      <c r="S116" s="367">
        <v>0</v>
      </c>
      <c r="T116" s="367">
        <v>0</v>
      </c>
      <c r="U116" s="367">
        <v>0</v>
      </c>
      <c r="V116" s="367">
        <v>0</v>
      </c>
      <c r="W116" s="367">
        <v>0</v>
      </c>
      <c r="X116" s="367">
        <v>0</v>
      </c>
      <c r="Y116" s="367">
        <v>0</v>
      </c>
      <c r="Z116" s="368" t="e">
        <f t="shared" si="9"/>
        <v>#REF!</v>
      </c>
      <c r="AA116" s="369"/>
    </row>
    <row r="117" spans="1:27" s="370" customFormat="1" ht="12.75" customHeight="1">
      <c r="A117" s="370">
        <f t="shared" si="12"/>
        <v>11</v>
      </c>
      <c r="B117" s="406">
        <v>14010237903</v>
      </c>
      <c r="C117" s="407" t="s">
        <v>493</v>
      </c>
      <c r="D117" s="365" t="e">
        <f>+IF(VLOOKUP(C117,#REF!,6,FALSE)=15,VLOOKUP('CA EF (2)'!C117,#REF!,5,FALSE),0)</f>
        <v>#REF!</v>
      </c>
      <c r="E117" s="366"/>
      <c r="F117" s="366"/>
      <c r="G117" s="367">
        <v>0</v>
      </c>
      <c r="H117" s="367" t="e">
        <f t="shared" si="8"/>
        <v>#REF!</v>
      </c>
      <c r="I117" s="367">
        <v>0</v>
      </c>
      <c r="J117" s="367">
        <v>0</v>
      </c>
      <c r="K117" s="367">
        <v>0</v>
      </c>
      <c r="L117" s="367">
        <v>0</v>
      </c>
      <c r="M117" s="367">
        <v>0</v>
      </c>
      <c r="N117" s="367">
        <v>0</v>
      </c>
      <c r="O117" s="367">
        <v>0</v>
      </c>
      <c r="P117" s="367">
        <v>0</v>
      </c>
      <c r="Q117" s="367">
        <v>0</v>
      </c>
      <c r="R117" s="367">
        <v>0</v>
      </c>
      <c r="S117" s="367">
        <v>0</v>
      </c>
      <c r="T117" s="367">
        <v>0</v>
      </c>
      <c r="U117" s="367">
        <v>0</v>
      </c>
      <c r="V117" s="367">
        <v>0</v>
      </c>
      <c r="W117" s="367">
        <v>0</v>
      </c>
      <c r="X117" s="367">
        <v>0</v>
      </c>
      <c r="Y117" s="367">
        <v>0</v>
      </c>
      <c r="Z117" s="368" t="e">
        <f t="shared" si="9"/>
        <v>#REF!</v>
      </c>
      <c r="AA117" s="371"/>
    </row>
    <row r="118" spans="1:27" s="370" customFormat="1" ht="12.75" customHeight="1">
      <c r="A118" s="370">
        <f t="shared" si="12"/>
        <v>13</v>
      </c>
      <c r="B118" s="406">
        <v>1401023790301</v>
      </c>
      <c r="C118" s="407" t="s">
        <v>493</v>
      </c>
      <c r="D118" s="365" t="e">
        <f>+IF(VLOOKUP(C118,#REF!,6,FALSE)=15,VLOOKUP('CA EF (2)'!C118,#REF!,5,FALSE),0)</f>
        <v>#REF!</v>
      </c>
      <c r="E118" s="366"/>
      <c r="F118" s="366"/>
      <c r="G118" s="367">
        <v>0</v>
      </c>
      <c r="H118" s="367" t="e">
        <f t="shared" si="8"/>
        <v>#REF!</v>
      </c>
      <c r="I118" s="367">
        <v>0</v>
      </c>
      <c r="J118" s="367">
        <v>0</v>
      </c>
      <c r="K118" s="367">
        <v>0</v>
      </c>
      <c r="L118" s="367">
        <v>0</v>
      </c>
      <c r="M118" s="367">
        <v>0</v>
      </c>
      <c r="N118" s="367">
        <v>0</v>
      </c>
      <c r="O118" s="367">
        <v>0</v>
      </c>
      <c r="P118" s="367">
        <v>0</v>
      </c>
      <c r="Q118" s="367">
        <v>0</v>
      </c>
      <c r="R118" s="367">
        <v>0</v>
      </c>
      <c r="S118" s="367">
        <v>0</v>
      </c>
      <c r="T118" s="367">
        <v>0</v>
      </c>
      <c r="U118" s="367">
        <v>0</v>
      </c>
      <c r="V118" s="367">
        <v>0</v>
      </c>
      <c r="W118" s="367">
        <v>0</v>
      </c>
      <c r="X118" s="367">
        <v>0</v>
      </c>
      <c r="Y118" s="367">
        <v>0</v>
      </c>
      <c r="Z118" s="368" t="e">
        <f t="shared" si="9"/>
        <v>#REF!</v>
      </c>
      <c r="AA118" s="371"/>
    </row>
    <row r="119" spans="1:27" s="370" customFormat="1" ht="12.75" customHeight="1">
      <c r="A119" s="370">
        <f t="shared" si="12"/>
        <v>15</v>
      </c>
      <c r="B119" s="405">
        <v>140102379030199</v>
      </c>
      <c r="C119" s="408" t="s">
        <v>494</v>
      </c>
      <c r="D119" s="365" t="e">
        <f>+IF(VLOOKUP(C119,#REF!,6,FALSE)=15,VLOOKUP('CA EF (2)'!C119,#REF!,5,FALSE),0)</f>
        <v>#REF!</v>
      </c>
      <c r="E119" s="366" t="e">
        <f>-D119</f>
        <v>#REF!</v>
      </c>
      <c r="F119" s="366"/>
      <c r="G119" s="367">
        <v>0</v>
      </c>
      <c r="H119" s="367" t="e">
        <f t="shared" si="8"/>
        <v>#REF!</v>
      </c>
      <c r="I119" s="367">
        <v>0</v>
      </c>
      <c r="J119" s="367">
        <v>0</v>
      </c>
      <c r="K119" s="367">
        <v>0</v>
      </c>
      <c r="L119" s="367">
        <v>0</v>
      </c>
      <c r="M119" s="367">
        <v>0</v>
      </c>
      <c r="N119" s="367">
        <v>0</v>
      </c>
      <c r="O119" s="367">
        <v>0</v>
      </c>
      <c r="P119" s="367">
        <v>0</v>
      </c>
      <c r="Q119" s="367">
        <v>0</v>
      </c>
      <c r="R119" s="367">
        <v>0</v>
      </c>
      <c r="S119" s="367">
        <v>0</v>
      </c>
      <c r="T119" s="367">
        <v>0</v>
      </c>
      <c r="U119" s="367">
        <v>0</v>
      </c>
      <c r="V119" s="367">
        <v>0</v>
      </c>
      <c r="W119" s="367">
        <v>0</v>
      </c>
      <c r="X119" s="367">
        <v>0</v>
      </c>
      <c r="Y119" s="367">
        <v>0</v>
      </c>
      <c r="Z119" s="368" t="e">
        <f t="shared" si="9"/>
        <v>#REF!</v>
      </c>
      <c r="AA119" s="371"/>
    </row>
    <row r="120" spans="1:27" s="370" customFormat="1" ht="12.75" customHeight="1">
      <c r="A120" s="370">
        <f t="shared" si="12"/>
        <v>11</v>
      </c>
      <c r="B120" s="406">
        <v>14010237904</v>
      </c>
      <c r="C120" s="407" t="s">
        <v>495</v>
      </c>
      <c r="D120" s="365" t="e">
        <f>+IF(VLOOKUP(C120,#REF!,6,FALSE)=15,VLOOKUP('CA EF (2)'!C120,#REF!,5,FALSE),0)</f>
        <v>#REF!</v>
      </c>
      <c r="E120" s="366"/>
      <c r="F120" s="366"/>
      <c r="G120" s="367">
        <v>0</v>
      </c>
      <c r="H120" s="367" t="e">
        <f t="shared" si="8"/>
        <v>#REF!</v>
      </c>
      <c r="I120" s="367">
        <v>0</v>
      </c>
      <c r="J120" s="367">
        <v>0</v>
      </c>
      <c r="K120" s="367">
        <v>0</v>
      </c>
      <c r="L120" s="367">
        <v>0</v>
      </c>
      <c r="M120" s="367">
        <v>0</v>
      </c>
      <c r="N120" s="367">
        <v>0</v>
      </c>
      <c r="O120" s="367">
        <v>0</v>
      </c>
      <c r="P120" s="367">
        <v>0</v>
      </c>
      <c r="Q120" s="367">
        <v>0</v>
      </c>
      <c r="R120" s="367">
        <v>0</v>
      </c>
      <c r="S120" s="367">
        <v>0</v>
      </c>
      <c r="T120" s="367">
        <v>0</v>
      </c>
      <c r="U120" s="367">
        <v>0</v>
      </c>
      <c r="V120" s="367">
        <v>0</v>
      </c>
      <c r="W120" s="367">
        <v>0</v>
      </c>
      <c r="X120" s="367">
        <v>0</v>
      </c>
      <c r="Y120" s="367">
        <v>0</v>
      </c>
      <c r="Z120" s="368" t="e">
        <f t="shared" si="9"/>
        <v>#REF!</v>
      </c>
      <c r="AA120" s="371"/>
    </row>
    <row r="121" spans="1:27" s="370" customFormat="1" ht="12.75" customHeight="1">
      <c r="A121" s="370">
        <f t="shared" si="12"/>
        <v>13</v>
      </c>
      <c r="B121" s="406">
        <v>1401023790401</v>
      </c>
      <c r="C121" s="407" t="s">
        <v>495</v>
      </c>
      <c r="D121" s="365" t="e">
        <f>+IF(VLOOKUP(C121,#REF!,6,FALSE)=15,VLOOKUP('CA EF (2)'!C121,#REF!,5,FALSE),0)</f>
        <v>#REF!</v>
      </c>
      <c r="E121" s="366"/>
      <c r="F121" s="366"/>
      <c r="G121" s="367">
        <v>0</v>
      </c>
      <c r="H121" s="367" t="e">
        <f t="shared" si="8"/>
        <v>#REF!</v>
      </c>
      <c r="I121" s="367">
        <v>0</v>
      </c>
      <c r="J121" s="367">
        <v>0</v>
      </c>
      <c r="K121" s="367">
        <v>0</v>
      </c>
      <c r="L121" s="367">
        <v>0</v>
      </c>
      <c r="M121" s="367">
        <v>0</v>
      </c>
      <c r="N121" s="367">
        <v>0</v>
      </c>
      <c r="O121" s="367">
        <v>0</v>
      </c>
      <c r="P121" s="367">
        <v>0</v>
      </c>
      <c r="Q121" s="367">
        <v>0</v>
      </c>
      <c r="R121" s="367">
        <v>0</v>
      </c>
      <c r="S121" s="367">
        <v>0</v>
      </c>
      <c r="T121" s="367">
        <v>0</v>
      </c>
      <c r="U121" s="367">
        <v>0</v>
      </c>
      <c r="V121" s="367">
        <v>0</v>
      </c>
      <c r="W121" s="367">
        <v>0</v>
      </c>
      <c r="X121" s="367">
        <v>0</v>
      </c>
      <c r="Y121" s="367">
        <v>0</v>
      </c>
      <c r="Z121" s="368" t="e">
        <f t="shared" si="9"/>
        <v>#REF!</v>
      </c>
      <c r="AA121" s="369"/>
    </row>
    <row r="122" spans="1:27" s="370" customFormat="1" ht="12.75" customHeight="1">
      <c r="A122" s="370">
        <f t="shared" si="12"/>
        <v>15</v>
      </c>
      <c r="B122" s="405">
        <v>140102379040199</v>
      </c>
      <c r="C122" s="408" t="s">
        <v>496</v>
      </c>
      <c r="D122" s="365" t="e">
        <f>+IF(VLOOKUP(C122,#REF!,6,FALSE)=15,VLOOKUP('CA EF (2)'!C122,#REF!,5,FALSE),0)</f>
        <v>#REF!</v>
      </c>
      <c r="E122" s="366" t="e">
        <f>-D122</f>
        <v>#REF!</v>
      </c>
      <c r="F122" s="366"/>
      <c r="G122" s="367">
        <v>0</v>
      </c>
      <c r="H122" s="367" t="e">
        <f t="shared" si="8"/>
        <v>#REF!</v>
      </c>
      <c r="I122" s="367">
        <v>0</v>
      </c>
      <c r="J122" s="367">
        <v>0</v>
      </c>
      <c r="K122" s="367">
        <v>0</v>
      </c>
      <c r="L122" s="367">
        <v>0</v>
      </c>
      <c r="M122" s="367">
        <v>0</v>
      </c>
      <c r="N122" s="367">
        <v>0</v>
      </c>
      <c r="O122" s="367">
        <v>0</v>
      </c>
      <c r="P122" s="367">
        <v>0</v>
      </c>
      <c r="Q122" s="367">
        <v>0</v>
      </c>
      <c r="R122" s="367">
        <v>0</v>
      </c>
      <c r="S122" s="367">
        <v>0</v>
      </c>
      <c r="T122" s="367">
        <v>0</v>
      </c>
      <c r="U122" s="367">
        <v>0</v>
      </c>
      <c r="V122" s="367">
        <v>0</v>
      </c>
      <c r="W122" s="367">
        <v>0</v>
      </c>
      <c r="X122" s="367">
        <v>0</v>
      </c>
      <c r="Y122" s="367">
        <v>0</v>
      </c>
      <c r="Z122" s="368" t="e">
        <f t="shared" si="9"/>
        <v>#REF!</v>
      </c>
      <c r="AA122" s="371"/>
    </row>
    <row r="123" spans="1:27" s="370" customFormat="1" ht="12.75" customHeight="1">
      <c r="A123" s="370">
        <f t="shared" si="12"/>
        <v>11</v>
      </c>
      <c r="B123" s="406">
        <v>14010237908</v>
      </c>
      <c r="C123" s="407" t="s">
        <v>497</v>
      </c>
      <c r="D123" s="365" t="e">
        <f>+IF(VLOOKUP(C123,#REF!,6,FALSE)=15,VLOOKUP('CA EF (2)'!C123,#REF!,5,FALSE),0)</f>
        <v>#REF!</v>
      </c>
      <c r="E123" s="366"/>
      <c r="F123" s="366"/>
      <c r="G123" s="367">
        <v>0</v>
      </c>
      <c r="H123" s="367" t="e">
        <f t="shared" si="8"/>
        <v>#REF!</v>
      </c>
      <c r="I123" s="367">
        <v>0</v>
      </c>
      <c r="J123" s="367">
        <v>0</v>
      </c>
      <c r="K123" s="367">
        <v>0</v>
      </c>
      <c r="L123" s="367">
        <v>0</v>
      </c>
      <c r="M123" s="367">
        <v>0</v>
      </c>
      <c r="N123" s="367">
        <v>0</v>
      </c>
      <c r="O123" s="367">
        <v>0</v>
      </c>
      <c r="P123" s="367">
        <v>0</v>
      </c>
      <c r="Q123" s="367">
        <v>0</v>
      </c>
      <c r="R123" s="367">
        <v>0</v>
      </c>
      <c r="S123" s="367">
        <v>0</v>
      </c>
      <c r="T123" s="367">
        <v>0</v>
      </c>
      <c r="U123" s="367">
        <v>0</v>
      </c>
      <c r="V123" s="367">
        <v>0</v>
      </c>
      <c r="W123" s="367">
        <v>0</v>
      </c>
      <c r="X123" s="367">
        <v>0</v>
      </c>
      <c r="Y123" s="367">
        <v>0</v>
      </c>
      <c r="Z123" s="368" t="e">
        <f t="shared" si="9"/>
        <v>#REF!</v>
      </c>
      <c r="AA123" s="371"/>
    </row>
    <row r="124" spans="1:27" s="370" customFormat="1" ht="12.75" customHeight="1">
      <c r="A124" s="370">
        <f t="shared" si="12"/>
        <v>13</v>
      </c>
      <c r="B124" s="406">
        <v>1401023790801</v>
      </c>
      <c r="C124" s="407" t="s">
        <v>497</v>
      </c>
      <c r="D124" s="365" t="e">
        <f>+IF(VLOOKUP(C124,#REF!,6,FALSE)=15,VLOOKUP('CA EF (2)'!C124,#REF!,5,FALSE),0)</f>
        <v>#REF!</v>
      </c>
      <c r="E124" s="366"/>
      <c r="F124" s="366"/>
      <c r="G124" s="367">
        <v>0</v>
      </c>
      <c r="H124" s="367" t="e">
        <f t="shared" si="8"/>
        <v>#REF!</v>
      </c>
      <c r="I124" s="367">
        <v>0</v>
      </c>
      <c r="J124" s="367">
        <v>0</v>
      </c>
      <c r="K124" s="367">
        <v>0</v>
      </c>
      <c r="L124" s="367">
        <v>0</v>
      </c>
      <c r="M124" s="367">
        <v>0</v>
      </c>
      <c r="N124" s="367">
        <v>0</v>
      </c>
      <c r="O124" s="367">
        <v>0</v>
      </c>
      <c r="P124" s="367">
        <v>0</v>
      </c>
      <c r="Q124" s="367">
        <v>0</v>
      </c>
      <c r="R124" s="367">
        <v>0</v>
      </c>
      <c r="S124" s="367">
        <v>0</v>
      </c>
      <c r="T124" s="367">
        <v>0</v>
      </c>
      <c r="U124" s="367">
        <v>0</v>
      </c>
      <c r="V124" s="367">
        <v>0</v>
      </c>
      <c r="W124" s="367">
        <v>0</v>
      </c>
      <c r="X124" s="367">
        <v>0</v>
      </c>
      <c r="Y124" s="367">
        <v>0</v>
      </c>
      <c r="Z124" s="368" t="e">
        <f t="shared" si="9"/>
        <v>#REF!</v>
      </c>
      <c r="AA124" s="371"/>
    </row>
    <row r="125" spans="1:27" s="370" customFormat="1" ht="12.75" customHeight="1">
      <c r="A125" s="370">
        <f t="shared" si="12"/>
        <v>15</v>
      </c>
      <c r="B125" s="405">
        <v>140102379080199</v>
      </c>
      <c r="C125" s="408" t="s">
        <v>498</v>
      </c>
      <c r="D125" s="365" t="e">
        <f>+IF(VLOOKUP(C125,#REF!,6,FALSE)=15,VLOOKUP('CA EF (2)'!C125,#REF!,5,FALSE),0)</f>
        <v>#REF!</v>
      </c>
      <c r="E125" s="366" t="e">
        <f>-D125</f>
        <v>#REF!</v>
      </c>
      <c r="F125" s="366"/>
      <c r="G125" s="367">
        <v>0</v>
      </c>
      <c r="H125" s="367" t="e">
        <f t="shared" si="8"/>
        <v>#REF!</v>
      </c>
      <c r="I125" s="367">
        <v>0</v>
      </c>
      <c r="J125" s="367">
        <v>0</v>
      </c>
      <c r="K125" s="367">
        <v>0</v>
      </c>
      <c r="L125" s="367">
        <v>0</v>
      </c>
      <c r="M125" s="367">
        <v>0</v>
      </c>
      <c r="N125" s="367">
        <v>0</v>
      </c>
      <c r="O125" s="367">
        <v>0</v>
      </c>
      <c r="P125" s="367">
        <v>0</v>
      </c>
      <c r="Q125" s="367">
        <v>0</v>
      </c>
      <c r="R125" s="367">
        <v>0</v>
      </c>
      <c r="S125" s="367">
        <v>0</v>
      </c>
      <c r="T125" s="367">
        <v>0</v>
      </c>
      <c r="U125" s="367">
        <v>0</v>
      </c>
      <c r="V125" s="367">
        <v>0</v>
      </c>
      <c r="W125" s="367">
        <v>0</v>
      </c>
      <c r="X125" s="367">
        <v>0</v>
      </c>
      <c r="Y125" s="367">
        <v>0</v>
      </c>
      <c r="Z125" s="368" t="e">
        <f t="shared" si="9"/>
        <v>#REF!</v>
      </c>
      <c r="AA125" s="371"/>
    </row>
    <row r="126" spans="1:27" s="370" customFormat="1" ht="12.75" customHeight="1">
      <c r="A126" s="370">
        <f t="shared" si="12"/>
        <v>2</v>
      </c>
      <c r="B126" s="406">
        <v>15</v>
      </c>
      <c r="C126" s="407" t="s">
        <v>499</v>
      </c>
      <c r="D126" s="365" t="e">
        <f>+IF(VLOOKUP(C126,#REF!,6,FALSE)=15,VLOOKUP('CA EF (2)'!C126,#REF!,5,FALSE),0)</f>
        <v>#REF!</v>
      </c>
      <c r="E126" s="366"/>
      <c r="F126" s="366"/>
      <c r="G126" s="367">
        <v>0</v>
      </c>
      <c r="H126" s="367" t="e">
        <f t="shared" si="8"/>
        <v>#REF!</v>
      </c>
      <c r="I126" s="367">
        <v>0</v>
      </c>
      <c r="J126" s="367">
        <v>0</v>
      </c>
      <c r="K126" s="367">
        <v>0</v>
      </c>
      <c r="L126" s="367">
        <v>0</v>
      </c>
      <c r="M126" s="367">
        <v>0</v>
      </c>
      <c r="N126" s="367">
        <v>0</v>
      </c>
      <c r="O126" s="367">
        <v>0</v>
      </c>
      <c r="P126" s="367">
        <v>0</v>
      </c>
      <c r="Q126" s="367">
        <v>0</v>
      </c>
      <c r="R126" s="367">
        <v>0</v>
      </c>
      <c r="S126" s="367">
        <v>0</v>
      </c>
      <c r="T126" s="367">
        <v>0</v>
      </c>
      <c r="U126" s="367">
        <v>0</v>
      </c>
      <c r="V126" s="367">
        <v>0</v>
      </c>
      <c r="W126" s="367">
        <v>0</v>
      </c>
      <c r="X126" s="367">
        <v>0</v>
      </c>
      <c r="Y126" s="367">
        <v>0</v>
      </c>
      <c r="Z126" s="368" t="e">
        <f t="shared" si="9"/>
        <v>#REF!</v>
      </c>
      <c r="AA126" s="371"/>
    </row>
    <row r="127" spans="1:27" s="370" customFormat="1" ht="12.75" customHeight="1">
      <c r="A127" s="370">
        <f t="shared" si="12"/>
        <v>5</v>
      </c>
      <c r="B127" s="406">
        <v>15010</v>
      </c>
      <c r="C127" s="407" t="s">
        <v>500</v>
      </c>
      <c r="D127" s="365" t="e">
        <f>+IF(VLOOKUP(C127,#REF!,6,FALSE)=15,VLOOKUP('CA EF (2)'!C127,#REF!,5,FALSE),0)</f>
        <v>#REF!</v>
      </c>
      <c r="E127" s="366"/>
      <c r="F127" s="366"/>
      <c r="G127" s="367">
        <v>0</v>
      </c>
      <c r="H127" s="367" t="e">
        <f t="shared" si="8"/>
        <v>#REF!</v>
      </c>
      <c r="I127" s="367">
        <v>0</v>
      </c>
      <c r="J127" s="367">
        <v>0</v>
      </c>
      <c r="K127" s="367">
        <v>0</v>
      </c>
      <c r="L127" s="367">
        <v>0</v>
      </c>
      <c r="M127" s="367">
        <v>0</v>
      </c>
      <c r="N127" s="367">
        <v>0</v>
      </c>
      <c r="O127" s="367">
        <v>0</v>
      </c>
      <c r="P127" s="367">
        <v>0</v>
      </c>
      <c r="Q127" s="367">
        <v>0</v>
      </c>
      <c r="R127" s="367">
        <v>0</v>
      </c>
      <c r="S127" s="367">
        <v>0</v>
      </c>
      <c r="T127" s="367">
        <v>0</v>
      </c>
      <c r="U127" s="367">
        <v>0</v>
      </c>
      <c r="V127" s="367">
        <v>0</v>
      </c>
      <c r="W127" s="367">
        <v>0</v>
      </c>
      <c r="X127" s="367">
        <v>0</v>
      </c>
      <c r="Y127" s="367">
        <v>0</v>
      </c>
      <c r="Z127" s="368" t="e">
        <f t="shared" si="9"/>
        <v>#REF!</v>
      </c>
      <c r="AA127" s="369"/>
    </row>
    <row r="128" spans="1:27" s="370" customFormat="1" ht="12.75" customHeight="1">
      <c r="A128" s="370">
        <f t="shared" si="12"/>
        <v>8</v>
      </c>
      <c r="B128" s="406">
        <v>15010239</v>
      </c>
      <c r="C128" s="407" t="s">
        <v>500</v>
      </c>
      <c r="D128" s="365" t="e">
        <f>+IF(VLOOKUP(C128,#REF!,6,FALSE)=15,VLOOKUP('CA EF (2)'!C128,#REF!,5,FALSE),0)</f>
        <v>#REF!</v>
      </c>
      <c r="E128" s="366"/>
      <c r="F128" s="366"/>
      <c r="G128" s="367">
        <v>0</v>
      </c>
      <c r="H128" s="367" t="e">
        <f t="shared" si="8"/>
        <v>#REF!</v>
      </c>
      <c r="I128" s="367">
        <v>0</v>
      </c>
      <c r="J128" s="367">
        <v>0</v>
      </c>
      <c r="K128" s="367">
        <v>0</v>
      </c>
      <c r="L128" s="367">
        <v>0</v>
      </c>
      <c r="M128" s="367">
        <v>0</v>
      </c>
      <c r="N128" s="367">
        <v>0</v>
      </c>
      <c r="O128" s="367">
        <v>0</v>
      </c>
      <c r="P128" s="367">
        <v>0</v>
      </c>
      <c r="Q128" s="367">
        <v>0</v>
      </c>
      <c r="R128" s="367">
        <v>0</v>
      </c>
      <c r="S128" s="367">
        <v>0</v>
      </c>
      <c r="T128" s="367">
        <v>0</v>
      </c>
      <c r="U128" s="367">
        <v>0</v>
      </c>
      <c r="V128" s="367">
        <v>0</v>
      </c>
      <c r="W128" s="367">
        <v>0</v>
      </c>
      <c r="X128" s="367">
        <v>0</v>
      </c>
      <c r="Y128" s="367">
        <v>0</v>
      </c>
      <c r="Z128" s="368" t="e">
        <f t="shared" si="9"/>
        <v>#REF!</v>
      </c>
      <c r="AA128" s="371"/>
    </row>
    <row r="129" spans="1:27" s="370" customFormat="1" ht="12.75" customHeight="1">
      <c r="A129" s="370">
        <f t="shared" si="12"/>
        <v>11</v>
      </c>
      <c r="B129" s="406">
        <v>15010239002</v>
      </c>
      <c r="C129" s="407" t="s">
        <v>720</v>
      </c>
      <c r="D129" s="365" t="e">
        <f>+IF(VLOOKUP(C129,#REF!,6,FALSE)=15,VLOOKUP('CA EF (2)'!C129,#REF!,5,FALSE),0)</f>
        <v>#REF!</v>
      </c>
      <c r="E129" s="366"/>
      <c r="F129" s="366"/>
      <c r="G129" s="367">
        <v>0</v>
      </c>
      <c r="H129" s="367" t="e">
        <f t="shared" si="8"/>
        <v>#REF!</v>
      </c>
      <c r="I129" s="367">
        <v>0</v>
      </c>
      <c r="J129" s="367">
        <v>0</v>
      </c>
      <c r="K129" s="367">
        <v>0</v>
      </c>
      <c r="L129" s="367">
        <v>0</v>
      </c>
      <c r="M129" s="367">
        <v>0</v>
      </c>
      <c r="N129" s="367">
        <v>0</v>
      </c>
      <c r="O129" s="367">
        <v>0</v>
      </c>
      <c r="P129" s="367">
        <v>0</v>
      </c>
      <c r="Q129" s="367">
        <v>0</v>
      </c>
      <c r="R129" s="367">
        <v>0</v>
      </c>
      <c r="S129" s="367">
        <v>0</v>
      </c>
      <c r="T129" s="367">
        <v>0</v>
      </c>
      <c r="U129" s="367">
        <v>0</v>
      </c>
      <c r="V129" s="367">
        <v>0</v>
      </c>
      <c r="W129" s="367">
        <v>0</v>
      </c>
      <c r="X129" s="367">
        <v>0</v>
      </c>
      <c r="Y129" s="367">
        <v>0</v>
      </c>
      <c r="Z129" s="368" t="e">
        <f t="shared" si="9"/>
        <v>#REF!</v>
      </c>
      <c r="AA129" s="371"/>
    </row>
    <row r="130" spans="1:27" s="370" customFormat="1" ht="12.75" customHeight="1">
      <c r="A130" s="370">
        <f t="shared" si="12"/>
        <v>13</v>
      </c>
      <c r="B130" s="406">
        <v>1501023900201</v>
      </c>
      <c r="C130" s="407" t="s">
        <v>720</v>
      </c>
      <c r="D130" s="365" t="e">
        <f>+IF(VLOOKUP(C130,#REF!,6,FALSE)=15,VLOOKUP('CA EF (2)'!C130,#REF!,5,FALSE),0)</f>
        <v>#REF!</v>
      </c>
      <c r="E130" s="366"/>
      <c r="F130" s="366"/>
      <c r="G130" s="367">
        <v>0</v>
      </c>
      <c r="H130" s="367" t="e">
        <f t="shared" si="8"/>
        <v>#REF!</v>
      </c>
      <c r="I130" s="367">
        <v>0</v>
      </c>
      <c r="J130" s="367">
        <v>0</v>
      </c>
      <c r="K130" s="367">
        <v>0</v>
      </c>
      <c r="L130" s="367">
        <v>0</v>
      </c>
      <c r="M130" s="367">
        <v>0</v>
      </c>
      <c r="N130" s="367">
        <v>0</v>
      </c>
      <c r="O130" s="367">
        <v>0</v>
      </c>
      <c r="P130" s="367">
        <v>0</v>
      </c>
      <c r="Q130" s="367">
        <v>0</v>
      </c>
      <c r="R130" s="367">
        <v>0</v>
      </c>
      <c r="S130" s="367">
        <v>0</v>
      </c>
      <c r="T130" s="367">
        <v>0</v>
      </c>
      <c r="U130" s="367">
        <v>0</v>
      </c>
      <c r="V130" s="367">
        <v>0</v>
      </c>
      <c r="W130" s="367">
        <v>0</v>
      </c>
      <c r="X130" s="367">
        <v>0</v>
      </c>
      <c r="Y130" s="367">
        <v>0</v>
      </c>
      <c r="Z130" s="368" t="e">
        <f t="shared" si="9"/>
        <v>#REF!</v>
      </c>
      <c r="AA130" s="369"/>
    </row>
    <row r="131" spans="1:27" s="370" customFormat="1" ht="12.75" customHeight="1">
      <c r="A131" s="370">
        <f t="shared" si="12"/>
        <v>15</v>
      </c>
      <c r="B131" s="405">
        <v>150102390020101</v>
      </c>
      <c r="C131" s="408" t="s">
        <v>721</v>
      </c>
      <c r="D131" s="365" t="e">
        <f>+IF(VLOOKUP(C131,#REF!,6,FALSE)=15,VLOOKUP('CA EF (2)'!C131,#REF!,5,FALSE),0)</f>
        <v>#REF!</v>
      </c>
      <c r="E131" s="366"/>
      <c r="F131" s="366"/>
      <c r="G131" s="367">
        <v>0</v>
      </c>
      <c r="H131" s="367" t="e">
        <f t="shared" si="8"/>
        <v>#REF!</v>
      </c>
      <c r="I131" s="367">
        <v>0</v>
      </c>
      <c r="J131" s="367">
        <v>0</v>
      </c>
      <c r="K131" s="367">
        <v>0</v>
      </c>
      <c r="L131" s="367">
        <v>0</v>
      </c>
      <c r="M131" s="367">
        <v>0</v>
      </c>
      <c r="N131" s="367" t="e">
        <f t="shared" ref="N131" si="21">-$H131</f>
        <v>#REF!</v>
      </c>
      <c r="O131" s="367">
        <v>0</v>
      </c>
      <c r="P131" s="367">
        <v>0</v>
      </c>
      <c r="Q131" s="367">
        <v>0</v>
      </c>
      <c r="R131" s="367">
        <v>0</v>
      </c>
      <c r="S131" s="367">
        <v>0</v>
      </c>
      <c r="T131" s="367">
        <v>0</v>
      </c>
      <c r="U131" s="367">
        <v>0</v>
      </c>
      <c r="V131" s="367">
        <v>0</v>
      </c>
      <c r="W131" s="367">
        <v>0</v>
      </c>
      <c r="X131" s="367">
        <v>0</v>
      </c>
      <c r="Y131" s="367">
        <v>0</v>
      </c>
      <c r="Z131" s="368" t="e">
        <f t="shared" si="9"/>
        <v>#REF!</v>
      </c>
      <c r="AA131" s="369"/>
    </row>
    <row r="132" spans="1:27" s="370" customFormat="1" ht="12.75" customHeight="1">
      <c r="A132" s="370">
        <f t="shared" si="12"/>
        <v>11</v>
      </c>
      <c r="B132" s="406">
        <v>15010239003</v>
      </c>
      <c r="C132" s="407" t="s">
        <v>501</v>
      </c>
      <c r="D132" s="365" t="e">
        <f>+IF(VLOOKUP(C132,#REF!,6,FALSE)=15,VLOOKUP('CA EF (2)'!C132,#REF!,5,FALSE),0)</f>
        <v>#REF!</v>
      </c>
      <c r="E132" s="366"/>
      <c r="F132" s="366"/>
      <c r="G132" s="367">
        <v>0</v>
      </c>
      <c r="H132" s="367" t="e">
        <f t="shared" ref="H132:H147" si="22">+D132+E132-F132-G132</f>
        <v>#REF!</v>
      </c>
      <c r="I132" s="367">
        <v>0</v>
      </c>
      <c r="J132" s="367">
        <v>0</v>
      </c>
      <c r="K132" s="367">
        <v>0</v>
      </c>
      <c r="L132" s="367">
        <v>0</v>
      </c>
      <c r="M132" s="367">
        <v>0</v>
      </c>
      <c r="N132" s="367">
        <v>0</v>
      </c>
      <c r="O132" s="367">
        <v>0</v>
      </c>
      <c r="P132" s="367">
        <v>0</v>
      </c>
      <c r="Q132" s="367">
        <v>0</v>
      </c>
      <c r="R132" s="367">
        <v>0</v>
      </c>
      <c r="S132" s="367">
        <v>0</v>
      </c>
      <c r="T132" s="367">
        <v>0</v>
      </c>
      <c r="U132" s="367">
        <v>0</v>
      </c>
      <c r="V132" s="367">
        <v>0</v>
      </c>
      <c r="W132" s="367">
        <v>0</v>
      </c>
      <c r="X132" s="367">
        <v>0</v>
      </c>
      <c r="Y132" s="367">
        <v>0</v>
      </c>
      <c r="Z132" s="368" t="e">
        <f t="shared" si="9"/>
        <v>#REF!</v>
      </c>
      <c r="AA132" s="369"/>
    </row>
    <row r="133" spans="1:27" s="370" customFormat="1" ht="12.75" customHeight="1">
      <c r="A133" s="370">
        <f t="shared" si="12"/>
        <v>13</v>
      </c>
      <c r="B133" s="406">
        <v>1501023900301</v>
      </c>
      <c r="C133" s="407" t="s">
        <v>501</v>
      </c>
      <c r="D133" s="365" t="e">
        <f>+IF(VLOOKUP(C133,#REF!,6,FALSE)=15,VLOOKUP('CA EF (2)'!C133,#REF!,5,FALSE),0)</f>
        <v>#REF!</v>
      </c>
      <c r="E133" s="366"/>
      <c r="F133" s="366"/>
      <c r="G133" s="367">
        <v>0</v>
      </c>
      <c r="H133" s="367" t="e">
        <f t="shared" si="22"/>
        <v>#REF!</v>
      </c>
      <c r="I133" s="367">
        <v>0</v>
      </c>
      <c r="J133" s="367">
        <v>0</v>
      </c>
      <c r="K133" s="367">
        <v>0</v>
      </c>
      <c r="L133" s="367">
        <v>0</v>
      </c>
      <c r="M133" s="367">
        <v>0</v>
      </c>
      <c r="N133" s="367">
        <v>0</v>
      </c>
      <c r="O133" s="367">
        <v>0</v>
      </c>
      <c r="P133" s="367">
        <v>0</v>
      </c>
      <c r="Q133" s="367">
        <v>0</v>
      </c>
      <c r="R133" s="367">
        <v>0</v>
      </c>
      <c r="S133" s="367">
        <v>0</v>
      </c>
      <c r="T133" s="367">
        <v>0</v>
      </c>
      <c r="U133" s="367">
        <v>0</v>
      </c>
      <c r="V133" s="367">
        <v>0</v>
      </c>
      <c r="W133" s="367">
        <v>0</v>
      </c>
      <c r="X133" s="367">
        <v>0</v>
      </c>
      <c r="Y133" s="367">
        <v>0</v>
      </c>
      <c r="Z133" s="368" t="e">
        <f t="shared" ref="Z133:Z192" si="23">SUM(H133:Y133)</f>
        <v>#REF!</v>
      </c>
      <c r="AA133" s="371"/>
    </row>
    <row r="134" spans="1:27" s="370" customFormat="1" ht="12.75" customHeight="1">
      <c r="A134" s="370">
        <f t="shared" si="12"/>
        <v>15</v>
      </c>
      <c r="B134" s="405">
        <v>150102390030101</v>
      </c>
      <c r="C134" s="408" t="s">
        <v>502</v>
      </c>
      <c r="D134" s="365" t="e">
        <f>+IF(VLOOKUP(C134,#REF!,6,FALSE)=15,VLOOKUP('CA EF (2)'!C134,#REF!,5,FALSE),0)</f>
        <v>#REF!</v>
      </c>
      <c r="E134" s="366"/>
      <c r="F134" s="366"/>
      <c r="G134" s="367">
        <v>201106419</v>
      </c>
      <c r="H134" s="367" t="e">
        <f t="shared" si="22"/>
        <v>#REF!</v>
      </c>
      <c r="I134" s="367">
        <v>0</v>
      </c>
      <c r="J134" s="367">
        <v>0</v>
      </c>
      <c r="K134" s="367">
        <v>0</v>
      </c>
      <c r="L134" s="367">
        <v>0</v>
      </c>
      <c r="M134" s="367">
        <v>0</v>
      </c>
      <c r="N134" s="367" t="e">
        <f t="shared" ref="N134:N135" si="24">-$H134</f>
        <v>#REF!</v>
      </c>
      <c r="O134" s="367">
        <v>0</v>
      </c>
      <c r="P134" s="367">
        <v>0</v>
      </c>
      <c r="Q134" s="367">
        <v>0</v>
      </c>
      <c r="R134" s="367">
        <v>0</v>
      </c>
      <c r="S134" s="367">
        <v>0</v>
      </c>
      <c r="T134" s="367">
        <v>0</v>
      </c>
      <c r="U134" s="367">
        <v>0</v>
      </c>
      <c r="V134" s="367">
        <v>0</v>
      </c>
      <c r="W134" s="367">
        <v>0</v>
      </c>
      <c r="X134" s="367">
        <v>0</v>
      </c>
      <c r="Y134" s="367">
        <v>0</v>
      </c>
      <c r="Z134" s="368" t="e">
        <f t="shared" si="23"/>
        <v>#REF!</v>
      </c>
      <c r="AA134" s="371"/>
    </row>
    <row r="135" spans="1:27" s="370" customFormat="1" ht="12.75" customHeight="1">
      <c r="A135" s="370">
        <f t="shared" si="12"/>
        <v>15</v>
      </c>
      <c r="B135" s="405">
        <v>150102390030199</v>
      </c>
      <c r="C135" s="408" t="s">
        <v>503</v>
      </c>
      <c r="D135" s="365" t="e">
        <f>+IF(VLOOKUP(C135,#REF!,6,FALSE)=15,VLOOKUP('CA EF (2)'!C135,#REF!,5,FALSE),0)</f>
        <v>#REF!</v>
      </c>
      <c r="E135" s="366"/>
      <c r="F135" s="366"/>
      <c r="G135" s="367">
        <v>26000000</v>
      </c>
      <c r="H135" s="367" t="e">
        <f t="shared" si="22"/>
        <v>#REF!</v>
      </c>
      <c r="I135" s="367">
        <v>0</v>
      </c>
      <c r="J135" s="367">
        <v>0</v>
      </c>
      <c r="K135" s="367">
        <v>0</v>
      </c>
      <c r="L135" s="367">
        <v>0</v>
      </c>
      <c r="M135" s="367">
        <v>0</v>
      </c>
      <c r="N135" s="367" t="e">
        <f t="shared" si="24"/>
        <v>#REF!</v>
      </c>
      <c r="O135" s="367">
        <v>0</v>
      </c>
      <c r="P135" s="367">
        <v>0</v>
      </c>
      <c r="Q135" s="367">
        <v>0</v>
      </c>
      <c r="R135" s="367">
        <v>0</v>
      </c>
      <c r="S135" s="367">
        <v>0</v>
      </c>
      <c r="T135" s="367">
        <v>0</v>
      </c>
      <c r="U135" s="367">
        <v>0</v>
      </c>
      <c r="V135" s="367">
        <v>0</v>
      </c>
      <c r="W135" s="367">
        <v>0</v>
      </c>
      <c r="X135" s="367">
        <v>0</v>
      </c>
      <c r="Y135" s="367">
        <v>0</v>
      </c>
      <c r="Z135" s="368" t="e">
        <f t="shared" si="23"/>
        <v>#REF!</v>
      </c>
      <c r="AA135" s="371"/>
    </row>
    <row r="136" spans="1:27" s="370" customFormat="1" ht="12.75" customHeight="1">
      <c r="A136" s="370">
        <f t="shared" si="12"/>
        <v>11</v>
      </c>
      <c r="B136" s="406">
        <v>15010239903</v>
      </c>
      <c r="C136" s="407" t="s">
        <v>504</v>
      </c>
      <c r="D136" s="365" t="e">
        <f>+IF(VLOOKUP(C136,#REF!,6,FALSE)=15,VLOOKUP('CA EF (2)'!C136,#REF!,5,FALSE),0)</f>
        <v>#REF!</v>
      </c>
      <c r="E136" s="366"/>
      <c r="F136" s="366"/>
      <c r="G136" s="367">
        <v>0</v>
      </c>
      <c r="H136" s="367" t="e">
        <f t="shared" si="22"/>
        <v>#REF!</v>
      </c>
      <c r="I136" s="367">
        <v>0</v>
      </c>
      <c r="J136" s="367">
        <v>0</v>
      </c>
      <c r="K136" s="367">
        <v>0</v>
      </c>
      <c r="L136" s="367">
        <v>0</v>
      </c>
      <c r="M136" s="367">
        <v>0</v>
      </c>
      <c r="N136" s="367">
        <v>0</v>
      </c>
      <c r="O136" s="367">
        <v>0</v>
      </c>
      <c r="P136" s="367">
        <v>0</v>
      </c>
      <c r="Q136" s="367">
        <v>0</v>
      </c>
      <c r="R136" s="367">
        <v>0</v>
      </c>
      <c r="S136" s="367">
        <v>0</v>
      </c>
      <c r="T136" s="367">
        <v>0</v>
      </c>
      <c r="U136" s="367">
        <v>0</v>
      </c>
      <c r="V136" s="367">
        <v>0</v>
      </c>
      <c r="W136" s="367">
        <v>0</v>
      </c>
      <c r="X136" s="367">
        <v>0</v>
      </c>
      <c r="Y136" s="367">
        <v>0</v>
      </c>
      <c r="Z136" s="368" t="e">
        <f t="shared" si="23"/>
        <v>#REF!</v>
      </c>
      <c r="AA136" s="371"/>
    </row>
    <row r="137" spans="1:27" s="370" customFormat="1" ht="12.75" customHeight="1">
      <c r="A137" s="370">
        <f t="shared" si="12"/>
        <v>13</v>
      </c>
      <c r="B137" s="406">
        <v>1501023990301</v>
      </c>
      <c r="C137" s="407" t="s">
        <v>504</v>
      </c>
      <c r="D137" s="365" t="e">
        <f>+IF(VLOOKUP(C137,#REF!,6,FALSE)=15,VLOOKUP('CA EF (2)'!C137,#REF!,5,FALSE),0)</f>
        <v>#REF!</v>
      </c>
      <c r="E137" s="366"/>
      <c r="F137" s="366"/>
      <c r="G137" s="367">
        <v>0</v>
      </c>
      <c r="H137" s="367" t="e">
        <f t="shared" si="22"/>
        <v>#REF!</v>
      </c>
      <c r="I137" s="367">
        <v>0</v>
      </c>
      <c r="J137" s="367">
        <v>0</v>
      </c>
      <c r="K137" s="367">
        <v>0</v>
      </c>
      <c r="L137" s="367">
        <v>0</v>
      </c>
      <c r="M137" s="367">
        <v>0</v>
      </c>
      <c r="N137" s="367">
        <v>0</v>
      </c>
      <c r="O137" s="367">
        <v>0</v>
      </c>
      <c r="P137" s="367">
        <v>0</v>
      </c>
      <c r="Q137" s="367">
        <v>0</v>
      </c>
      <c r="R137" s="367">
        <v>0</v>
      </c>
      <c r="S137" s="367">
        <v>0</v>
      </c>
      <c r="T137" s="367">
        <v>0</v>
      </c>
      <c r="U137" s="367">
        <v>0</v>
      </c>
      <c r="V137" s="367">
        <v>0</v>
      </c>
      <c r="W137" s="367">
        <v>0</v>
      </c>
      <c r="X137" s="367">
        <v>0</v>
      </c>
      <c r="Y137" s="367">
        <v>0</v>
      </c>
      <c r="Z137" s="368" t="e">
        <f t="shared" si="23"/>
        <v>#REF!</v>
      </c>
      <c r="AA137" s="371"/>
    </row>
    <row r="138" spans="1:27" s="370" customFormat="1" ht="12.75" customHeight="1">
      <c r="A138" s="370">
        <f t="shared" si="12"/>
        <v>15</v>
      </c>
      <c r="B138" s="405">
        <v>150102399030101</v>
      </c>
      <c r="C138" s="408" t="s">
        <v>505</v>
      </c>
      <c r="D138" s="365" t="e">
        <f>+IF(VLOOKUP(C138,#REF!,6,FALSE)=15,VLOOKUP('CA EF (2)'!C138,#REF!,5,FALSE),0)</f>
        <v>#REF!</v>
      </c>
      <c r="E138" s="366" t="e">
        <f>-D138</f>
        <v>#REF!</v>
      </c>
      <c r="F138" s="366"/>
      <c r="G138" s="367">
        <v>0</v>
      </c>
      <c r="H138" s="367" t="e">
        <f t="shared" si="22"/>
        <v>#REF!</v>
      </c>
      <c r="I138" s="367">
        <v>0</v>
      </c>
      <c r="J138" s="367">
        <v>0</v>
      </c>
      <c r="K138" s="367">
        <v>0</v>
      </c>
      <c r="L138" s="367">
        <v>0</v>
      </c>
      <c r="M138" s="367">
        <v>0</v>
      </c>
      <c r="N138" s="367">
        <v>0</v>
      </c>
      <c r="O138" s="367">
        <v>0</v>
      </c>
      <c r="P138" s="367">
        <v>0</v>
      </c>
      <c r="Q138" s="367">
        <v>0</v>
      </c>
      <c r="R138" s="367">
        <v>0</v>
      </c>
      <c r="S138" s="367">
        <v>0</v>
      </c>
      <c r="T138" s="367">
        <v>0</v>
      </c>
      <c r="U138" s="367">
        <v>0</v>
      </c>
      <c r="V138" s="367">
        <v>0</v>
      </c>
      <c r="W138" s="367">
        <v>0</v>
      </c>
      <c r="X138" s="367">
        <v>0</v>
      </c>
      <c r="Y138" s="367">
        <v>0</v>
      </c>
      <c r="Z138" s="368" t="e">
        <f t="shared" si="23"/>
        <v>#REF!</v>
      </c>
      <c r="AA138" s="371"/>
    </row>
    <row r="139" spans="1:27" s="370" customFormat="1" ht="12.75" customHeight="1">
      <c r="A139" s="370">
        <f t="shared" si="12"/>
        <v>15</v>
      </c>
      <c r="B139" s="405">
        <v>150102399030199</v>
      </c>
      <c r="C139" s="408" t="s">
        <v>506</v>
      </c>
      <c r="D139" s="365" t="e">
        <f>+IF(VLOOKUP(C139,#REF!,6,FALSE)=15,VLOOKUP('CA EF (2)'!C139,#REF!,5,FALSE),0)</f>
        <v>#REF!</v>
      </c>
      <c r="E139" s="366" t="e">
        <f>-D139</f>
        <v>#REF!</v>
      </c>
      <c r="F139" s="366"/>
      <c r="G139" s="367">
        <v>0</v>
      </c>
      <c r="H139" s="367" t="e">
        <f t="shared" si="22"/>
        <v>#REF!</v>
      </c>
      <c r="I139" s="367">
        <v>0</v>
      </c>
      <c r="J139" s="367">
        <v>0</v>
      </c>
      <c r="K139" s="367">
        <v>0</v>
      </c>
      <c r="L139" s="367">
        <v>0</v>
      </c>
      <c r="M139" s="367">
        <v>0</v>
      </c>
      <c r="N139" s="367">
        <v>0</v>
      </c>
      <c r="O139" s="367">
        <v>0</v>
      </c>
      <c r="P139" s="367">
        <v>0</v>
      </c>
      <c r="Q139" s="367">
        <v>0</v>
      </c>
      <c r="R139" s="367">
        <v>0</v>
      </c>
      <c r="S139" s="367">
        <v>0</v>
      </c>
      <c r="T139" s="367">
        <v>0</v>
      </c>
      <c r="U139" s="367">
        <v>0</v>
      </c>
      <c r="V139" s="367">
        <v>0</v>
      </c>
      <c r="W139" s="367">
        <v>0</v>
      </c>
      <c r="X139" s="367">
        <v>0</v>
      </c>
      <c r="Y139" s="367">
        <v>0</v>
      </c>
      <c r="Z139" s="368" t="e">
        <f t="shared" si="23"/>
        <v>#REF!</v>
      </c>
      <c r="AA139" s="371"/>
    </row>
    <row r="140" spans="1:27" s="370" customFormat="1" ht="12.75" customHeight="1">
      <c r="A140" s="370">
        <f t="shared" si="12"/>
        <v>5</v>
      </c>
      <c r="B140" s="406">
        <v>15020</v>
      </c>
      <c r="C140" s="407" t="s">
        <v>507</v>
      </c>
      <c r="D140" s="365" t="e">
        <f>+IF(VLOOKUP(C140,#REF!,6,FALSE)=15,VLOOKUP('CA EF (2)'!C140,#REF!,5,FALSE),0)</f>
        <v>#REF!</v>
      </c>
      <c r="E140" s="366"/>
      <c r="F140" s="366"/>
      <c r="G140" s="367">
        <v>0</v>
      </c>
      <c r="H140" s="367" t="e">
        <f t="shared" si="22"/>
        <v>#REF!</v>
      </c>
      <c r="I140" s="367">
        <v>0</v>
      </c>
      <c r="J140" s="367">
        <v>0</v>
      </c>
      <c r="K140" s="367">
        <v>0</v>
      </c>
      <c r="L140" s="367">
        <v>0</v>
      </c>
      <c r="M140" s="367">
        <v>0</v>
      </c>
      <c r="N140" s="367">
        <v>0</v>
      </c>
      <c r="O140" s="367">
        <v>0</v>
      </c>
      <c r="P140" s="367">
        <v>0</v>
      </c>
      <c r="Q140" s="367">
        <v>0</v>
      </c>
      <c r="R140" s="367">
        <v>0</v>
      </c>
      <c r="S140" s="367">
        <v>0</v>
      </c>
      <c r="T140" s="367">
        <v>0</v>
      </c>
      <c r="U140" s="367">
        <v>0</v>
      </c>
      <c r="V140" s="367">
        <v>0</v>
      </c>
      <c r="W140" s="367">
        <v>0</v>
      </c>
      <c r="X140" s="367">
        <v>0</v>
      </c>
      <c r="Y140" s="367">
        <v>0</v>
      </c>
      <c r="Z140" s="368" t="e">
        <f t="shared" si="23"/>
        <v>#REF!</v>
      </c>
      <c r="AA140" s="369"/>
    </row>
    <row r="141" spans="1:27" s="370" customFormat="1" ht="12.75" customHeight="1">
      <c r="A141" s="370">
        <f t="shared" si="12"/>
        <v>8</v>
      </c>
      <c r="B141" s="406">
        <v>15020241</v>
      </c>
      <c r="C141" s="407" t="s">
        <v>507</v>
      </c>
      <c r="D141" s="365" t="e">
        <f>+IF(VLOOKUP(C141,#REF!,6,FALSE)=15,VLOOKUP('CA EF (2)'!C141,#REF!,5,FALSE),0)</f>
        <v>#REF!</v>
      </c>
      <c r="E141" s="366"/>
      <c r="F141" s="366"/>
      <c r="G141" s="367">
        <v>0</v>
      </c>
      <c r="H141" s="367" t="e">
        <f t="shared" si="22"/>
        <v>#REF!</v>
      </c>
      <c r="I141" s="367">
        <v>0</v>
      </c>
      <c r="J141" s="367">
        <v>0</v>
      </c>
      <c r="K141" s="367">
        <v>0</v>
      </c>
      <c r="L141" s="367">
        <v>0</v>
      </c>
      <c r="M141" s="367">
        <v>0</v>
      </c>
      <c r="N141" s="367">
        <v>0</v>
      </c>
      <c r="O141" s="367">
        <v>0</v>
      </c>
      <c r="P141" s="367">
        <v>0</v>
      </c>
      <c r="Q141" s="367">
        <v>0</v>
      </c>
      <c r="R141" s="367">
        <v>0</v>
      </c>
      <c r="S141" s="367">
        <v>0</v>
      </c>
      <c r="T141" s="367">
        <v>0</v>
      </c>
      <c r="U141" s="367">
        <v>0</v>
      </c>
      <c r="V141" s="367">
        <v>0</v>
      </c>
      <c r="W141" s="367">
        <v>0</v>
      </c>
      <c r="X141" s="367">
        <v>0</v>
      </c>
      <c r="Y141" s="367">
        <v>0</v>
      </c>
      <c r="Z141" s="368" t="e">
        <f t="shared" si="23"/>
        <v>#REF!</v>
      </c>
      <c r="AA141" s="371"/>
    </row>
    <row r="142" spans="1:27" s="370" customFormat="1" ht="12.75" customHeight="1">
      <c r="A142" s="370">
        <f t="shared" si="12"/>
        <v>11</v>
      </c>
      <c r="B142" s="406">
        <v>15020241001</v>
      </c>
      <c r="C142" s="407" t="s">
        <v>508</v>
      </c>
      <c r="D142" s="365" t="e">
        <f>+IF(VLOOKUP(C142,#REF!,6,FALSE)=15,VLOOKUP('CA EF (2)'!C142,#REF!,5,FALSE),0)</f>
        <v>#REF!</v>
      </c>
      <c r="E142" s="366"/>
      <c r="F142" s="366"/>
      <c r="G142" s="367">
        <v>0</v>
      </c>
      <c r="H142" s="367" t="e">
        <f t="shared" si="22"/>
        <v>#REF!</v>
      </c>
      <c r="I142" s="367">
        <v>0</v>
      </c>
      <c r="J142" s="367">
        <v>0</v>
      </c>
      <c r="K142" s="367">
        <v>0</v>
      </c>
      <c r="L142" s="367">
        <v>0</v>
      </c>
      <c r="M142" s="367">
        <v>0</v>
      </c>
      <c r="N142" s="367">
        <v>0</v>
      </c>
      <c r="O142" s="367">
        <v>0</v>
      </c>
      <c r="P142" s="367">
        <v>0</v>
      </c>
      <c r="Q142" s="367">
        <v>0</v>
      </c>
      <c r="R142" s="367">
        <v>0</v>
      </c>
      <c r="S142" s="367">
        <v>0</v>
      </c>
      <c r="T142" s="367">
        <v>0</v>
      </c>
      <c r="U142" s="367">
        <v>0</v>
      </c>
      <c r="V142" s="367">
        <v>0</v>
      </c>
      <c r="W142" s="367">
        <v>0</v>
      </c>
      <c r="X142" s="367">
        <v>0</v>
      </c>
      <c r="Y142" s="367">
        <v>0</v>
      </c>
      <c r="Z142" s="368" t="e">
        <f t="shared" si="23"/>
        <v>#REF!</v>
      </c>
      <c r="AA142" s="371"/>
    </row>
    <row r="143" spans="1:27" s="370" customFormat="1" ht="12.75" customHeight="1">
      <c r="A143" s="370">
        <f t="shared" si="12"/>
        <v>13</v>
      </c>
      <c r="B143" s="406">
        <v>1502024100101</v>
      </c>
      <c r="C143" s="407" t="s">
        <v>508</v>
      </c>
      <c r="D143" s="365" t="e">
        <f>+IF(VLOOKUP(C143,#REF!,6,FALSE)=15,VLOOKUP('CA EF (2)'!C143,#REF!,5,FALSE),0)</f>
        <v>#REF!</v>
      </c>
      <c r="E143" s="366"/>
      <c r="F143" s="366"/>
      <c r="G143" s="367">
        <v>0</v>
      </c>
      <c r="H143" s="367" t="e">
        <f t="shared" si="22"/>
        <v>#REF!</v>
      </c>
      <c r="I143" s="367">
        <v>0</v>
      </c>
      <c r="J143" s="367">
        <v>0</v>
      </c>
      <c r="K143" s="367">
        <v>0</v>
      </c>
      <c r="L143" s="367">
        <v>0</v>
      </c>
      <c r="M143" s="367">
        <v>0</v>
      </c>
      <c r="N143" s="367">
        <v>0</v>
      </c>
      <c r="O143" s="367">
        <v>0</v>
      </c>
      <c r="P143" s="367">
        <v>0</v>
      </c>
      <c r="Q143" s="367">
        <v>0</v>
      </c>
      <c r="R143" s="367">
        <v>0</v>
      </c>
      <c r="S143" s="367">
        <v>0</v>
      </c>
      <c r="T143" s="367">
        <v>0</v>
      </c>
      <c r="U143" s="367">
        <v>0</v>
      </c>
      <c r="V143" s="367">
        <v>0</v>
      </c>
      <c r="W143" s="367">
        <v>0</v>
      </c>
      <c r="X143" s="367">
        <v>0</v>
      </c>
      <c r="Y143" s="367">
        <v>0</v>
      </c>
      <c r="Z143" s="368" t="e">
        <f t="shared" si="23"/>
        <v>#REF!</v>
      </c>
      <c r="AA143" s="371"/>
    </row>
    <row r="144" spans="1:27" s="370" customFormat="1" ht="12.75" customHeight="1">
      <c r="A144" s="370">
        <f t="shared" si="12"/>
        <v>15</v>
      </c>
      <c r="B144" s="405">
        <v>150202410010199</v>
      </c>
      <c r="C144" s="408" t="s">
        <v>509</v>
      </c>
      <c r="D144" s="365" t="e">
        <f>+IF(VLOOKUP(C144,#REF!,6,FALSE)=15,VLOOKUP('CA EF (2)'!C144,#REF!,5,FALSE),0)</f>
        <v>#REF!</v>
      </c>
      <c r="E144" s="366"/>
      <c r="F144" s="366"/>
      <c r="G144" s="367">
        <v>403467500</v>
      </c>
      <c r="H144" s="367" t="e">
        <f t="shared" si="22"/>
        <v>#REF!</v>
      </c>
      <c r="I144" s="367">
        <v>0</v>
      </c>
      <c r="J144" s="367">
        <v>0</v>
      </c>
      <c r="K144" s="367">
        <v>0</v>
      </c>
      <c r="L144" s="367">
        <v>0</v>
      </c>
      <c r="M144" s="367">
        <v>0</v>
      </c>
      <c r="N144" s="367">
        <v>0</v>
      </c>
      <c r="O144" s="367">
        <v>0</v>
      </c>
      <c r="P144" s="367">
        <v>0</v>
      </c>
      <c r="Q144" s="367">
        <v>0</v>
      </c>
      <c r="R144" s="367">
        <v>0</v>
      </c>
      <c r="S144" s="367">
        <v>0</v>
      </c>
      <c r="T144" s="367">
        <v>0</v>
      </c>
      <c r="U144" s="367">
        <v>0</v>
      </c>
      <c r="V144" s="367">
        <v>0</v>
      </c>
      <c r="W144" s="367">
        <v>0</v>
      </c>
      <c r="X144" s="367">
        <v>0</v>
      </c>
      <c r="Y144" s="367">
        <v>0</v>
      </c>
      <c r="Z144" s="368" t="e">
        <f t="shared" si="23"/>
        <v>#REF!</v>
      </c>
      <c r="AA144" s="371"/>
    </row>
    <row r="145" spans="1:27" s="370" customFormat="1" ht="12.75" customHeight="1">
      <c r="A145" s="370">
        <f t="shared" si="12"/>
        <v>11</v>
      </c>
      <c r="B145" s="406">
        <v>15020241901</v>
      </c>
      <c r="C145" s="407" t="s">
        <v>510</v>
      </c>
      <c r="D145" s="365" t="e">
        <f>+IF(VLOOKUP(C145,#REF!,6,FALSE)=15,VLOOKUP('CA EF (2)'!C145,#REF!,5,FALSE),0)</f>
        <v>#REF!</v>
      </c>
      <c r="E145" s="366"/>
      <c r="F145" s="366"/>
      <c r="G145" s="367">
        <v>0</v>
      </c>
      <c r="H145" s="367" t="e">
        <f t="shared" si="22"/>
        <v>#REF!</v>
      </c>
      <c r="I145" s="367">
        <v>0</v>
      </c>
      <c r="J145" s="367">
        <v>0</v>
      </c>
      <c r="K145" s="367">
        <v>0</v>
      </c>
      <c r="L145" s="367">
        <v>0</v>
      </c>
      <c r="M145" s="367">
        <v>0</v>
      </c>
      <c r="N145" s="367">
        <v>0</v>
      </c>
      <c r="O145" s="367">
        <v>0</v>
      </c>
      <c r="P145" s="367">
        <v>0</v>
      </c>
      <c r="Q145" s="367">
        <v>0</v>
      </c>
      <c r="R145" s="367">
        <v>0</v>
      </c>
      <c r="S145" s="367">
        <v>0</v>
      </c>
      <c r="T145" s="367">
        <v>0</v>
      </c>
      <c r="U145" s="367">
        <v>0</v>
      </c>
      <c r="V145" s="367">
        <v>0</v>
      </c>
      <c r="W145" s="367">
        <v>0</v>
      </c>
      <c r="X145" s="367">
        <v>0</v>
      </c>
      <c r="Y145" s="367">
        <v>0</v>
      </c>
      <c r="Z145" s="368" t="e">
        <f t="shared" si="23"/>
        <v>#REF!</v>
      </c>
      <c r="AA145" s="369"/>
    </row>
    <row r="146" spans="1:27" s="370" customFormat="1" ht="12.75" customHeight="1">
      <c r="A146" s="370">
        <f t="shared" si="12"/>
        <v>13</v>
      </c>
      <c r="B146" s="406">
        <v>1502024190101</v>
      </c>
      <c r="C146" s="407" t="s">
        <v>510</v>
      </c>
      <c r="D146" s="365" t="e">
        <f>+IF(VLOOKUP(C146,#REF!,6,FALSE)=15,VLOOKUP('CA EF (2)'!C146,#REF!,5,FALSE),0)</f>
        <v>#REF!</v>
      </c>
      <c r="E146" s="366"/>
      <c r="F146" s="366"/>
      <c r="G146" s="367">
        <v>0</v>
      </c>
      <c r="H146" s="367" t="e">
        <f t="shared" si="22"/>
        <v>#REF!</v>
      </c>
      <c r="I146" s="367">
        <v>0</v>
      </c>
      <c r="J146" s="367">
        <v>0</v>
      </c>
      <c r="K146" s="367">
        <v>0</v>
      </c>
      <c r="L146" s="367">
        <v>0</v>
      </c>
      <c r="M146" s="367">
        <v>0</v>
      </c>
      <c r="N146" s="367">
        <v>0</v>
      </c>
      <c r="O146" s="367">
        <v>0</v>
      </c>
      <c r="P146" s="367">
        <v>0</v>
      </c>
      <c r="Q146" s="367">
        <v>0</v>
      </c>
      <c r="R146" s="367">
        <v>0</v>
      </c>
      <c r="S146" s="367">
        <v>0</v>
      </c>
      <c r="T146" s="367">
        <v>0</v>
      </c>
      <c r="U146" s="367">
        <v>0</v>
      </c>
      <c r="V146" s="367">
        <v>0</v>
      </c>
      <c r="W146" s="367">
        <v>0</v>
      </c>
      <c r="X146" s="367">
        <v>0</v>
      </c>
      <c r="Y146" s="367">
        <v>0</v>
      </c>
      <c r="Z146" s="368" t="e">
        <f t="shared" si="23"/>
        <v>#REF!</v>
      </c>
      <c r="AA146" s="371"/>
    </row>
    <row r="147" spans="1:27" s="370" customFormat="1" ht="12.75" customHeight="1">
      <c r="A147" s="370">
        <f t="shared" si="12"/>
        <v>15</v>
      </c>
      <c r="B147" s="405">
        <v>150202419010199</v>
      </c>
      <c r="C147" s="408" t="s">
        <v>511</v>
      </c>
      <c r="D147" s="365" t="e">
        <f>+IF(VLOOKUP(C147,#REF!,6,FALSE)=15,VLOOKUP('CA EF (2)'!C147,#REF!,5,FALSE),0)</f>
        <v>#REF!</v>
      </c>
      <c r="E147" s="366" t="e">
        <f>-D147</f>
        <v>#REF!</v>
      </c>
      <c r="F147" s="366"/>
      <c r="G147" s="367">
        <v>0</v>
      </c>
      <c r="H147" s="367" t="e">
        <f t="shared" si="22"/>
        <v>#REF!</v>
      </c>
      <c r="I147" s="367">
        <v>0</v>
      </c>
      <c r="J147" s="367">
        <v>0</v>
      </c>
      <c r="K147" s="367">
        <v>0</v>
      </c>
      <c r="L147" s="367">
        <v>0</v>
      </c>
      <c r="M147" s="367">
        <v>0</v>
      </c>
      <c r="N147" s="367">
        <v>0</v>
      </c>
      <c r="O147" s="367">
        <v>0</v>
      </c>
      <c r="P147" s="367">
        <v>0</v>
      </c>
      <c r="Q147" s="367">
        <v>0</v>
      </c>
      <c r="R147" s="367">
        <v>0</v>
      </c>
      <c r="S147" s="367">
        <v>0</v>
      </c>
      <c r="T147" s="367">
        <v>0</v>
      </c>
      <c r="U147" s="367">
        <v>0</v>
      </c>
      <c r="V147" s="367">
        <v>0</v>
      </c>
      <c r="W147" s="367">
        <v>0</v>
      </c>
      <c r="X147" s="367">
        <v>0</v>
      </c>
      <c r="Y147" s="367">
        <v>0</v>
      </c>
      <c r="Z147" s="368" t="e">
        <f t="shared" si="23"/>
        <v>#REF!</v>
      </c>
      <c r="AA147" s="371"/>
    </row>
    <row r="148" spans="1:27" s="370" customFormat="1" ht="12.75" customHeight="1">
      <c r="A148" s="370">
        <f t="shared" ref="A148:A216" si="25">+LEN(B148)</f>
        <v>1</v>
      </c>
      <c r="B148" s="406">
        <v>2</v>
      </c>
      <c r="C148" s="407" t="s">
        <v>4</v>
      </c>
      <c r="D148" s="365" t="e">
        <f>+IF(VLOOKUP(C148,#REF!,6,FALSE)=15,VLOOKUP('CA EF (2)'!C148,#REF!,5,FALSE),0)</f>
        <v>#REF!</v>
      </c>
      <c r="E148" s="366"/>
      <c r="F148" s="366"/>
      <c r="G148" s="367">
        <v>0</v>
      </c>
      <c r="H148" s="367" t="e">
        <f t="shared" ref="H148:H211" si="26">+D148-E148+F148-G148</f>
        <v>#REF!</v>
      </c>
      <c r="I148" s="367">
        <v>0</v>
      </c>
      <c r="J148" s="367">
        <v>0</v>
      </c>
      <c r="K148" s="367">
        <v>0</v>
      </c>
      <c r="L148" s="367">
        <v>0</v>
      </c>
      <c r="M148" s="367">
        <v>0</v>
      </c>
      <c r="N148" s="367">
        <v>0</v>
      </c>
      <c r="O148" s="367">
        <v>0</v>
      </c>
      <c r="P148" s="367">
        <v>0</v>
      </c>
      <c r="Q148" s="367">
        <v>0</v>
      </c>
      <c r="R148" s="367">
        <v>0</v>
      </c>
      <c r="S148" s="367">
        <v>0</v>
      </c>
      <c r="T148" s="367">
        <v>0</v>
      </c>
      <c r="U148" s="367">
        <v>0</v>
      </c>
      <c r="V148" s="367">
        <v>0</v>
      </c>
      <c r="W148" s="367">
        <v>0</v>
      </c>
      <c r="X148" s="367">
        <v>0</v>
      </c>
      <c r="Y148" s="367">
        <v>0</v>
      </c>
      <c r="Z148" s="368" t="e">
        <f t="shared" si="23"/>
        <v>#REF!</v>
      </c>
      <c r="AA148" s="371"/>
    </row>
    <row r="149" spans="1:27" s="370" customFormat="1" ht="12.75" customHeight="1">
      <c r="A149" s="370">
        <f t="shared" si="25"/>
        <v>2</v>
      </c>
      <c r="B149" s="406">
        <v>21</v>
      </c>
      <c r="C149" s="407" t="s">
        <v>512</v>
      </c>
      <c r="D149" s="365" t="e">
        <f>+IF(VLOOKUP(C149,#REF!,6,FALSE)=15,VLOOKUP('CA EF (2)'!C149,#REF!,5,FALSE),0)</f>
        <v>#REF!</v>
      </c>
      <c r="E149" s="366"/>
      <c r="F149" s="366"/>
      <c r="G149" s="367">
        <v>0</v>
      </c>
      <c r="H149" s="367" t="e">
        <f t="shared" si="26"/>
        <v>#REF!</v>
      </c>
      <c r="I149" s="367">
        <v>0</v>
      </c>
      <c r="J149" s="367">
        <v>0</v>
      </c>
      <c r="K149" s="367">
        <v>0</v>
      </c>
      <c r="L149" s="367">
        <v>0</v>
      </c>
      <c r="M149" s="367">
        <v>0</v>
      </c>
      <c r="N149" s="367">
        <v>0</v>
      </c>
      <c r="O149" s="367">
        <v>0</v>
      </c>
      <c r="P149" s="367">
        <v>0</v>
      </c>
      <c r="Q149" s="367">
        <v>0</v>
      </c>
      <c r="R149" s="367">
        <v>0</v>
      </c>
      <c r="S149" s="367">
        <v>0</v>
      </c>
      <c r="T149" s="367">
        <v>0</v>
      </c>
      <c r="U149" s="367">
        <v>0</v>
      </c>
      <c r="V149" s="367">
        <v>0</v>
      </c>
      <c r="W149" s="367">
        <v>0</v>
      </c>
      <c r="X149" s="367">
        <v>0</v>
      </c>
      <c r="Y149" s="367">
        <v>0</v>
      </c>
      <c r="Z149" s="368" t="e">
        <f t="shared" si="23"/>
        <v>#REF!</v>
      </c>
      <c r="AA149" s="371"/>
    </row>
    <row r="150" spans="1:27" s="370" customFormat="1" ht="12.75" customHeight="1">
      <c r="A150" s="370">
        <f t="shared" si="25"/>
        <v>5</v>
      </c>
      <c r="B150" s="406">
        <v>21010</v>
      </c>
      <c r="C150" s="407" t="s">
        <v>285</v>
      </c>
      <c r="D150" s="365" t="e">
        <f>+IF(VLOOKUP(C150,#REF!,6,FALSE)=15,VLOOKUP('CA EF (2)'!C150,#REF!,5,FALSE),0)</f>
        <v>#REF!</v>
      </c>
      <c r="E150" s="366"/>
      <c r="F150" s="366"/>
      <c r="G150" s="367">
        <v>0</v>
      </c>
      <c r="H150" s="367" t="e">
        <f t="shared" si="26"/>
        <v>#REF!</v>
      </c>
      <c r="I150" s="367">
        <v>0</v>
      </c>
      <c r="J150" s="367">
        <v>0</v>
      </c>
      <c r="K150" s="367">
        <v>0</v>
      </c>
      <c r="L150" s="367">
        <v>0</v>
      </c>
      <c r="M150" s="367">
        <v>0</v>
      </c>
      <c r="N150" s="367">
        <v>0</v>
      </c>
      <c r="O150" s="367">
        <v>0</v>
      </c>
      <c r="P150" s="367">
        <v>0</v>
      </c>
      <c r="Q150" s="367">
        <v>0</v>
      </c>
      <c r="R150" s="367">
        <v>0</v>
      </c>
      <c r="S150" s="367">
        <v>0</v>
      </c>
      <c r="T150" s="367">
        <v>0</v>
      </c>
      <c r="U150" s="367">
        <v>0</v>
      </c>
      <c r="V150" s="367">
        <v>0</v>
      </c>
      <c r="W150" s="367">
        <v>0</v>
      </c>
      <c r="X150" s="367">
        <v>0</v>
      </c>
      <c r="Y150" s="367">
        <v>0</v>
      </c>
      <c r="Z150" s="368" t="e">
        <f t="shared" si="23"/>
        <v>#REF!</v>
      </c>
      <c r="AA150" s="371"/>
    </row>
    <row r="151" spans="1:27" s="370" customFormat="1" ht="12.75" customHeight="1">
      <c r="A151" s="370">
        <f t="shared" si="25"/>
        <v>8</v>
      </c>
      <c r="B151" s="406">
        <v>21010102</v>
      </c>
      <c r="C151" s="407" t="s">
        <v>513</v>
      </c>
      <c r="D151" s="365" t="e">
        <f>+IF(VLOOKUP(C151,#REF!,6,FALSE)=15,VLOOKUP('CA EF (2)'!C151,#REF!,5,FALSE),0)</f>
        <v>#REF!</v>
      </c>
      <c r="E151" s="366"/>
      <c r="F151" s="366"/>
      <c r="G151" s="367">
        <v>0</v>
      </c>
      <c r="H151" s="367" t="e">
        <f t="shared" si="26"/>
        <v>#REF!</v>
      </c>
      <c r="I151" s="367">
        <v>0</v>
      </c>
      <c r="J151" s="367">
        <v>0</v>
      </c>
      <c r="K151" s="367">
        <v>0</v>
      </c>
      <c r="L151" s="367">
        <v>0</v>
      </c>
      <c r="M151" s="367">
        <v>0</v>
      </c>
      <c r="N151" s="367">
        <v>0</v>
      </c>
      <c r="O151" s="367">
        <v>0</v>
      </c>
      <c r="P151" s="367">
        <v>0</v>
      </c>
      <c r="Q151" s="367">
        <v>0</v>
      </c>
      <c r="R151" s="367">
        <v>0</v>
      </c>
      <c r="S151" s="367">
        <v>0</v>
      </c>
      <c r="T151" s="367">
        <v>0</v>
      </c>
      <c r="U151" s="367">
        <v>0</v>
      </c>
      <c r="V151" s="367">
        <v>0</v>
      </c>
      <c r="W151" s="367">
        <v>0</v>
      </c>
      <c r="X151" s="367">
        <v>0</v>
      </c>
      <c r="Y151" s="367">
        <v>0</v>
      </c>
      <c r="Z151" s="368" t="e">
        <f t="shared" si="23"/>
        <v>#REF!</v>
      </c>
      <c r="AA151" s="371"/>
    </row>
    <row r="152" spans="1:27" s="370" customFormat="1" ht="12.75" customHeight="1">
      <c r="A152" s="370">
        <f t="shared" si="25"/>
        <v>11</v>
      </c>
      <c r="B152" s="406">
        <v>21010102001</v>
      </c>
      <c r="C152" s="407" t="s">
        <v>514</v>
      </c>
      <c r="D152" s="365" t="e">
        <f>+IF(VLOOKUP(C152,#REF!,6,FALSE)=15,VLOOKUP('CA EF (2)'!C152,#REF!,5,FALSE),0)</f>
        <v>#REF!</v>
      </c>
      <c r="E152" s="366"/>
      <c r="F152" s="366"/>
      <c r="G152" s="367">
        <v>0</v>
      </c>
      <c r="H152" s="367" t="e">
        <f t="shared" si="26"/>
        <v>#REF!</v>
      </c>
      <c r="I152" s="367">
        <v>0</v>
      </c>
      <c r="J152" s="367">
        <v>0</v>
      </c>
      <c r="K152" s="367">
        <v>0</v>
      </c>
      <c r="L152" s="367">
        <v>0</v>
      </c>
      <c r="M152" s="367">
        <v>0</v>
      </c>
      <c r="N152" s="367">
        <v>0</v>
      </c>
      <c r="O152" s="367">
        <v>0</v>
      </c>
      <c r="P152" s="367">
        <v>0</v>
      </c>
      <c r="Q152" s="367">
        <v>0</v>
      </c>
      <c r="R152" s="367">
        <v>0</v>
      </c>
      <c r="S152" s="367">
        <v>0</v>
      </c>
      <c r="T152" s="367">
        <v>0</v>
      </c>
      <c r="U152" s="367">
        <v>0</v>
      </c>
      <c r="V152" s="367">
        <v>0</v>
      </c>
      <c r="W152" s="367">
        <v>0</v>
      </c>
      <c r="X152" s="367">
        <v>0</v>
      </c>
      <c r="Y152" s="367">
        <v>0</v>
      </c>
      <c r="Z152" s="368" t="e">
        <f t="shared" si="23"/>
        <v>#REF!</v>
      </c>
      <c r="AA152" s="369"/>
    </row>
    <row r="153" spans="1:27" s="370" customFormat="1" ht="12.75" customHeight="1">
      <c r="A153" s="370">
        <f t="shared" si="25"/>
        <v>13</v>
      </c>
      <c r="B153" s="406">
        <v>2101010200101</v>
      </c>
      <c r="C153" s="407" t="s">
        <v>514</v>
      </c>
      <c r="D153" s="365" t="e">
        <f>+IF(VLOOKUP(C153,#REF!,6,FALSE)=15,VLOOKUP('CA EF (2)'!C153,#REF!,5,FALSE),0)</f>
        <v>#REF!</v>
      </c>
      <c r="E153" s="366"/>
      <c r="F153" s="366"/>
      <c r="G153" s="367">
        <v>0</v>
      </c>
      <c r="H153" s="367" t="e">
        <f t="shared" si="26"/>
        <v>#REF!</v>
      </c>
      <c r="I153" s="367">
        <v>0</v>
      </c>
      <c r="J153" s="367">
        <v>0</v>
      </c>
      <c r="K153" s="367">
        <v>0</v>
      </c>
      <c r="L153" s="367">
        <v>0</v>
      </c>
      <c r="M153" s="367">
        <v>0</v>
      </c>
      <c r="N153" s="367">
        <v>0</v>
      </c>
      <c r="O153" s="367">
        <v>0</v>
      </c>
      <c r="P153" s="367">
        <v>0</v>
      </c>
      <c r="Q153" s="367">
        <v>0</v>
      </c>
      <c r="R153" s="367">
        <v>0</v>
      </c>
      <c r="S153" s="367">
        <v>0</v>
      </c>
      <c r="T153" s="367">
        <v>0</v>
      </c>
      <c r="U153" s="367">
        <v>0</v>
      </c>
      <c r="V153" s="367">
        <v>0</v>
      </c>
      <c r="W153" s="367">
        <v>0</v>
      </c>
      <c r="X153" s="367">
        <v>0</v>
      </c>
      <c r="Y153" s="367">
        <v>0</v>
      </c>
      <c r="Z153" s="368" t="e">
        <f t="shared" si="23"/>
        <v>#REF!</v>
      </c>
      <c r="AA153" s="371"/>
    </row>
    <row r="154" spans="1:27" s="370" customFormat="1" ht="12.75" customHeight="1">
      <c r="A154" s="370">
        <f t="shared" si="25"/>
        <v>15</v>
      </c>
      <c r="B154" s="405">
        <v>210101020010199</v>
      </c>
      <c r="C154" s="408" t="s">
        <v>515</v>
      </c>
      <c r="D154" s="365" t="e">
        <f>+IF(VLOOKUP(C154,#REF!,6,FALSE)=15,VLOOKUP('CA EF (2)'!C154,#REF!,5,FALSE),0)</f>
        <v>#REF!</v>
      </c>
      <c r="E154" s="366"/>
      <c r="F154" s="366"/>
      <c r="G154" s="367">
        <v>-1250000</v>
      </c>
      <c r="H154" s="367" t="e">
        <f t="shared" si="26"/>
        <v>#REF!</v>
      </c>
      <c r="I154" s="367">
        <v>0</v>
      </c>
      <c r="J154" s="367">
        <v>0</v>
      </c>
      <c r="K154" s="367">
        <v>0</v>
      </c>
      <c r="L154" s="367">
        <v>0</v>
      </c>
      <c r="M154" s="367">
        <v>0</v>
      </c>
      <c r="N154" s="367" t="e">
        <f t="shared" ref="N154" si="27">-$H154</f>
        <v>#REF!</v>
      </c>
      <c r="O154" s="367">
        <v>0</v>
      </c>
      <c r="P154" s="367">
        <v>0</v>
      </c>
      <c r="Q154" s="367">
        <v>0</v>
      </c>
      <c r="R154" s="367">
        <v>0</v>
      </c>
      <c r="S154" s="367">
        <v>0</v>
      </c>
      <c r="T154" s="367">
        <v>0</v>
      </c>
      <c r="U154" s="367">
        <v>0</v>
      </c>
      <c r="V154" s="367">
        <v>0</v>
      </c>
      <c r="W154" s="367">
        <v>0</v>
      </c>
      <c r="X154" s="367">
        <v>0</v>
      </c>
      <c r="Y154" s="367">
        <v>0</v>
      </c>
      <c r="Z154" s="368" t="e">
        <f t="shared" si="23"/>
        <v>#REF!</v>
      </c>
      <c r="AA154" s="371"/>
    </row>
    <row r="155" spans="1:27" s="370" customFormat="1" ht="12.75" customHeight="1">
      <c r="A155" s="370">
        <f t="shared" si="25"/>
        <v>11</v>
      </c>
      <c r="B155" s="406">
        <v>21010102002</v>
      </c>
      <c r="C155" s="407" t="s">
        <v>516</v>
      </c>
      <c r="D155" s="365" t="e">
        <f>+IF(VLOOKUP(C155,#REF!,6,FALSE)=15,VLOOKUP('CA EF (2)'!C155,#REF!,5,FALSE),0)</f>
        <v>#REF!</v>
      </c>
      <c r="E155" s="366"/>
      <c r="F155" s="366"/>
      <c r="G155" s="367">
        <v>0</v>
      </c>
      <c r="H155" s="367" t="e">
        <f t="shared" si="26"/>
        <v>#REF!</v>
      </c>
      <c r="I155" s="367">
        <v>0</v>
      </c>
      <c r="J155" s="367">
        <v>0</v>
      </c>
      <c r="K155" s="367">
        <v>0</v>
      </c>
      <c r="L155" s="367">
        <v>0</v>
      </c>
      <c r="M155" s="367">
        <v>0</v>
      </c>
      <c r="N155" s="367">
        <v>0</v>
      </c>
      <c r="O155" s="367">
        <v>0</v>
      </c>
      <c r="P155" s="367">
        <v>0</v>
      </c>
      <c r="Q155" s="367">
        <v>0</v>
      </c>
      <c r="R155" s="367">
        <v>0</v>
      </c>
      <c r="S155" s="367">
        <v>0</v>
      </c>
      <c r="T155" s="367">
        <v>0</v>
      </c>
      <c r="U155" s="367">
        <v>0</v>
      </c>
      <c r="V155" s="367">
        <v>0</v>
      </c>
      <c r="W155" s="367">
        <v>0</v>
      </c>
      <c r="X155" s="367">
        <v>0</v>
      </c>
      <c r="Y155" s="367">
        <v>0</v>
      </c>
      <c r="Z155" s="368" t="e">
        <f t="shared" si="23"/>
        <v>#REF!</v>
      </c>
      <c r="AA155" s="371"/>
    </row>
    <row r="156" spans="1:27" s="370" customFormat="1" ht="12.75" customHeight="1">
      <c r="A156" s="370">
        <f t="shared" si="25"/>
        <v>13</v>
      </c>
      <c r="B156" s="406">
        <v>2101010200201</v>
      </c>
      <c r="C156" s="407" t="s">
        <v>516</v>
      </c>
      <c r="D156" s="365" t="e">
        <f>+IF(VLOOKUP(C156,#REF!,6,FALSE)=15,VLOOKUP('CA EF (2)'!C156,#REF!,5,FALSE),0)</f>
        <v>#REF!</v>
      </c>
      <c r="E156" s="366"/>
      <c r="F156" s="366"/>
      <c r="G156" s="367">
        <v>0</v>
      </c>
      <c r="H156" s="367" t="e">
        <f t="shared" si="26"/>
        <v>#REF!</v>
      </c>
      <c r="I156" s="367">
        <v>0</v>
      </c>
      <c r="J156" s="367">
        <v>0</v>
      </c>
      <c r="K156" s="367">
        <v>0</v>
      </c>
      <c r="L156" s="367">
        <v>0</v>
      </c>
      <c r="M156" s="367">
        <v>0</v>
      </c>
      <c r="N156" s="367">
        <v>0</v>
      </c>
      <c r="O156" s="367">
        <v>0</v>
      </c>
      <c r="P156" s="367">
        <v>0</v>
      </c>
      <c r="Q156" s="367">
        <v>0</v>
      </c>
      <c r="R156" s="367">
        <v>0</v>
      </c>
      <c r="S156" s="367">
        <v>0</v>
      </c>
      <c r="T156" s="367">
        <v>0</v>
      </c>
      <c r="U156" s="367">
        <v>0</v>
      </c>
      <c r="V156" s="367">
        <v>0</v>
      </c>
      <c r="W156" s="367">
        <v>0</v>
      </c>
      <c r="X156" s="367">
        <v>0</v>
      </c>
      <c r="Y156" s="367">
        <v>0</v>
      </c>
      <c r="Z156" s="368" t="e">
        <f t="shared" si="23"/>
        <v>#REF!</v>
      </c>
      <c r="AA156" s="371"/>
    </row>
    <row r="157" spans="1:27" s="370" customFormat="1" ht="12.75" customHeight="1">
      <c r="A157" s="370">
        <f t="shared" si="25"/>
        <v>15</v>
      </c>
      <c r="B157" s="405">
        <v>210101020020101</v>
      </c>
      <c r="C157" s="408" t="s">
        <v>517</v>
      </c>
      <c r="D157" s="365" t="e">
        <f>+IF(VLOOKUP(C157,#REF!,6,FALSE)=15,VLOOKUP('CA EF (2)'!C157,#REF!,5,FALSE),0)</f>
        <v>#REF!</v>
      </c>
      <c r="E157" s="366"/>
      <c r="F157" s="366"/>
      <c r="G157" s="367">
        <v>-3204793</v>
      </c>
      <c r="H157" s="367" t="e">
        <f t="shared" si="26"/>
        <v>#REF!</v>
      </c>
      <c r="I157" s="367">
        <v>0</v>
      </c>
      <c r="J157" s="367">
        <v>0</v>
      </c>
      <c r="K157" s="367">
        <v>0</v>
      </c>
      <c r="L157" s="367">
        <v>0</v>
      </c>
      <c r="M157" s="367">
        <v>0</v>
      </c>
      <c r="N157" s="367" t="e">
        <f t="shared" ref="N157:N158" si="28">-$H157</f>
        <v>#REF!</v>
      </c>
      <c r="O157" s="367">
        <v>0</v>
      </c>
      <c r="P157" s="367">
        <v>0</v>
      </c>
      <c r="Q157" s="367">
        <v>0</v>
      </c>
      <c r="R157" s="367">
        <v>0</v>
      </c>
      <c r="S157" s="367">
        <v>0</v>
      </c>
      <c r="T157" s="367">
        <v>0</v>
      </c>
      <c r="U157" s="367">
        <v>0</v>
      </c>
      <c r="V157" s="367">
        <v>0</v>
      </c>
      <c r="W157" s="367">
        <v>0</v>
      </c>
      <c r="X157" s="367">
        <v>0</v>
      </c>
      <c r="Y157" s="367">
        <v>0</v>
      </c>
      <c r="Z157" s="368" t="e">
        <f t="shared" si="23"/>
        <v>#REF!</v>
      </c>
      <c r="AA157" s="369"/>
    </row>
    <row r="158" spans="1:27" s="370" customFormat="1" ht="12.75" customHeight="1">
      <c r="A158" s="370">
        <f t="shared" si="25"/>
        <v>15</v>
      </c>
      <c r="B158" s="405">
        <v>210101020020199</v>
      </c>
      <c r="C158" s="408" t="s">
        <v>518</v>
      </c>
      <c r="D158" s="365" t="e">
        <f>+IF(VLOOKUP(C158,#REF!,6,FALSE)=15,VLOOKUP('CA EF (2)'!C158,#REF!,5,FALSE),0)</f>
        <v>#REF!</v>
      </c>
      <c r="E158" s="366"/>
      <c r="F158" s="366"/>
      <c r="G158" s="367">
        <v>-51759500</v>
      </c>
      <c r="H158" s="367" t="e">
        <f t="shared" si="26"/>
        <v>#REF!</v>
      </c>
      <c r="I158" s="367">
        <v>0</v>
      </c>
      <c r="J158" s="367">
        <v>0</v>
      </c>
      <c r="K158" s="367">
        <v>0</v>
      </c>
      <c r="L158" s="367">
        <v>0</v>
      </c>
      <c r="M158" s="367">
        <v>0</v>
      </c>
      <c r="N158" s="367" t="e">
        <f t="shared" si="28"/>
        <v>#REF!</v>
      </c>
      <c r="O158" s="367">
        <v>0</v>
      </c>
      <c r="P158" s="367">
        <v>0</v>
      </c>
      <c r="Q158" s="367">
        <v>0</v>
      </c>
      <c r="R158" s="367">
        <v>0</v>
      </c>
      <c r="S158" s="367">
        <v>0</v>
      </c>
      <c r="T158" s="367">
        <v>0</v>
      </c>
      <c r="U158" s="367">
        <v>0</v>
      </c>
      <c r="V158" s="367">
        <v>0</v>
      </c>
      <c r="W158" s="367">
        <v>0</v>
      </c>
      <c r="X158" s="367">
        <v>0</v>
      </c>
      <c r="Y158" s="367">
        <v>0</v>
      </c>
      <c r="Z158" s="368" t="e">
        <f t="shared" si="23"/>
        <v>#REF!</v>
      </c>
      <c r="AA158" s="371"/>
    </row>
    <row r="159" spans="1:27" s="370" customFormat="1" ht="12.75" customHeight="1">
      <c r="A159" s="370">
        <f t="shared" si="25"/>
        <v>11</v>
      </c>
      <c r="B159" s="406">
        <v>21010102005</v>
      </c>
      <c r="C159" s="407" t="s">
        <v>722</v>
      </c>
      <c r="D159" s="365" t="e">
        <f>+IF(VLOOKUP(C159,#REF!,6,FALSE)=15,VLOOKUP('CA EF (2)'!C159,#REF!,5,FALSE),0)</f>
        <v>#REF!</v>
      </c>
      <c r="E159" s="366"/>
      <c r="F159" s="366"/>
      <c r="G159" s="367">
        <v>0</v>
      </c>
      <c r="H159" s="367" t="e">
        <f t="shared" si="26"/>
        <v>#REF!</v>
      </c>
      <c r="I159" s="367">
        <v>0</v>
      </c>
      <c r="J159" s="367">
        <v>0</v>
      </c>
      <c r="K159" s="367">
        <v>0</v>
      </c>
      <c r="L159" s="367">
        <v>0</v>
      </c>
      <c r="M159" s="367">
        <v>0</v>
      </c>
      <c r="N159" s="367">
        <v>0</v>
      </c>
      <c r="O159" s="367">
        <v>0</v>
      </c>
      <c r="P159" s="367">
        <v>0</v>
      </c>
      <c r="Q159" s="367">
        <v>0</v>
      </c>
      <c r="R159" s="367">
        <v>0</v>
      </c>
      <c r="S159" s="367">
        <v>0</v>
      </c>
      <c r="T159" s="367">
        <v>0</v>
      </c>
      <c r="U159" s="367">
        <v>0</v>
      </c>
      <c r="V159" s="367">
        <v>0</v>
      </c>
      <c r="W159" s="367">
        <v>0</v>
      </c>
      <c r="X159" s="367">
        <v>0</v>
      </c>
      <c r="Y159" s="367">
        <v>0</v>
      </c>
      <c r="Z159" s="368" t="e">
        <f t="shared" si="23"/>
        <v>#REF!</v>
      </c>
      <c r="AA159" s="371"/>
    </row>
    <row r="160" spans="1:27" s="370" customFormat="1" ht="12.75" customHeight="1">
      <c r="A160" s="370">
        <f t="shared" si="25"/>
        <v>13</v>
      </c>
      <c r="B160" s="406">
        <v>2101010200501</v>
      </c>
      <c r="C160" s="407" t="s">
        <v>722</v>
      </c>
      <c r="D160" s="365" t="e">
        <f>+IF(VLOOKUP(C160,#REF!,6,FALSE)=15,VLOOKUP('CA EF (2)'!C160,#REF!,5,FALSE),0)</f>
        <v>#REF!</v>
      </c>
      <c r="E160" s="366"/>
      <c r="F160" s="366"/>
      <c r="G160" s="367">
        <v>0</v>
      </c>
      <c r="H160" s="367" t="e">
        <f t="shared" si="26"/>
        <v>#REF!</v>
      </c>
      <c r="I160" s="367">
        <v>0</v>
      </c>
      <c r="J160" s="367">
        <v>0</v>
      </c>
      <c r="K160" s="367">
        <v>0</v>
      </c>
      <c r="L160" s="367">
        <v>0</v>
      </c>
      <c r="M160" s="367">
        <v>0</v>
      </c>
      <c r="N160" s="367">
        <v>0</v>
      </c>
      <c r="O160" s="367">
        <v>0</v>
      </c>
      <c r="P160" s="367">
        <v>0</v>
      </c>
      <c r="Q160" s="367">
        <v>0</v>
      </c>
      <c r="R160" s="367">
        <v>0</v>
      </c>
      <c r="S160" s="367">
        <v>0</v>
      </c>
      <c r="T160" s="367">
        <v>0</v>
      </c>
      <c r="U160" s="367">
        <v>0</v>
      </c>
      <c r="V160" s="367">
        <v>0</v>
      </c>
      <c r="W160" s="367">
        <v>0</v>
      </c>
      <c r="X160" s="367">
        <v>0</v>
      </c>
      <c r="Y160" s="367">
        <v>0</v>
      </c>
      <c r="Z160" s="368" t="e">
        <f t="shared" si="23"/>
        <v>#REF!</v>
      </c>
      <c r="AA160" s="371"/>
    </row>
    <row r="161" spans="1:27" s="370" customFormat="1" ht="12.75" customHeight="1">
      <c r="A161" s="370">
        <f t="shared" si="25"/>
        <v>15</v>
      </c>
      <c r="B161" s="405">
        <v>210101020050199</v>
      </c>
      <c r="C161" s="408" t="s">
        <v>723</v>
      </c>
      <c r="D161" s="365" t="e">
        <f>+IF(VLOOKUP(C161,#REF!,6,FALSE)=15,VLOOKUP('CA EF (2)'!C161,#REF!,5,FALSE),0)</f>
        <v>#REF!</v>
      </c>
      <c r="E161" s="366"/>
      <c r="F161" s="366"/>
      <c r="G161" s="367">
        <v>0</v>
      </c>
      <c r="H161" s="367" t="e">
        <f t="shared" si="26"/>
        <v>#REF!</v>
      </c>
      <c r="I161" s="367">
        <v>0</v>
      </c>
      <c r="J161" s="367">
        <v>0</v>
      </c>
      <c r="K161" s="367">
        <v>0</v>
      </c>
      <c r="L161" s="367">
        <v>0</v>
      </c>
      <c r="M161" s="367">
        <v>0</v>
      </c>
      <c r="N161" s="367" t="e">
        <f t="shared" ref="N161" si="29">-$H161</f>
        <v>#REF!</v>
      </c>
      <c r="O161" s="367">
        <v>0</v>
      </c>
      <c r="P161" s="367">
        <v>0</v>
      </c>
      <c r="Q161" s="367">
        <v>0</v>
      </c>
      <c r="R161" s="367">
        <v>0</v>
      </c>
      <c r="S161" s="367">
        <v>0</v>
      </c>
      <c r="T161" s="367">
        <v>0</v>
      </c>
      <c r="U161" s="367">
        <v>0</v>
      </c>
      <c r="V161" s="367">
        <v>0</v>
      </c>
      <c r="W161" s="367">
        <v>0</v>
      </c>
      <c r="X161" s="367">
        <v>0</v>
      </c>
      <c r="Y161" s="367">
        <v>0</v>
      </c>
      <c r="Z161" s="368" t="e">
        <f t="shared" si="23"/>
        <v>#REF!</v>
      </c>
      <c r="AA161" s="371"/>
    </row>
    <row r="162" spans="1:27" s="370" customFormat="1" ht="12.75" customHeight="1">
      <c r="A162" s="370">
        <f t="shared" si="25"/>
        <v>2</v>
      </c>
      <c r="B162" s="406">
        <v>22</v>
      </c>
      <c r="C162" s="407" t="s">
        <v>724</v>
      </c>
      <c r="D162" s="365" t="e">
        <f>+IF(VLOOKUP(C162,#REF!,6,FALSE)=15,VLOOKUP('CA EF (2)'!C162,#REF!,5,FALSE),0)</f>
        <v>#REF!</v>
      </c>
      <c r="E162" s="366"/>
      <c r="F162" s="366"/>
      <c r="G162" s="367">
        <v>0</v>
      </c>
      <c r="H162" s="367" t="e">
        <f t="shared" si="26"/>
        <v>#REF!</v>
      </c>
      <c r="I162" s="367">
        <v>0</v>
      </c>
      <c r="J162" s="367">
        <v>0</v>
      </c>
      <c r="K162" s="367">
        <v>0</v>
      </c>
      <c r="L162" s="367">
        <v>0</v>
      </c>
      <c r="M162" s="367">
        <v>0</v>
      </c>
      <c r="N162" s="367">
        <v>0</v>
      </c>
      <c r="O162" s="367">
        <v>0</v>
      </c>
      <c r="P162" s="367">
        <v>0</v>
      </c>
      <c r="Q162" s="367">
        <v>0</v>
      </c>
      <c r="R162" s="367">
        <v>0</v>
      </c>
      <c r="S162" s="367">
        <v>0</v>
      </c>
      <c r="T162" s="367">
        <v>0</v>
      </c>
      <c r="U162" s="367">
        <v>0</v>
      </c>
      <c r="V162" s="367">
        <v>0</v>
      </c>
      <c r="W162" s="367">
        <v>0</v>
      </c>
      <c r="X162" s="367">
        <v>0</v>
      </c>
      <c r="Y162" s="367">
        <v>0</v>
      </c>
      <c r="Z162" s="368" t="e">
        <f t="shared" si="23"/>
        <v>#REF!</v>
      </c>
      <c r="AA162" s="371"/>
    </row>
    <row r="163" spans="1:27" s="370" customFormat="1" ht="12.75" customHeight="1">
      <c r="A163" s="370">
        <f t="shared" si="25"/>
        <v>5</v>
      </c>
      <c r="B163" s="406">
        <v>22010</v>
      </c>
      <c r="C163" s="407" t="s">
        <v>725</v>
      </c>
      <c r="D163" s="365" t="e">
        <f>+IF(VLOOKUP(C163,#REF!,6,FALSE)=15,VLOOKUP('CA EF (2)'!C163,#REF!,5,FALSE),0)</f>
        <v>#REF!</v>
      </c>
      <c r="E163" s="366"/>
      <c r="F163" s="366"/>
      <c r="G163" s="367">
        <v>0</v>
      </c>
      <c r="H163" s="367" t="e">
        <f t="shared" si="26"/>
        <v>#REF!</v>
      </c>
      <c r="I163" s="367">
        <v>0</v>
      </c>
      <c r="J163" s="367">
        <v>0</v>
      </c>
      <c r="K163" s="367">
        <v>0</v>
      </c>
      <c r="L163" s="367">
        <v>0</v>
      </c>
      <c r="M163" s="367">
        <v>0</v>
      </c>
      <c r="N163" s="367">
        <v>0</v>
      </c>
      <c r="O163" s="367">
        <v>0</v>
      </c>
      <c r="P163" s="367">
        <v>0</v>
      </c>
      <c r="Q163" s="367">
        <v>0</v>
      </c>
      <c r="R163" s="367">
        <v>0</v>
      </c>
      <c r="S163" s="367">
        <v>0</v>
      </c>
      <c r="T163" s="367">
        <v>0</v>
      </c>
      <c r="U163" s="367">
        <v>0</v>
      </c>
      <c r="V163" s="367">
        <v>0</v>
      </c>
      <c r="W163" s="367">
        <v>0</v>
      </c>
      <c r="X163" s="367">
        <v>0</v>
      </c>
      <c r="Y163" s="367">
        <v>0</v>
      </c>
      <c r="Z163" s="368" t="e">
        <f t="shared" si="23"/>
        <v>#REF!</v>
      </c>
      <c r="AA163" s="369"/>
    </row>
    <row r="164" spans="1:27" s="370" customFormat="1" ht="12.75" customHeight="1">
      <c r="A164" s="370">
        <f t="shared" si="25"/>
        <v>8</v>
      </c>
      <c r="B164" s="406">
        <v>22010190</v>
      </c>
      <c r="C164" s="407" t="s">
        <v>726</v>
      </c>
      <c r="D164" s="365" t="e">
        <f>+IF(VLOOKUP(C164,#REF!,6,FALSE)=15,VLOOKUP('CA EF (2)'!C164,#REF!,5,FALSE),0)</f>
        <v>#REF!</v>
      </c>
      <c r="E164" s="366"/>
      <c r="F164" s="366"/>
      <c r="G164" s="367">
        <v>0</v>
      </c>
      <c r="H164" s="367" t="e">
        <f t="shared" si="26"/>
        <v>#REF!</v>
      </c>
      <c r="I164" s="367">
        <v>0</v>
      </c>
      <c r="J164" s="367">
        <v>0</v>
      </c>
      <c r="K164" s="367">
        <v>0</v>
      </c>
      <c r="L164" s="367">
        <v>0</v>
      </c>
      <c r="M164" s="367">
        <v>0</v>
      </c>
      <c r="N164" s="367">
        <v>0</v>
      </c>
      <c r="O164" s="367">
        <v>0</v>
      </c>
      <c r="P164" s="367">
        <v>0</v>
      </c>
      <c r="Q164" s="367">
        <v>0</v>
      </c>
      <c r="R164" s="367">
        <v>0</v>
      </c>
      <c r="S164" s="367">
        <v>0</v>
      </c>
      <c r="T164" s="367">
        <v>0</v>
      </c>
      <c r="U164" s="367">
        <v>0</v>
      </c>
      <c r="V164" s="367">
        <v>0</v>
      </c>
      <c r="W164" s="367">
        <v>0</v>
      </c>
      <c r="X164" s="367">
        <v>0</v>
      </c>
      <c r="Y164" s="367">
        <v>0</v>
      </c>
      <c r="Z164" s="368" t="e">
        <f t="shared" si="23"/>
        <v>#REF!</v>
      </c>
      <c r="AA164" s="371"/>
    </row>
    <row r="165" spans="1:27" s="370" customFormat="1" ht="12.75" customHeight="1">
      <c r="A165" s="370">
        <f t="shared" si="25"/>
        <v>11</v>
      </c>
      <c r="B165" s="406">
        <v>22010190001</v>
      </c>
      <c r="C165" s="407" t="s">
        <v>726</v>
      </c>
      <c r="D165" s="365" t="e">
        <f>+IF(VLOOKUP(C165,#REF!,6,FALSE)=15,VLOOKUP('CA EF (2)'!C165,#REF!,5,FALSE),0)</f>
        <v>#REF!</v>
      </c>
      <c r="E165" s="366"/>
      <c r="F165" s="366"/>
      <c r="G165" s="367">
        <v>0</v>
      </c>
      <c r="H165" s="367" t="e">
        <f t="shared" si="26"/>
        <v>#REF!</v>
      </c>
      <c r="I165" s="367">
        <v>0</v>
      </c>
      <c r="J165" s="367">
        <v>0</v>
      </c>
      <c r="K165" s="367">
        <v>0</v>
      </c>
      <c r="L165" s="367">
        <v>0</v>
      </c>
      <c r="M165" s="367">
        <v>0</v>
      </c>
      <c r="N165" s="367">
        <v>0</v>
      </c>
      <c r="O165" s="367">
        <v>0</v>
      </c>
      <c r="P165" s="367">
        <v>0</v>
      </c>
      <c r="Q165" s="367">
        <v>0</v>
      </c>
      <c r="R165" s="367">
        <v>0</v>
      </c>
      <c r="S165" s="367">
        <v>0</v>
      </c>
      <c r="T165" s="367">
        <v>0</v>
      </c>
      <c r="U165" s="367">
        <v>0</v>
      </c>
      <c r="V165" s="367">
        <v>0</v>
      </c>
      <c r="W165" s="367">
        <v>0</v>
      </c>
      <c r="X165" s="367">
        <v>0</v>
      </c>
      <c r="Y165" s="367">
        <v>0</v>
      </c>
      <c r="Z165" s="368" t="e">
        <f t="shared" si="23"/>
        <v>#REF!</v>
      </c>
      <c r="AA165" s="371"/>
    </row>
    <row r="166" spans="1:27" s="370" customFormat="1" ht="12.75" customHeight="1">
      <c r="A166" s="370">
        <f t="shared" si="25"/>
        <v>13</v>
      </c>
      <c r="B166" s="406">
        <v>2201019000101</v>
      </c>
      <c r="C166" s="407" t="s">
        <v>726</v>
      </c>
      <c r="D166" s="365" t="e">
        <f>+IF(VLOOKUP(C166,#REF!,6,FALSE)=15,VLOOKUP('CA EF (2)'!C166,#REF!,5,FALSE),0)</f>
        <v>#REF!</v>
      </c>
      <c r="E166" s="366"/>
      <c r="F166" s="366"/>
      <c r="G166" s="367">
        <v>0</v>
      </c>
      <c r="H166" s="367" t="e">
        <f t="shared" si="26"/>
        <v>#REF!</v>
      </c>
      <c r="I166" s="367">
        <v>0</v>
      </c>
      <c r="J166" s="367">
        <v>0</v>
      </c>
      <c r="K166" s="367">
        <v>0</v>
      </c>
      <c r="L166" s="367">
        <v>0</v>
      </c>
      <c r="M166" s="367">
        <v>0</v>
      </c>
      <c r="N166" s="367">
        <v>0</v>
      </c>
      <c r="O166" s="367">
        <v>0</v>
      </c>
      <c r="P166" s="367">
        <v>0</v>
      </c>
      <c r="Q166" s="367">
        <v>0</v>
      </c>
      <c r="R166" s="367">
        <v>0</v>
      </c>
      <c r="S166" s="367">
        <v>0</v>
      </c>
      <c r="T166" s="367">
        <v>0</v>
      </c>
      <c r="U166" s="367">
        <v>0</v>
      </c>
      <c r="V166" s="367">
        <v>0</v>
      </c>
      <c r="W166" s="367">
        <v>0</v>
      </c>
      <c r="X166" s="367">
        <v>0</v>
      </c>
      <c r="Y166" s="367">
        <v>0</v>
      </c>
      <c r="Z166" s="368" t="e">
        <f t="shared" si="23"/>
        <v>#REF!</v>
      </c>
      <c r="AA166" s="371"/>
    </row>
    <row r="167" spans="1:27" s="370" customFormat="1" ht="12.75" customHeight="1">
      <c r="A167" s="370">
        <f t="shared" si="25"/>
        <v>15</v>
      </c>
      <c r="B167" s="405">
        <v>220101900010199</v>
      </c>
      <c r="C167" s="408" t="s">
        <v>727</v>
      </c>
      <c r="D167" s="365" t="e">
        <f>+IF(VLOOKUP(C167,#REF!,6,FALSE)=15,VLOOKUP('CA EF (2)'!C167,#REF!,5,FALSE),0)</f>
        <v>#REF!</v>
      </c>
      <c r="E167" s="366"/>
      <c r="F167" s="366"/>
      <c r="G167" s="367">
        <v>0</v>
      </c>
      <c r="H167" s="367" t="e">
        <f t="shared" si="26"/>
        <v>#REF!</v>
      </c>
      <c r="I167" s="367">
        <v>0</v>
      </c>
      <c r="J167" s="367">
        <v>0</v>
      </c>
      <c r="K167" s="367">
        <v>0</v>
      </c>
      <c r="L167" s="367">
        <v>0</v>
      </c>
      <c r="M167" s="367">
        <v>0</v>
      </c>
      <c r="N167" s="367" t="e">
        <f t="shared" ref="N167" si="30">-$H167</f>
        <v>#REF!</v>
      </c>
      <c r="O167" s="367">
        <v>0</v>
      </c>
      <c r="P167" s="367">
        <v>0</v>
      </c>
      <c r="Q167" s="367">
        <v>0</v>
      </c>
      <c r="R167" s="367">
        <v>0</v>
      </c>
      <c r="S167" s="367">
        <v>0</v>
      </c>
      <c r="T167" s="367">
        <v>0</v>
      </c>
      <c r="U167" s="367">
        <v>0</v>
      </c>
      <c r="V167" s="367">
        <v>0</v>
      </c>
      <c r="W167" s="367">
        <v>0</v>
      </c>
      <c r="X167" s="367">
        <v>0</v>
      </c>
      <c r="Y167" s="367">
        <v>0</v>
      </c>
      <c r="Z167" s="368" t="e">
        <f t="shared" si="23"/>
        <v>#REF!</v>
      </c>
      <c r="AA167" s="371"/>
    </row>
    <row r="168" spans="1:27" s="370" customFormat="1" ht="12.75" customHeight="1">
      <c r="A168" s="370">
        <f t="shared" si="25"/>
        <v>2</v>
      </c>
      <c r="B168" s="406">
        <v>25</v>
      </c>
      <c r="C168" s="407" t="s">
        <v>519</v>
      </c>
      <c r="D168" s="365" t="e">
        <f>+IF(VLOOKUP(C168,#REF!,6,FALSE)=15,VLOOKUP('CA EF (2)'!C168,#REF!,5,FALSE),0)</f>
        <v>#REF!</v>
      </c>
      <c r="E168" s="366"/>
      <c r="F168" s="366"/>
      <c r="G168" s="367">
        <v>0</v>
      </c>
      <c r="H168" s="367" t="e">
        <f t="shared" si="26"/>
        <v>#REF!</v>
      </c>
      <c r="I168" s="367">
        <v>0</v>
      </c>
      <c r="J168" s="367">
        <v>0</v>
      </c>
      <c r="K168" s="367">
        <v>0</v>
      </c>
      <c r="L168" s="367">
        <v>0</v>
      </c>
      <c r="M168" s="367">
        <v>0</v>
      </c>
      <c r="N168" s="367">
        <v>0</v>
      </c>
      <c r="O168" s="367">
        <v>0</v>
      </c>
      <c r="P168" s="367">
        <v>0</v>
      </c>
      <c r="Q168" s="367">
        <v>0</v>
      </c>
      <c r="R168" s="367">
        <v>0</v>
      </c>
      <c r="S168" s="367">
        <v>0</v>
      </c>
      <c r="T168" s="367">
        <v>0</v>
      </c>
      <c r="U168" s="367">
        <v>0</v>
      </c>
      <c r="V168" s="367">
        <v>0</v>
      </c>
      <c r="W168" s="367">
        <v>0</v>
      </c>
      <c r="X168" s="367">
        <v>0</v>
      </c>
      <c r="Y168" s="367">
        <v>0</v>
      </c>
      <c r="Z168" s="368" t="e">
        <f t="shared" si="23"/>
        <v>#REF!</v>
      </c>
      <c r="AA168" s="369"/>
    </row>
    <row r="169" spans="1:27" s="370" customFormat="1" ht="12.75" customHeight="1">
      <c r="A169" s="370">
        <f t="shared" si="25"/>
        <v>5</v>
      </c>
      <c r="B169" s="406">
        <v>25010</v>
      </c>
      <c r="C169" s="407" t="s">
        <v>520</v>
      </c>
      <c r="D169" s="365" t="e">
        <f>+IF(VLOOKUP(C169,#REF!,6,FALSE)=15,VLOOKUP('CA EF (2)'!C169,#REF!,5,FALSE),0)</f>
        <v>#REF!</v>
      </c>
      <c r="E169" s="366"/>
      <c r="F169" s="366"/>
      <c r="G169" s="367">
        <v>0</v>
      </c>
      <c r="H169" s="367" t="e">
        <f t="shared" si="26"/>
        <v>#REF!</v>
      </c>
      <c r="I169" s="367">
        <v>0</v>
      </c>
      <c r="J169" s="367">
        <v>0</v>
      </c>
      <c r="K169" s="367">
        <v>0</v>
      </c>
      <c r="L169" s="367">
        <v>0</v>
      </c>
      <c r="M169" s="367">
        <v>0</v>
      </c>
      <c r="N169" s="367">
        <v>0</v>
      </c>
      <c r="O169" s="367">
        <v>0</v>
      </c>
      <c r="P169" s="367">
        <v>0</v>
      </c>
      <c r="Q169" s="367">
        <v>0</v>
      </c>
      <c r="R169" s="367">
        <v>0</v>
      </c>
      <c r="S169" s="367">
        <v>0</v>
      </c>
      <c r="T169" s="367">
        <v>0</v>
      </c>
      <c r="U169" s="367">
        <v>0</v>
      </c>
      <c r="V169" s="367">
        <v>0</v>
      </c>
      <c r="W169" s="367">
        <v>0</v>
      </c>
      <c r="X169" s="367">
        <v>0</v>
      </c>
      <c r="Y169" s="367">
        <v>0</v>
      </c>
      <c r="Z169" s="368" t="e">
        <f t="shared" si="23"/>
        <v>#REF!</v>
      </c>
      <c r="AA169" s="371"/>
    </row>
    <row r="170" spans="1:27" s="370" customFormat="1" ht="12.75" customHeight="1">
      <c r="A170" s="370">
        <f t="shared" si="25"/>
        <v>8</v>
      </c>
      <c r="B170" s="406">
        <v>25010140</v>
      </c>
      <c r="C170" s="407" t="s">
        <v>520</v>
      </c>
      <c r="D170" s="365" t="e">
        <f>+IF(VLOOKUP(C170,#REF!,6,FALSE)=15,VLOOKUP('CA EF (2)'!C170,#REF!,5,FALSE),0)</f>
        <v>#REF!</v>
      </c>
      <c r="E170" s="366"/>
      <c r="F170" s="366"/>
      <c r="G170" s="367">
        <v>0</v>
      </c>
      <c r="H170" s="367" t="e">
        <f t="shared" si="26"/>
        <v>#REF!</v>
      </c>
      <c r="I170" s="367">
        <v>0</v>
      </c>
      <c r="J170" s="367">
        <v>0</v>
      </c>
      <c r="K170" s="367">
        <v>0</v>
      </c>
      <c r="L170" s="367">
        <v>0</v>
      </c>
      <c r="M170" s="367">
        <v>0</v>
      </c>
      <c r="N170" s="367">
        <v>0</v>
      </c>
      <c r="O170" s="367">
        <v>0</v>
      </c>
      <c r="P170" s="367">
        <v>0</v>
      </c>
      <c r="Q170" s="367">
        <v>0</v>
      </c>
      <c r="R170" s="367">
        <v>0</v>
      </c>
      <c r="S170" s="367">
        <v>0</v>
      </c>
      <c r="T170" s="367">
        <v>0</v>
      </c>
      <c r="U170" s="367">
        <v>0</v>
      </c>
      <c r="V170" s="367">
        <v>0</v>
      </c>
      <c r="W170" s="367">
        <v>0</v>
      </c>
      <c r="X170" s="367">
        <v>0</v>
      </c>
      <c r="Y170" s="367">
        <v>0</v>
      </c>
      <c r="Z170" s="368" t="e">
        <f t="shared" si="23"/>
        <v>#REF!</v>
      </c>
      <c r="AA170" s="371"/>
    </row>
    <row r="171" spans="1:27" s="370" customFormat="1" ht="12.75" customHeight="1">
      <c r="A171" s="370">
        <f t="shared" si="25"/>
        <v>11</v>
      </c>
      <c r="B171" s="406">
        <v>25010140001</v>
      </c>
      <c r="C171" s="407" t="s">
        <v>520</v>
      </c>
      <c r="D171" s="365" t="e">
        <f>+IF(VLOOKUP(C171,#REF!,6,FALSE)=15,VLOOKUP('CA EF (2)'!C171,#REF!,5,FALSE),0)</f>
        <v>#REF!</v>
      </c>
      <c r="E171" s="366"/>
      <c r="F171" s="366"/>
      <c r="G171" s="367">
        <v>0</v>
      </c>
      <c r="H171" s="367" t="e">
        <f t="shared" si="26"/>
        <v>#REF!</v>
      </c>
      <c r="I171" s="367">
        <v>0</v>
      </c>
      <c r="J171" s="367">
        <v>0</v>
      </c>
      <c r="K171" s="367">
        <v>0</v>
      </c>
      <c r="L171" s="367">
        <v>0</v>
      </c>
      <c r="M171" s="367">
        <v>0</v>
      </c>
      <c r="N171" s="367">
        <v>0</v>
      </c>
      <c r="O171" s="367">
        <v>0</v>
      </c>
      <c r="P171" s="367">
        <v>0</v>
      </c>
      <c r="Q171" s="367">
        <v>0</v>
      </c>
      <c r="R171" s="367">
        <v>0</v>
      </c>
      <c r="S171" s="367">
        <v>0</v>
      </c>
      <c r="T171" s="367">
        <v>0</v>
      </c>
      <c r="U171" s="367">
        <v>0</v>
      </c>
      <c r="V171" s="367">
        <v>0</v>
      </c>
      <c r="W171" s="367">
        <v>0</v>
      </c>
      <c r="X171" s="367">
        <v>0</v>
      </c>
      <c r="Y171" s="367">
        <v>0</v>
      </c>
      <c r="Z171" s="368" t="e">
        <f t="shared" si="23"/>
        <v>#REF!</v>
      </c>
      <c r="AA171" s="371"/>
    </row>
    <row r="172" spans="1:27" s="370" customFormat="1" ht="12.75" customHeight="1">
      <c r="A172" s="370">
        <f t="shared" si="25"/>
        <v>13</v>
      </c>
      <c r="B172" s="406">
        <v>2501014000102</v>
      </c>
      <c r="C172" s="407" t="s">
        <v>521</v>
      </c>
      <c r="D172" s="365" t="e">
        <f>+IF(VLOOKUP(C172,#REF!,6,FALSE)=15,VLOOKUP('CA EF (2)'!C172,#REF!,5,FALSE),0)</f>
        <v>#REF!</v>
      </c>
      <c r="E172" s="366"/>
      <c r="F172" s="366"/>
      <c r="G172" s="367">
        <v>0</v>
      </c>
      <c r="H172" s="367" t="e">
        <f t="shared" si="26"/>
        <v>#REF!</v>
      </c>
      <c r="I172" s="367">
        <v>0</v>
      </c>
      <c r="J172" s="367">
        <v>0</v>
      </c>
      <c r="K172" s="367">
        <v>0</v>
      </c>
      <c r="L172" s="367">
        <v>0</v>
      </c>
      <c r="M172" s="367">
        <v>0</v>
      </c>
      <c r="N172" s="367">
        <v>0</v>
      </c>
      <c r="O172" s="367">
        <v>0</v>
      </c>
      <c r="P172" s="367">
        <v>0</v>
      </c>
      <c r="Q172" s="367">
        <v>0</v>
      </c>
      <c r="R172" s="367">
        <v>0</v>
      </c>
      <c r="S172" s="367">
        <v>0</v>
      </c>
      <c r="T172" s="367">
        <v>0</v>
      </c>
      <c r="U172" s="367">
        <v>0</v>
      </c>
      <c r="V172" s="367">
        <v>0</v>
      </c>
      <c r="W172" s="367">
        <v>0</v>
      </c>
      <c r="X172" s="367">
        <v>0</v>
      </c>
      <c r="Y172" s="367">
        <v>0</v>
      </c>
      <c r="Z172" s="368" t="e">
        <f t="shared" si="23"/>
        <v>#REF!</v>
      </c>
      <c r="AA172" s="371"/>
    </row>
    <row r="173" spans="1:27" s="370" customFormat="1" ht="12.75" customHeight="1">
      <c r="A173" s="370">
        <f t="shared" si="25"/>
        <v>15</v>
      </c>
      <c r="B173" s="405">
        <v>250101400010299</v>
      </c>
      <c r="C173" s="408" t="s">
        <v>522</v>
      </c>
      <c r="D173" s="365" t="e">
        <f>+IF(VLOOKUP(C173,#REF!,6,FALSE)=15,VLOOKUP('CA EF (2)'!C173,#REF!,5,FALSE),0)</f>
        <v>#REF!</v>
      </c>
      <c r="E173" s="366"/>
      <c r="F173" s="366"/>
      <c r="G173" s="367">
        <v>-44404870</v>
      </c>
      <c r="H173" s="367" t="e">
        <f t="shared" si="26"/>
        <v>#REF!</v>
      </c>
      <c r="I173" s="367">
        <v>0</v>
      </c>
      <c r="J173" s="367">
        <v>0</v>
      </c>
      <c r="K173" s="367">
        <v>0</v>
      </c>
      <c r="L173" s="367">
        <v>0</v>
      </c>
      <c r="M173" s="367">
        <v>0</v>
      </c>
      <c r="N173" s="367" t="e">
        <f t="shared" ref="N173:N183" si="31">-$H173</f>
        <v>#REF!</v>
      </c>
      <c r="O173" s="367">
        <v>0</v>
      </c>
      <c r="P173" s="367">
        <v>0</v>
      </c>
      <c r="Q173" s="367">
        <v>0</v>
      </c>
      <c r="R173" s="367">
        <v>0</v>
      </c>
      <c r="S173" s="367">
        <v>0</v>
      </c>
      <c r="T173" s="367">
        <v>0</v>
      </c>
      <c r="U173" s="367">
        <v>0</v>
      </c>
      <c r="V173" s="367">
        <v>0</v>
      </c>
      <c r="W173" s="367">
        <v>0</v>
      </c>
      <c r="X173" s="367">
        <v>0</v>
      </c>
      <c r="Y173" s="367">
        <v>0</v>
      </c>
      <c r="Z173" s="368" t="e">
        <f t="shared" si="23"/>
        <v>#REF!</v>
      </c>
      <c r="AA173" s="371"/>
    </row>
    <row r="174" spans="1:27" s="370" customFormat="1" ht="12.75" customHeight="1">
      <c r="A174" s="370">
        <f t="shared" si="25"/>
        <v>13</v>
      </c>
      <c r="B174" s="406">
        <v>2501014000105</v>
      </c>
      <c r="C174" s="407" t="s">
        <v>728</v>
      </c>
      <c r="D174" s="365" t="e">
        <f>+IF(VLOOKUP(C174,#REF!,6,FALSE)=15,VLOOKUP('CA EF (2)'!C174,#REF!,5,FALSE),0)</f>
        <v>#REF!</v>
      </c>
      <c r="E174" s="366"/>
      <c r="F174" s="366"/>
      <c r="G174" s="367">
        <v>0</v>
      </c>
      <c r="H174" s="367" t="e">
        <f t="shared" si="26"/>
        <v>#REF!</v>
      </c>
      <c r="I174" s="367">
        <v>0</v>
      </c>
      <c r="J174" s="367">
        <v>0</v>
      </c>
      <c r="K174" s="367">
        <v>0</v>
      </c>
      <c r="L174" s="367">
        <v>0</v>
      </c>
      <c r="M174" s="367">
        <v>0</v>
      </c>
      <c r="N174" s="367">
        <v>0</v>
      </c>
      <c r="O174" s="367">
        <v>0</v>
      </c>
      <c r="P174" s="367">
        <v>0</v>
      </c>
      <c r="Q174" s="367">
        <v>0</v>
      </c>
      <c r="R174" s="367">
        <v>0</v>
      </c>
      <c r="S174" s="367">
        <v>0</v>
      </c>
      <c r="T174" s="367">
        <v>0</v>
      </c>
      <c r="U174" s="367">
        <v>0</v>
      </c>
      <c r="V174" s="367">
        <v>0</v>
      </c>
      <c r="W174" s="367">
        <v>0</v>
      </c>
      <c r="X174" s="367">
        <v>0</v>
      </c>
      <c r="Y174" s="367">
        <v>0</v>
      </c>
      <c r="Z174" s="368" t="e">
        <f t="shared" si="23"/>
        <v>#REF!</v>
      </c>
      <c r="AA174" s="371"/>
    </row>
    <row r="175" spans="1:27" s="370" customFormat="1" ht="12.75" customHeight="1">
      <c r="A175" s="370">
        <f t="shared" si="25"/>
        <v>15</v>
      </c>
      <c r="B175" s="405">
        <v>250101400010599</v>
      </c>
      <c r="C175" s="408" t="s">
        <v>729</v>
      </c>
      <c r="D175" s="365" t="e">
        <f>+IF(VLOOKUP(C175,#REF!,6,FALSE)=15,VLOOKUP('CA EF (2)'!C175,#REF!,5,FALSE),0)</f>
        <v>#REF!</v>
      </c>
      <c r="E175" s="366"/>
      <c r="F175" s="366"/>
      <c r="G175" s="367">
        <v>0</v>
      </c>
      <c r="H175" s="367" t="e">
        <f t="shared" si="26"/>
        <v>#REF!</v>
      </c>
      <c r="I175" s="367">
        <v>0</v>
      </c>
      <c r="J175" s="367">
        <v>0</v>
      </c>
      <c r="K175" s="367">
        <v>0</v>
      </c>
      <c r="L175" s="367">
        <v>0</v>
      </c>
      <c r="M175" s="367">
        <v>0</v>
      </c>
      <c r="N175" s="367" t="e">
        <f t="shared" si="31"/>
        <v>#REF!</v>
      </c>
      <c r="O175" s="367">
        <v>0</v>
      </c>
      <c r="P175" s="367">
        <v>0</v>
      </c>
      <c r="Q175" s="367">
        <v>0</v>
      </c>
      <c r="R175" s="367">
        <v>0</v>
      </c>
      <c r="S175" s="367">
        <v>0</v>
      </c>
      <c r="T175" s="367">
        <v>0</v>
      </c>
      <c r="U175" s="367">
        <v>0</v>
      </c>
      <c r="V175" s="367">
        <v>0</v>
      </c>
      <c r="W175" s="367">
        <v>0</v>
      </c>
      <c r="X175" s="367">
        <v>0</v>
      </c>
      <c r="Y175" s="367">
        <v>0</v>
      </c>
      <c r="Z175" s="368" t="e">
        <f t="shared" si="23"/>
        <v>#REF!</v>
      </c>
      <c r="AA175" s="369"/>
    </row>
    <row r="176" spans="1:27" s="370" customFormat="1" ht="12.75" customHeight="1">
      <c r="A176" s="370">
        <f t="shared" si="25"/>
        <v>13</v>
      </c>
      <c r="B176" s="406">
        <v>2501014000107</v>
      </c>
      <c r="C176" s="407" t="s">
        <v>523</v>
      </c>
      <c r="D176" s="365" t="e">
        <f>+IF(VLOOKUP(C176,#REF!,6,FALSE)=15,VLOOKUP('CA EF (2)'!C176,#REF!,5,FALSE),0)</f>
        <v>#REF!</v>
      </c>
      <c r="E176" s="366"/>
      <c r="F176" s="366"/>
      <c r="G176" s="367">
        <v>0</v>
      </c>
      <c r="H176" s="367" t="e">
        <f t="shared" si="26"/>
        <v>#REF!</v>
      </c>
      <c r="I176" s="367">
        <v>0</v>
      </c>
      <c r="J176" s="367">
        <v>0</v>
      </c>
      <c r="K176" s="367">
        <v>0</v>
      </c>
      <c r="L176" s="367">
        <v>0</v>
      </c>
      <c r="M176" s="367">
        <v>0</v>
      </c>
      <c r="N176" s="367">
        <v>0</v>
      </c>
      <c r="O176" s="367">
        <v>0</v>
      </c>
      <c r="P176" s="367">
        <v>0</v>
      </c>
      <c r="Q176" s="367">
        <v>0</v>
      </c>
      <c r="R176" s="367">
        <v>0</v>
      </c>
      <c r="S176" s="367">
        <v>0</v>
      </c>
      <c r="T176" s="367">
        <v>0</v>
      </c>
      <c r="U176" s="367">
        <v>0</v>
      </c>
      <c r="V176" s="367">
        <v>0</v>
      </c>
      <c r="W176" s="367">
        <v>0</v>
      </c>
      <c r="X176" s="367">
        <v>0</v>
      </c>
      <c r="Y176" s="367">
        <v>0</v>
      </c>
      <c r="Z176" s="368" t="e">
        <f t="shared" si="23"/>
        <v>#REF!</v>
      </c>
      <c r="AA176" s="371"/>
    </row>
    <row r="177" spans="1:27" s="370" customFormat="1" ht="12.75" customHeight="1">
      <c r="A177" s="370">
        <f t="shared" si="25"/>
        <v>15</v>
      </c>
      <c r="B177" s="405">
        <v>250101400010799</v>
      </c>
      <c r="C177" s="408" t="s">
        <v>524</v>
      </c>
      <c r="D177" s="365" t="e">
        <f>+IF(VLOOKUP(C177,#REF!,6,FALSE)=15,VLOOKUP('CA EF (2)'!C177,#REF!,5,FALSE),0)</f>
        <v>#REF!</v>
      </c>
      <c r="E177" s="366"/>
      <c r="F177" s="366"/>
      <c r="G177" s="367">
        <v>-43456080</v>
      </c>
      <c r="H177" s="367" t="e">
        <f t="shared" si="26"/>
        <v>#REF!</v>
      </c>
      <c r="I177" s="367">
        <v>0</v>
      </c>
      <c r="J177" s="367">
        <v>0</v>
      </c>
      <c r="K177" s="367">
        <v>0</v>
      </c>
      <c r="L177" s="367">
        <v>0</v>
      </c>
      <c r="M177" s="367">
        <v>0</v>
      </c>
      <c r="N177" s="367" t="e">
        <f t="shared" si="31"/>
        <v>#REF!</v>
      </c>
      <c r="O177" s="367">
        <v>0</v>
      </c>
      <c r="P177" s="367">
        <v>0</v>
      </c>
      <c r="Q177" s="367">
        <v>0</v>
      </c>
      <c r="R177" s="367">
        <v>0</v>
      </c>
      <c r="S177" s="367">
        <v>0</v>
      </c>
      <c r="T177" s="367">
        <v>0</v>
      </c>
      <c r="U177" s="367">
        <v>0</v>
      </c>
      <c r="V177" s="367">
        <v>0</v>
      </c>
      <c r="W177" s="367">
        <v>0</v>
      </c>
      <c r="X177" s="367">
        <v>0</v>
      </c>
      <c r="Y177" s="367">
        <v>0</v>
      </c>
      <c r="Z177" s="368" t="e">
        <f t="shared" si="23"/>
        <v>#REF!</v>
      </c>
      <c r="AA177" s="371"/>
    </row>
    <row r="178" spans="1:27" s="370" customFormat="1" ht="12.75" customHeight="1">
      <c r="A178" s="370">
        <f t="shared" si="25"/>
        <v>13</v>
      </c>
      <c r="B178" s="406">
        <v>2501014000109</v>
      </c>
      <c r="C178" s="407" t="s">
        <v>525</v>
      </c>
      <c r="D178" s="365" t="e">
        <f>+IF(VLOOKUP(C178,#REF!,6,FALSE)=15,VLOOKUP('CA EF (2)'!C178,#REF!,5,FALSE),0)</f>
        <v>#REF!</v>
      </c>
      <c r="E178" s="366"/>
      <c r="F178" s="366"/>
      <c r="G178" s="367">
        <v>0</v>
      </c>
      <c r="H178" s="367" t="e">
        <f t="shared" si="26"/>
        <v>#REF!</v>
      </c>
      <c r="I178" s="367">
        <v>0</v>
      </c>
      <c r="J178" s="367">
        <v>0</v>
      </c>
      <c r="K178" s="367">
        <v>0</v>
      </c>
      <c r="L178" s="367">
        <v>0</v>
      </c>
      <c r="M178" s="367">
        <v>0</v>
      </c>
      <c r="N178" s="367">
        <v>0</v>
      </c>
      <c r="O178" s="367">
        <v>0</v>
      </c>
      <c r="P178" s="367">
        <v>0</v>
      </c>
      <c r="Q178" s="367">
        <v>0</v>
      </c>
      <c r="R178" s="367">
        <v>0</v>
      </c>
      <c r="S178" s="367">
        <v>0</v>
      </c>
      <c r="T178" s="367">
        <v>0</v>
      </c>
      <c r="U178" s="367">
        <v>0</v>
      </c>
      <c r="V178" s="367">
        <v>0</v>
      </c>
      <c r="W178" s="367">
        <v>0</v>
      </c>
      <c r="X178" s="367">
        <v>0</v>
      </c>
      <c r="Y178" s="367">
        <v>0</v>
      </c>
      <c r="Z178" s="368" t="e">
        <f t="shared" si="23"/>
        <v>#REF!</v>
      </c>
      <c r="AA178" s="371"/>
    </row>
    <row r="179" spans="1:27" s="370" customFormat="1" ht="12.75" customHeight="1">
      <c r="A179" s="370">
        <f t="shared" si="25"/>
        <v>15</v>
      </c>
      <c r="B179" s="405">
        <v>250101400010999</v>
      </c>
      <c r="C179" s="408" t="s">
        <v>526</v>
      </c>
      <c r="D179" s="365" t="e">
        <f>+IF(VLOOKUP(C179,#REF!,6,FALSE)=15,VLOOKUP('CA EF (2)'!C179,#REF!,5,FALSE),0)</f>
        <v>#REF!</v>
      </c>
      <c r="E179" s="366"/>
      <c r="F179" s="366"/>
      <c r="G179" s="367">
        <v>-27940232</v>
      </c>
      <c r="H179" s="367" t="e">
        <f t="shared" si="26"/>
        <v>#REF!</v>
      </c>
      <c r="I179" s="367">
        <v>0</v>
      </c>
      <c r="J179" s="367">
        <v>0</v>
      </c>
      <c r="K179" s="367">
        <v>0</v>
      </c>
      <c r="L179" s="367">
        <v>0</v>
      </c>
      <c r="M179" s="367">
        <v>0</v>
      </c>
      <c r="N179" s="367" t="e">
        <f t="shared" si="31"/>
        <v>#REF!</v>
      </c>
      <c r="O179" s="367">
        <v>0</v>
      </c>
      <c r="P179" s="367">
        <v>0</v>
      </c>
      <c r="Q179" s="367">
        <v>0</v>
      </c>
      <c r="R179" s="367">
        <v>0</v>
      </c>
      <c r="S179" s="367">
        <v>0</v>
      </c>
      <c r="T179" s="367">
        <v>0</v>
      </c>
      <c r="U179" s="367">
        <v>0</v>
      </c>
      <c r="V179" s="367">
        <v>0</v>
      </c>
      <c r="W179" s="367">
        <v>0</v>
      </c>
      <c r="X179" s="367">
        <v>0</v>
      </c>
      <c r="Y179" s="367">
        <v>0</v>
      </c>
      <c r="Z179" s="368" t="e">
        <f t="shared" si="23"/>
        <v>#REF!</v>
      </c>
      <c r="AA179" s="371"/>
    </row>
    <row r="180" spans="1:27" s="370" customFormat="1" ht="12.75" customHeight="1">
      <c r="A180" s="370">
        <f t="shared" si="25"/>
        <v>0</v>
      </c>
      <c r="B180" s="406"/>
      <c r="C180" s="407" t="s">
        <v>527</v>
      </c>
      <c r="D180" s="365">
        <v>0</v>
      </c>
      <c r="E180" s="366"/>
      <c r="F180" s="366"/>
      <c r="G180" s="367">
        <v>0</v>
      </c>
      <c r="H180" s="367">
        <f t="shared" si="26"/>
        <v>0</v>
      </c>
      <c r="I180" s="367">
        <v>0</v>
      </c>
      <c r="J180" s="367">
        <v>0</v>
      </c>
      <c r="K180" s="367">
        <v>0</v>
      </c>
      <c r="L180" s="367">
        <v>0</v>
      </c>
      <c r="M180" s="367">
        <v>0</v>
      </c>
      <c r="N180" s="367">
        <v>0</v>
      </c>
      <c r="O180" s="367">
        <v>0</v>
      </c>
      <c r="P180" s="367">
        <v>0</v>
      </c>
      <c r="Q180" s="367">
        <v>0</v>
      </c>
      <c r="R180" s="367">
        <v>0</v>
      </c>
      <c r="S180" s="367">
        <v>0</v>
      </c>
      <c r="T180" s="367">
        <v>0</v>
      </c>
      <c r="U180" s="367">
        <v>0</v>
      </c>
      <c r="V180" s="367">
        <v>0</v>
      </c>
      <c r="W180" s="367">
        <v>0</v>
      </c>
      <c r="X180" s="367">
        <v>0</v>
      </c>
      <c r="Y180" s="367">
        <v>0</v>
      </c>
      <c r="Z180" s="368">
        <f t="shared" si="23"/>
        <v>0</v>
      </c>
      <c r="AA180" s="371"/>
    </row>
    <row r="181" spans="1:27" s="370" customFormat="1" ht="12.75" customHeight="1">
      <c r="A181" s="370">
        <f t="shared" si="25"/>
        <v>0</v>
      </c>
      <c r="B181" s="405"/>
      <c r="C181" s="408" t="s">
        <v>528</v>
      </c>
      <c r="D181" s="365">
        <v>0</v>
      </c>
      <c r="E181" s="366"/>
      <c r="F181" s="366"/>
      <c r="G181" s="367">
        <v>-17480688</v>
      </c>
      <c r="H181" s="367">
        <f t="shared" si="26"/>
        <v>17480688</v>
      </c>
      <c r="I181" s="367">
        <v>0</v>
      </c>
      <c r="J181" s="367">
        <v>0</v>
      </c>
      <c r="K181" s="367">
        <v>0</v>
      </c>
      <c r="L181" s="367">
        <v>0</v>
      </c>
      <c r="M181" s="367">
        <v>0</v>
      </c>
      <c r="N181" s="367">
        <f t="shared" si="31"/>
        <v>-17480688</v>
      </c>
      <c r="O181" s="367">
        <v>0</v>
      </c>
      <c r="P181" s="367">
        <v>0</v>
      </c>
      <c r="Q181" s="367">
        <v>0</v>
      </c>
      <c r="R181" s="367">
        <v>0</v>
      </c>
      <c r="S181" s="367">
        <v>0</v>
      </c>
      <c r="T181" s="367">
        <v>0</v>
      </c>
      <c r="U181" s="367">
        <v>0</v>
      </c>
      <c r="V181" s="367">
        <v>0</v>
      </c>
      <c r="W181" s="367">
        <v>0</v>
      </c>
      <c r="X181" s="367">
        <v>0</v>
      </c>
      <c r="Y181" s="367">
        <v>0</v>
      </c>
      <c r="Z181" s="368">
        <f t="shared" si="23"/>
        <v>0</v>
      </c>
      <c r="AA181" s="371"/>
    </row>
    <row r="182" spans="1:27" s="370" customFormat="1" ht="12.75" customHeight="1">
      <c r="A182" s="370">
        <f t="shared" si="25"/>
        <v>13</v>
      </c>
      <c r="B182" s="406">
        <v>2501014000113</v>
      </c>
      <c r="C182" s="407" t="s">
        <v>529</v>
      </c>
      <c r="D182" s="365" t="e">
        <f>+IF(VLOOKUP(C182,#REF!,6,FALSE)=15,VLOOKUP('CA EF (2)'!C182,#REF!,5,FALSE),0)</f>
        <v>#REF!</v>
      </c>
      <c r="E182" s="366"/>
      <c r="F182" s="366"/>
      <c r="G182" s="367">
        <v>0</v>
      </c>
      <c r="H182" s="367" t="e">
        <f t="shared" si="26"/>
        <v>#REF!</v>
      </c>
      <c r="I182" s="367">
        <v>0</v>
      </c>
      <c r="J182" s="367">
        <v>0</v>
      </c>
      <c r="K182" s="367">
        <v>0</v>
      </c>
      <c r="L182" s="367">
        <v>0</v>
      </c>
      <c r="M182" s="367">
        <v>0</v>
      </c>
      <c r="N182" s="367">
        <v>0</v>
      </c>
      <c r="O182" s="367">
        <v>0</v>
      </c>
      <c r="P182" s="367">
        <v>0</v>
      </c>
      <c r="Q182" s="367">
        <v>0</v>
      </c>
      <c r="R182" s="367">
        <v>0</v>
      </c>
      <c r="S182" s="367">
        <v>0</v>
      </c>
      <c r="T182" s="367">
        <v>0</v>
      </c>
      <c r="U182" s="367">
        <v>0</v>
      </c>
      <c r="V182" s="367">
        <v>0</v>
      </c>
      <c r="W182" s="367">
        <v>0</v>
      </c>
      <c r="X182" s="367">
        <v>0</v>
      </c>
      <c r="Y182" s="367">
        <v>0</v>
      </c>
      <c r="Z182" s="368" t="e">
        <f t="shared" si="23"/>
        <v>#REF!</v>
      </c>
      <c r="AA182" s="371"/>
    </row>
    <row r="183" spans="1:27" s="370" customFormat="1" ht="12.75" customHeight="1">
      <c r="A183" s="370">
        <f t="shared" si="25"/>
        <v>15</v>
      </c>
      <c r="B183" s="405">
        <v>250101400011399</v>
      </c>
      <c r="C183" s="408" t="s">
        <v>530</v>
      </c>
      <c r="D183" s="365" t="e">
        <f>+IF(VLOOKUP(C183,#REF!,6,FALSE)=15,VLOOKUP('CA EF (2)'!C183,#REF!,5,FALSE),0)</f>
        <v>#REF!</v>
      </c>
      <c r="E183" s="366"/>
      <c r="F183" s="366"/>
      <c r="G183" s="367">
        <v>-1705598</v>
      </c>
      <c r="H183" s="367" t="e">
        <f t="shared" si="26"/>
        <v>#REF!</v>
      </c>
      <c r="I183" s="367">
        <v>0</v>
      </c>
      <c r="J183" s="367">
        <v>0</v>
      </c>
      <c r="K183" s="367">
        <v>0</v>
      </c>
      <c r="L183" s="367">
        <v>0</v>
      </c>
      <c r="M183" s="367">
        <v>0</v>
      </c>
      <c r="N183" s="367" t="e">
        <f t="shared" si="31"/>
        <v>#REF!</v>
      </c>
      <c r="O183" s="367">
        <v>0</v>
      </c>
      <c r="P183" s="367">
        <v>0</v>
      </c>
      <c r="Q183" s="367">
        <v>0</v>
      </c>
      <c r="R183" s="367">
        <v>0</v>
      </c>
      <c r="S183" s="367">
        <v>0</v>
      </c>
      <c r="T183" s="367">
        <v>0</v>
      </c>
      <c r="U183" s="367">
        <v>0</v>
      </c>
      <c r="V183" s="367">
        <v>0</v>
      </c>
      <c r="W183" s="367">
        <v>0</v>
      </c>
      <c r="X183" s="367">
        <v>0</v>
      </c>
      <c r="Y183" s="367">
        <v>0</v>
      </c>
      <c r="Z183" s="368" t="e">
        <f t="shared" si="23"/>
        <v>#REF!</v>
      </c>
      <c r="AA183" s="371"/>
    </row>
    <row r="184" spans="1:27" s="370" customFormat="1" ht="12.75" customHeight="1">
      <c r="A184" s="370">
        <f t="shared" si="25"/>
        <v>8</v>
      </c>
      <c r="B184" s="406">
        <v>25010142</v>
      </c>
      <c r="C184" s="407" t="s">
        <v>531</v>
      </c>
      <c r="D184" s="365" t="e">
        <f>+IF(VLOOKUP(C184,#REF!,6,FALSE)=15,VLOOKUP('CA EF (2)'!C184,#REF!,5,FALSE),0)</f>
        <v>#REF!</v>
      </c>
      <c r="E184" s="366"/>
      <c r="F184" s="366"/>
      <c r="G184" s="367">
        <v>0</v>
      </c>
      <c r="H184" s="367" t="e">
        <f t="shared" si="26"/>
        <v>#REF!</v>
      </c>
      <c r="I184" s="367">
        <v>0</v>
      </c>
      <c r="J184" s="367">
        <v>0</v>
      </c>
      <c r="K184" s="367">
        <v>0</v>
      </c>
      <c r="L184" s="367">
        <v>0</v>
      </c>
      <c r="M184" s="367">
        <v>0</v>
      </c>
      <c r="N184" s="367">
        <v>0</v>
      </c>
      <c r="O184" s="367">
        <v>0</v>
      </c>
      <c r="P184" s="367">
        <v>0</v>
      </c>
      <c r="Q184" s="367">
        <v>0</v>
      </c>
      <c r="R184" s="367">
        <v>0</v>
      </c>
      <c r="S184" s="367">
        <v>0</v>
      </c>
      <c r="T184" s="367">
        <v>0</v>
      </c>
      <c r="U184" s="367">
        <v>0</v>
      </c>
      <c r="V184" s="367">
        <v>0</v>
      </c>
      <c r="W184" s="367">
        <v>0</v>
      </c>
      <c r="X184" s="367">
        <v>0</v>
      </c>
      <c r="Y184" s="367">
        <v>0</v>
      </c>
      <c r="Z184" s="368" t="e">
        <f t="shared" si="23"/>
        <v>#REF!</v>
      </c>
      <c r="AA184" s="369"/>
    </row>
    <row r="185" spans="1:27" s="370" customFormat="1" ht="12.75" customHeight="1">
      <c r="A185" s="370">
        <f t="shared" si="25"/>
        <v>11</v>
      </c>
      <c r="B185" s="406">
        <v>25010142001</v>
      </c>
      <c r="C185" s="407" t="s">
        <v>730</v>
      </c>
      <c r="D185" s="365" t="e">
        <f>+IF(VLOOKUP(C185,#REF!,6,FALSE)=15,VLOOKUP('CA EF (2)'!C185,#REF!,5,FALSE),0)</f>
        <v>#REF!</v>
      </c>
      <c r="E185" s="366"/>
      <c r="F185" s="366"/>
      <c r="G185" s="367">
        <v>0</v>
      </c>
      <c r="H185" s="367" t="e">
        <f t="shared" si="26"/>
        <v>#REF!</v>
      </c>
      <c r="I185" s="367">
        <v>0</v>
      </c>
      <c r="J185" s="367">
        <v>0</v>
      </c>
      <c r="K185" s="367">
        <v>0</v>
      </c>
      <c r="L185" s="367">
        <v>0</v>
      </c>
      <c r="M185" s="367">
        <v>0</v>
      </c>
      <c r="N185" s="367">
        <v>0</v>
      </c>
      <c r="O185" s="367">
        <v>0</v>
      </c>
      <c r="P185" s="367">
        <v>0</v>
      </c>
      <c r="Q185" s="367">
        <v>0</v>
      </c>
      <c r="R185" s="367">
        <v>0</v>
      </c>
      <c r="S185" s="367">
        <v>0</v>
      </c>
      <c r="T185" s="367">
        <v>0</v>
      </c>
      <c r="U185" s="367">
        <v>0</v>
      </c>
      <c r="V185" s="367">
        <v>0</v>
      </c>
      <c r="W185" s="367">
        <v>0</v>
      </c>
      <c r="X185" s="367">
        <v>0</v>
      </c>
      <c r="Y185" s="367">
        <v>0</v>
      </c>
      <c r="Z185" s="368" t="e">
        <f t="shared" si="23"/>
        <v>#REF!</v>
      </c>
      <c r="AA185" s="371"/>
    </row>
    <row r="186" spans="1:27" s="370" customFormat="1" ht="12.75" customHeight="1">
      <c r="A186" s="370">
        <f t="shared" si="25"/>
        <v>13</v>
      </c>
      <c r="B186" s="406">
        <v>2501014200106</v>
      </c>
      <c r="C186" s="407" t="s">
        <v>279</v>
      </c>
      <c r="D186" s="365" t="e">
        <f>+IF(VLOOKUP(C186,#REF!,6,FALSE)=15,VLOOKUP('CA EF (2)'!C186,#REF!,5,FALSE),0)</f>
        <v>#REF!</v>
      </c>
      <c r="E186" s="366"/>
      <c r="F186" s="366"/>
      <c r="G186" s="367">
        <v>0</v>
      </c>
      <c r="H186" s="367" t="e">
        <f t="shared" si="26"/>
        <v>#REF!</v>
      </c>
      <c r="I186" s="367">
        <v>0</v>
      </c>
      <c r="J186" s="367">
        <v>0</v>
      </c>
      <c r="K186" s="367">
        <v>0</v>
      </c>
      <c r="L186" s="367">
        <v>0</v>
      </c>
      <c r="M186" s="367">
        <v>0</v>
      </c>
      <c r="N186" s="367">
        <v>0</v>
      </c>
      <c r="O186" s="367">
        <v>0</v>
      </c>
      <c r="P186" s="367">
        <v>0</v>
      </c>
      <c r="Q186" s="367">
        <v>0</v>
      </c>
      <c r="R186" s="367">
        <v>0</v>
      </c>
      <c r="S186" s="367">
        <v>0</v>
      </c>
      <c r="T186" s="367">
        <v>0</v>
      </c>
      <c r="U186" s="367">
        <v>0</v>
      </c>
      <c r="V186" s="367">
        <v>0</v>
      </c>
      <c r="W186" s="367">
        <v>0</v>
      </c>
      <c r="X186" s="367">
        <v>0</v>
      </c>
      <c r="Y186" s="367">
        <v>0</v>
      </c>
      <c r="Z186" s="368" t="e">
        <f t="shared" si="23"/>
        <v>#REF!</v>
      </c>
      <c r="AA186" s="371"/>
    </row>
    <row r="187" spans="1:27" s="370" customFormat="1" ht="12.75" customHeight="1">
      <c r="A187" s="370">
        <f t="shared" si="25"/>
        <v>15</v>
      </c>
      <c r="B187" s="405">
        <v>250101420010699</v>
      </c>
      <c r="C187" s="408" t="s">
        <v>536</v>
      </c>
      <c r="D187" s="365" t="e">
        <f>+IF(VLOOKUP(C187,#REF!,6,FALSE)=15,VLOOKUP('CA EF (2)'!C187,#REF!,5,FALSE),0)</f>
        <v>#REF!</v>
      </c>
      <c r="E187" s="366"/>
      <c r="F187" s="366"/>
      <c r="G187" s="367">
        <v>-46143</v>
      </c>
      <c r="H187" s="367" t="e">
        <f t="shared" si="26"/>
        <v>#REF!</v>
      </c>
      <c r="I187" s="367">
        <v>0</v>
      </c>
      <c r="J187" s="367">
        <v>0</v>
      </c>
      <c r="K187" s="367">
        <v>0</v>
      </c>
      <c r="L187" s="367">
        <v>0</v>
      </c>
      <c r="M187" s="367">
        <v>0</v>
      </c>
      <c r="N187" s="367">
        <v>0</v>
      </c>
      <c r="O187" s="367">
        <v>0</v>
      </c>
      <c r="P187" s="367">
        <v>0</v>
      </c>
      <c r="Q187" s="367">
        <v>0</v>
      </c>
      <c r="R187" s="367">
        <v>0</v>
      </c>
      <c r="S187" s="367">
        <v>0</v>
      </c>
      <c r="T187" s="367">
        <v>0</v>
      </c>
      <c r="U187" s="367">
        <v>0</v>
      </c>
      <c r="V187" s="367">
        <v>0</v>
      </c>
      <c r="W187" s="367">
        <v>0</v>
      </c>
      <c r="X187" s="367">
        <v>0</v>
      </c>
      <c r="Y187" s="367">
        <v>0</v>
      </c>
      <c r="Z187" s="368" t="e">
        <f t="shared" si="23"/>
        <v>#REF!</v>
      </c>
      <c r="AA187" s="371"/>
    </row>
    <row r="188" spans="1:27" s="370" customFormat="1" ht="12.75" customHeight="1">
      <c r="A188" s="370">
        <f t="shared" si="25"/>
        <v>0</v>
      </c>
      <c r="B188" s="406"/>
      <c r="C188" s="407" t="s">
        <v>532</v>
      </c>
      <c r="D188" s="365">
        <v>0</v>
      </c>
      <c r="E188" s="366"/>
      <c r="F188" s="366"/>
      <c r="G188" s="367">
        <v>0</v>
      </c>
      <c r="H188" s="367">
        <f t="shared" si="26"/>
        <v>0</v>
      </c>
      <c r="I188" s="367">
        <v>0</v>
      </c>
      <c r="J188" s="367">
        <v>0</v>
      </c>
      <c r="K188" s="367">
        <v>0</v>
      </c>
      <c r="L188" s="367">
        <v>0</v>
      </c>
      <c r="M188" s="367">
        <v>0</v>
      </c>
      <c r="N188" s="367">
        <v>0</v>
      </c>
      <c r="O188" s="367">
        <v>0</v>
      </c>
      <c r="P188" s="367">
        <v>0</v>
      </c>
      <c r="Q188" s="367">
        <v>0</v>
      </c>
      <c r="R188" s="367">
        <v>0</v>
      </c>
      <c r="S188" s="367">
        <v>0</v>
      </c>
      <c r="T188" s="367">
        <v>0</v>
      </c>
      <c r="U188" s="367">
        <v>0</v>
      </c>
      <c r="V188" s="367">
        <v>0</v>
      </c>
      <c r="W188" s="367">
        <v>0</v>
      </c>
      <c r="X188" s="367">
        <v>0</v>
      </c>
      <c r="Y188" s="367">
        <v>0</v>
      </c>
      <c r="Z188" s="368">
        <f t="shared" si="23"/>
        <v>0</v>
      </c>
      <c r="AA188" s="371"/>
    </row>
    <row r="189" spans="1:27" s="370" customFormat="1" ht="12.75" customHeight="1">
      <c r="A189" s="370">
        <f t="shared" si="25"/>
        <v>0</v>
      </c>
      <c r="B189" s="405"/>
      <c r="C189" s="408" t="s">
        <v>533</v>
      </c>
      <c r="D189" s="365">
        <v>0</v>
      </c>
      <c r="E189" s="366"/>
      <c r="F189" s="366"/>
      <c r="G189" s="367">
        <v>-2162975</v>
      </c>
      <c r="H189" s="367">
        <f t="shared" si="26"/>
        <v>2162975</v>
      </c>
      <c r="I189" s="367">
        <v>0</v>
      </c>
      <c r="J189" s="367">
        <v>0</v>
      </c>
      <c r="K189" s="367">
        <v>0</v>
      </c>
      <c r="L189" s="367">
        <v>0</v>
      </c>
      <c r="M189" s="367">
        <v>0</v>
      </c>
      <c r="N189" s="367">
        <f t="shared" ref="N189:N193" si="32">-$H189</f>
        <v>-2162975</v>
      </c>
      <c r="O189" s="367">
        <v>0</v>
      </c>
      <c r="P189" s="367">
        <v>0</v>
      </c>
      <c r="Q189" s="367">
        <v>0</v>
      </c>
      <c r="R189" s="367">
        <v>0</v>
      </c>
      <c r="S189" s="367">
        <v>0</v>
      </c>
      <c r="T189" s="367">
        <v>0</v>
      </c>
      <c r="U189" s="367">
        <v>0</v>
      </c>
      <c r="V189" s="367">
        <v>0</v>
      </c>
      <c r="W189" s="367">
        <v>0</v>
      </c>
      <c r="X189" s="367">
        <v>0</v>
      </c>
      <c r="Y189" s="367">
        <v>0</v>
      </c>
      <c r="Z189" s="368">
        <f t="shared" si="23"/>
        <v>0</v>
      </c>
      <c r="AA189" s="371"/>
    </row>
    <row r="190" spans="1:27" s="370" customFormat="1" ht="12.75" customHeight="1">
      <c r="A190" s="370">
        <f t="shared" si="25"/>
        <v>0</v>
      </c>
      <c r="B190" s="406"/>
      <c r="C190" s="407" t="s">
        <v>534</v>
      </c>
      <c r="D190" s="365">
        <v>0</v>
      </c>
      <c r="E190" s="366"/>
      <c r="F190" s="366"/>
      <c r="G190" s="367">
        <v>0</v>
      </c>
      <c r="H190" s="367">
        <f t="shared" si="26"/>
        <v>0</v>
      </c>
      <c r="I190" s="367">
        <v>0</v>
      </c>
      <c r="J190" s="367">
        <v>0</v>
      </c>
      <c r="K190" s="367">
        <v>0</v>
      </c>
      <c r="L190" s="367">
        <v>0</v>
      </c>
      <c r="M190" s="367">
        <v>0</v>
      </c>
      <c r="N190" s="367">
        <v>0</v>
      </c>
      <c r="O190" s="367">
        <v>0</v>
      </c>
      <c r="P190" s="367">
        <v>0</v>
      </c>
      <c r="Q190" s="367">
        <v>0</v>
      </c>
      <c r="R190" s="367">
        <v>0</v>
      </c>
      <c r="S190" s="367">
        <v>0</v>
      </c>
      <c r="T190" s="367">
        <v>0</v>
      </c>
      <c r="U190" s="367">
        <v>0</v>
      </c>
      <c r="V190" s="367">
        <v>0</v>
      </c>
      <c r="W190" s="367">
        <v>0</v>
      </c>
      <c r="X190" s="367">
        <v>0</v>
      </c>
      <c r="Y190" s="367">
        <v>0</v>
      </c>
      <c r="Z190" s="368">
        <f t="shared" si="23"/>
        <v>0</v>
      </c>
      <c r="AA190" s="371"/>
    </row>
    <row r="191" spans="1:27" s="370" customFormat="1" ht="12.75" customHeight="1">
      <c r="A191" s="370">
        <f t="shared" si="25"/>
        <v>0</v>
      </c>
      <c r="B191" s="405"/>
      <c r="C191" s="408" t="s">
        <v>535</v>
      </c>
      <c r="D191" s="365">
        <v>0</v>
      </c>
      <c r="E191" s="366"/>
      <c r="F191" s="366"/>
      <c r="G191" s="367">
        <v>-4590319</v>
      </c>
      <c r="H191" s="367">
        <f t="shared" si="26"/>
        <v>4590319</v>
      </c>
      <c r="I191" s="367">
        <v>0</v>
      </c>
      <c r="J191" s="367">
        <v>0</v>
      </c>
      <c r="K191" s="367">
        <v>0</v>
      </c>
      <c r="L191" s="367">
        <v>0</v>
      </c>
      <c r="M191" s="367">
        <v>0</v>
      </c>
      <c r="N191" s="367">
        <f t="shared" si="32"/>
        <v>-4590319</v>
      </c>
      <c r="O191" s="367">
        <v>0</v>
      </c>
      <c r="P191" s="367">
        <v>0</v>
      </c>
      <c r="Q191" s="367">
        <v>0</v>
      </c>
      <c r="R191" s="367">
        <v>0</v>
      </c>
      <c r="S191" s="367">
        <v>0</v>
      </c>
      <c r="T191" s="367">
        <v>0</v>
      </c>
      <c r="U191" s="367">
        <v>0</v>
      </c>
      <c r="V191" s="367">
        <v>0</v>
      </c>
      <c r="W191" s="367">
        <v>0</v>
      </c>
      <c r="X191" s="367">
        <v>0</v>
      </c>
      <c r="Y191" s="367">
        <v>0</v>
      </c>
      <c r="Z191" s="368">
        <f t="shared" si="23"/>
        <v>0</v>
      </c>
      <c r="AA191" s="371"/>
    </row>
    <row r="192" spans="1:27" s="370" customFormat="1" ht="12.75" customHeight="1">
      <c r="A192" s="370">
        <f t="shared" si="25"/>
        <v>0</v>
      </c>
      <c r="B192" s="405"/>
      <c r="C192" s="408" t="s">
        <v>678</v>
      </c>
      <c r="D192" s="365">
        <v>0</v>
      </c>
      <c r="E192" s="366"/>
      <c r="F192" s="366"/>
      <c r="G192" s="367">
        <v>-27876380</v>
      </c>
      <c r="H192" s="367">
        <f t="shared" si="26"/>
        <v>27876380</v>
      </c>
      <c r="I192" s="367">
        <v>0</v>
      </c>
      <c r="J192" s="367">
        <v>0</v>
      </c>
      <c r="K192" s="367">
        <v>0</v>
      </c>
      <c r="L192" s="367">
        <v>0</v>
      </c>
      <c r="M192" s="367">
        <v>0</v>
      </c>
      <c r="N192" s="367">
        <f t="shared" si="32"/>
        <v>-27876380</v>
      </c>
      <c r="O192" s="367">
        <v>0</v>
      </c>
      <c r="P192" s="367">
        <v>0</v>
      </c>
      <c r="Q192" s="367">
        <v>0</v>
      </c>
      <c r="R192" s="367">
        <v>0</v>
      </c>
      <c r="S192" s="367">
        <v>0</v>
      </c>
      <c r="T192" s="367">
        <v>0</v>
      </c>
      <c r="U192" s="367">
        <v>0</v>
      </c>
      <c r="V192" s="367">
        <v>0</v>
      </c>
      <c r="W192" s="367">
        <v>0</v>
      </c>
      <c r="X192" s="367">
        <v>0</v>
      </c>
      <c r="Y192" s="367">
        <v>0</v>
      </c>
      <c r="Z192" s="368">
        <f t="shared" si="23"/>
        <v>0</v>
      </c>
      <c r="AA192" s="371"/>
    </row>
    <row r="193" spans="1:27" s="370" customFormat="1" ht="12.75" customHeight="1">
      <c r="A193" s="370">
        <f t="shared" si="25"/>
        <v>0</v>
      </c>
      <c r="B193" s="405"/>
      <c r="C193" s="408" t="s">
        <v>306</v>
      </c>
      <c r="D193" s="365">
        <v>0</v>
      </c>
      <c r="E193" s="366"/>
      <c r="F193" s="366"/>
      <c r="G193" s="367">
        <v>-1928182</v>
      </c>
      <c r="H193" s="367">
        <f t="shared" si="26"/>
        <v>1928182</v>
      </c>
      <c r="I193" s="367">
        <v>0</v>
      </c>
      <c r="J193" s="367">
        <v>0</v>
      </c>
      <c r="K193" s="367">
        <v>0</v>
      </c>
      <c r="L193" s="367">
        <v>0</v>
      </c>
      <c r="M193" s="367">
        <v>0</v>
      </c>
      <c r="N193" s="367">
        <f t="shared" si="32"/>
        <v>-1928182</v>
      </c>
      <c r="O193" s="367">
        <v>0</v>
      </c>
      <c r="P193" s="367">
        <v>0</v>
      </c>
      <c r="Q193" s="367">
        <v>0</v>
      </c>
      <c r="R193" s="367">
        <v>0</v>
      </c>
      <c r="S193" s="367">
        <v>0</v>
      </c>
      <c r="T193" s="367">
        <v>0</v>
      </c>
      <c r="U193" s="367">
        <v>0</v>
      </c>
      <c r="V193" s="367">
        <v>0</v>
      </c>
      <c r="W193" s="367">
        <v>0</v>
      </c>
      <c r="X193" s="367">
        <v>0</v>
      </c>
      <c r="Y193" s="367">
        <v>0</v>
      </c>
      <c r="Z193" s="368">
        <f t="shared" ref="Z193:Z256" si="33">SUM(H193:Y193)</f>
        <v>0</v>
      </c>
      <c r="AA193" s="371"/>
    </row>
    <row r="194" spans="1:27" s="370" customFormat="1" ht="12.75" customHeight="1">
      <c r="A194" s="370">
        <f t="shared" si="25"/>
        <v>1</v>
      </c>
      <c r="B194" s="406">
        <v>3</v>
      </c>
      <c r="C194" s="407" t="s">
        <v>12</v>
      </c>
      <c r="D194" s="365" t="e">
        <f>+IF(VLOOKUP(C194,#REF!,6,FALSE)=15,VLOOKUP('CA EF (2)'!C194,#REF!,5,FALSE),0)</f>
        <v>#REF!</v>
      </c>
      <c r="E194" s="366"/>
      <c r="F194" s="366"/>
      <c r="G194" s="367">
        <v>0</v>
      </c>
      <c r="H194" s="367" t="e">
        <f t="shared" si="26"/>
        <v>#REF!</v>
      </c>
      <c r="I194" s="367">
        <v>0</v>
      </c>
      <c r="J194" s="367">
        <v>0</v>
      </c>
      <c r="K194" s="367">
        <v>0</v>
      </c>
      <c r="L194" s="367">
        <v>0</v>
      </c>
      <c r="M194" s="367">
        <v>0</v>
      </c>
      <c r="N194" s="367">
        <v>0</v>
      </c>
      <c r="O194" s="367">
        <v>0</v>
      </c>
      <c r="P194" s="367">
        <v>0</v>
      </c>
      <c r="Q194" s="367">
        <v>0</v>
      </c>
      <c r="R194" s="367">
        <v>0</v>
      </c>
      <c r="S194" s="367">
        <v>0</v>
      </c>
      <c r="T194" s="367">
        <v>0</v>
      </c>
      <c r="U194" s="367">
        <v>0</v>
      </c>
      <c r="V194" s="367">
        <v>0</v>
      </c>
      <c r="W194" s="367">
        <v>0</v>
      </c>
      <c r="X194" s="367">
        <v>0</v>
      </c>
      <c r="Y194" s="367">
        <v>0</v>
      </c>
      <c r="Z194" s="368" t="e">
        <f t="shared" si="33"/>
        <v>#REF!</v>
      </c>
      <c r="AA194" s="371"/>
    </row>
    <row r="195" spans="1:27" s="370" customFormat="1" ht="12.75" customHeight="1">
      <c r="A195" s="370">
        <f t="shared" si="25"/>
        <v>2</v>
      </c>
      <c r="B195" s="406">
        <v>31</v>
      </c>
      <c r="C195" s="407" t="s">
        <v>537</v>
      </c>
      <c r="D195" s="365" t="e">
        <f>+IF(VLOOKUP(C195,#REF!,6,FALSE)=15,VLOOKUP('CA EF (2)'!C195,#REF!,5,FALSE),0)</f>
        <v>#REF!</v>
      </c>
      <c r="E195" s="366"/>
      <c r="F195" s="366"/>
      <c r="G195" s="367">
        <v>0</v>
      </c>
      <c r="H195" s="367" t="e">
        <f t="shared" si="26"/>
        <v>#REF!</v>
      </c>
      <c r="I195" s="367">
        <v>0</v>
      </c>
      <c r="J195" s="367">
        <v>0</v>
      </c>
      <c r="K195" s="367">
        <v>0</v>
      </c>
      <c r="L195" s="367">
        <v>0</v>
      </c>
      <c r="M195" s="367">
        <v>0</v>
      </c>
      <c r="N195" s="367">
        <v>0</v>
      </c>
      <c r="O195" s="367">
        <v>0</v>
      </c>
      <c r="P195" s="367">
        <v>0</v>
      </c>
      <c r="Q195" s="367">
        <v>0</v>
      </c>
      <c r="R195" s="367">
        <v>0</v>
      </c>
      <c r="S195" s="367">
        <v>0</v>
      </c>
      <c r="T195" s="367">
        <v>0</v>
      </c>
      <c r="U195" s="367">
        <v>0</v>
      </c>
      <c r="V195" s="367">
        <v>0</v>
      </c>
      <c r="W195" s="367">
        <v>0</v>
      </c>
      <c r="X195" s="367">
        <v>0</v>
      </c>
      <c r="Y195" s="367">
        <v>0</v>
      </c>
      <c r="Z195" s="368" t="e">
        <f t="shared" si="33"/>
        <v>#REF!</v>
      </c>
      <c r="AA195" s="371"/>
    </row>
    <row r="196" spans="1:27" s="370" customFormat="1" ht="12.75" customHeight="1">
      <c r="A196" s="370">
        <f t="shared" si="25"/>
        <v>5</v>
      </c>
      <c r="B196" s="406">
        <v>31010</v>
      </c>
      <c r="C196" s="407" t="s">
        <v>538</v>
      </c>
      <c r="D196" s="365" t="e">
        <f>+IF(VLOOKUP(C196,#REF!,6,FALSE)=15,VLOOKUP('CA EF (2)'!C196,#REF!,5,FALSE),0)</f>
        <v>#REF!</v>
      </c>
      <c r="E196" s="366"/>
      <c r="F196" s="366"/>
      <c r="G196" s="367">
        <v>0</v>
      </c>
      <c r="H196" s="367" t="e">
        <f t="shared" si="26"/>
        <v>#REF!</v>
      </c>
      <c r="I196" s="367">
        <v>0</v>
      </c>
      <c r="J196" s="367">
        <v>0</v>
      </c>
      <c r="K196" s="367">
        <v>0</v>
      </c>
      <c r="L196" s="367">
        <v>0</v>
      </c>
      <c r="M196" s="367">
        <v>0</v>
      </c>
      <c r="N196" s="367">
        <v>0</v>
      </c>
      <c r="O196" s="367">
        <v>0</v>
      </c>
      <c r="P196" s="367">
        <v>0</v>
      </c>
      <c r="Q196" s="367">
        <v>0</v>
      </c>
      <c r="R196" s="367">
        <v>0</v>
      </c>
      <c r="S196" s="367">
        <v>0</v>
      </c>
      <c r="T196" s="367">
        <v>0</v>
      </c>
      <c r="U196" s="367">
        <v>0</v>
      </c>
      <c r="V196" s="367">
        <v>0</v>
      </c>
      <c r="W196" s="367">
        <v>0</v>
      </c>
      <c r="X196" s="367">
        <v>0</v>
      </c>
      <c r="Y196" s="367">
        <v>0</v>
      </c>
      <c r="Z196" s="368" t="e">
        <f t="shared" si="33"/>
        <v>#REF!</v>
      </c>
      <c r="AA196" s="371"/>
    </row>
    <row r="197" spans="1:27" s="370" customFormat="1" ht="12.75" customHeight="1">
      <c r="A197" s="370">
        <f t="shared" si="25"/>
        <v>8</v>
      </c>
      <c r="B197" s="406">
        <v>31010502</v>
      </c>
      <c r="C197" s="407" t="s">
        <v>538</v>
      </c>
      <c r="D197" s="365" t="e">
        <f>+IF(VLOOKUP(C197,#REF!,6,FALSE)=15,VLOOKUP('CA EF (2)'!C197,#REF!,5,FALSE),0)</f>
        <v>#REF!</v>
      </c>
      <c r="E197" s="366"/>
      <c r="F197" s="366"/>
      <c r="G197" s="367">
        <v>0</v>
      </c>
      <c r="H197" s="367" t="e">
        <f t="shared" si="26"/>
        <v>#REF!</v>
      </c>
      <c r="I197" s="367">
        <v>0</v>
      </c>
      <c r="J197" s="367">
        <v>0</v>
      </c>
      <c r="K197" s="367">
        <v>0</v>
      </c>
      <c r="L197" s="367">
        <v>0</v>
      </c>
      <c r="M197" s="367">
        <v>0</v>
      </c>
      <c r="N197" s="367">
        <v>0</v>
      </c>
      <c r="O197" s="367">
        <v>0</v>
      </c>
      <c r="P197" s="367">
        <v>0</v>
      </c>
      <c r="Q197" s="367">
        <v>0</v>
      </c>
      <c r="R197" s="367">
        <v>0</v>
      </c>
      <c r="S197" s="367">
        <v>0</v>
      </c>
      <c r="T197" s="367">
        <v>0</v>
      </c>
      <c r="U197" s="367">
        <v>0</v>
      </c>
      <c r="V197" s="367">
        <v>0</v>
      </c>
      <c r="W197" s="367">
        <v>0</v>
      </c>
      <c r="X197" s="367">
        <v>0</v>
      </c>
      <c r="Y197" s="367">
        <v>0</v>
      </c>
      <c r="Z197" s="368" t="e">
        <f t="shared" si="33"/>
        <v>#REF!</v>
      </c>
      <c r="AA197" s="371"/>
    </row>
    <row r="198" spans="1:27" s="370" customFormat="1" ht="12.75" customHeight="1">
      <c r="A198" s="370">
        <f t="shared" si="25"/>
        <v>11</v>
      </c>
      <c r="B198" s="406">
        <v>31010502001</v>
      </c>
      <c r="C198" s="407" t="s">
        <v>539</v>
      </c>
      <c r="D198" s="365" t="e">
        <f>+IF(VLOOKUP(C198,#REF!,6,FALSE)=15,VLOOKUP('CA EF (2)'!C198,#REF!,5,FALSE),0)</f>
        <v>#REF!</v>
      </c>
      <c r="E198" s="366"/>
      <c r="F198" s="366"/>
      <c r="G198" s="367">
        <v>0</v>
      </c>
      <c r="H198" s="367" t="e">
        <f t="shared" si="26"/>
        <v>#REF!</v>
      </c>
      <c r="I198" s="367">
        <v>0</v>
      </c>
      <c r="J198" s="367">
        <v>0</v>
      </c>
      <c r="K198" s="367">
        <v>0</v>
      </c>
      <c r="L198" s="367">
        <v>0</v>
      </c>
      <c r="M198" s="367">
        <v>0</v>
      </c>
      <c r="N198" s="367">
        <v>0</v>
      </c>
      <c r="O198" s="367">
        <v>0</v>
      </c>
      <c r="P198" s="367">
        <v>0</v>
      </c>
      <c r="Q198" s="367">
        <v>0</v>
      </c>
      <c r="R198" s="367">
        <v>0</v>
      </c>
      <c r="S198" s="367">
        <v>0</v>
      </c>
      <c r="T198" s="367">
        <v>0</v>
      </c>
      <c r="U198" s="367">
        <v>0</v>
      </c>
      <c r="V198" s="367">
        <v>0</v>
      </c>
      <c r="W198" s="367">
        <v>0</v>
      </c>
      <c r="X198" s="367">
        <v>0</v>
      </c>
      <c r="Y198" s="367">
        <v>0</v>
      </c>
      <c r="Z198" s="368" t="e">
        <f t="shared" si="33"/>
        <v>#REF!</v>
      </c>
      <c r="AA198" s="371"/>
    </row>
    <row r="199" spans="1:27" s="370" customFormat="1" ht="12.75" customHeight="1">
      <c r="A199" s="370">
        <f t="shared" si="25"/>
        <v>13</v>
      </c>
      <c r="B199" s="406">
        <v>3101050200101</v>
      </c>
      <c r="C199" s="407" t="s">
        <v>539</v>
      </c>
      <c r="D199" s="365" t="e">
        <f>+IF(VLOOKUP(C199,#REF!,6,FALSE)=15,VLOOKUP('CA EF (2)'!C199,#REF!,5,FALSE),0)</f>
        <v>#REF!</v>
      </c>
      <c r="E199" s="366"/>
      <c r="F199" s="366"/>
      <c r="G199" s="367">
        <v>0</v>
      </c>
      <c r="H199" s="367" t="e">
        <f t="shared" si="26"/>
        <v>#REF!</v>
      </c>
      <c r="I199" s="367">
        <v>0</v>
      </c>
      <c r="J199" s="367">
        <v>0</v>
      </c>
      <c r="K199" s="367">
        <v>0</v>
      </c>
      <c r="L199" s="367">
        <v>0</v>
      </c>
      <c r="M199" s="367">
        <v>0</v>
      </c>
      <c r="N199" s="367">
        <v>0</v>
      </c>
      <c r="O199" s="367">
        <v>0</v>
      </c>
      <c r="P199" s="367">
        <v>0</v>
      </c>
      <c r="Q199" s="367">
        <v>0</v>
      </c>
      <c r="R199" s="367">
        <v>0</v>
      </c>
      <c r="S199" s="367">
        <v>0</v>
      </c>
      <c r="T199" s="367">
        <v>0</v>
      </c>
      <c r="U199" s="367">
        <v>0</v>
      </c>
      <c r="V199" s="367">
        <v>0</v>
      </c>
      <c r="W199" s="367">
        <v>0</v>
      </c>
      <c r="X199" s="367">
        <v>0</v>
      </c>
      <c r="Y199" s="367">
        <v>0</v>
      </c>
      <c r="Z199" s="368" t="e">
        <f t="shared" si="33"/>
        <v>#REF!</v>
      </c>
      <c r="AA199" s="371"/>
    </row>
    <row r="200" spans="1:27" s="370" customFormat="1" ht="12.75" customHeight="1">
      <c r="A200" s="370">
        <f t="shared" si="25"/>
        <v>15</v>
      </c>
      <c r="B200" s="405">
        <v>310105020010199</v>
      </c>
      <c r="C200" s="408" t="s">
        <v>540</v>
      </c>
      <c r="D200" s="365" t="e">
        <f>+IF(VLOOKUP(C200,#REF!,6,FALSE)=15,VLOOKUP('CA EF (2)'!C200,#REF!,5,FALSE),0)</f>
        <v>#REF!</v>
      </c>
      <c r="E200" s="366"/>
      <c r="F200" s="366"/>
      <c r="G200" s="367">
        <v>-50000000000</v>
      </c>
      <c r="H200" s="367" t="e">
        <f t="shared" si="26"/>
        <v>#REF!</v>
      </c>
      <c r="I200" s="367">
        <v>0</v>
      </c>
      <c r="J200" s="367">
        <v>0</v>
      </c>
      <c r="K200" s="367">
        <v>0</v>
      </c>
      <c r="L200" s="367">
        <v>0</v>
      </c>
      <c r="M200" s="367">
        <v>0</v>
      </c>
      <c r="N200" s="367">
        <v>0</v>
      </c>
      <c r="O200" s="367">
        <v>0</v>
      </c>
      <c r="P200" s="367">
        <v>0</v>
      </c>
      <c r="Q200" s="367">
        <v>0</v>
      </c>
      <c r="R200" s="367">
        <v>0</v>
      </c>
      <c r="S200" s="367">
        <v>0</v>
      </c>
      <c r="T200" s="367">
        <v>0</v>
      </c>
      <c r="U200" s="367">
        <v>0</v>
      </c>
      <c r="V200" s="367">
        <v>0</v>
      </c>
      <c r="W200" s="367">
        <v>0</v>
      </c>
      <c r="X200" s="367">
        <v>0</v>
      </c>
      <c r="Y200" s="367">
        <v>0</v>
      </c>
      <c r="Z200" s="368" t="e">
        <f t="shared" si="33"/>
        <v>#REF!</v>
      </c>
      <c r="AA200" s="371"/>
    </row>
    <row r="201" spans="1:27" s="370" customFormat="1" ht="12.75" customHeight="1">
      <c r="A201" s="370">
        <f t="shared" si="25"/>
        <v>13</v>
      </c>
      <c r="B201" s="406">
        <v>3101050200102</v>
      </c>
      <c r="C201" s="407" t="s">
        <v>539</v>
      </c>
      <c r="D201" s="365" t="e">
        <f>+IF(VLOOKUP(C201,#REF!,6,FALSE)=15,VLOOKUP('CA EF (2)'!C201,#REF!,5,FALSE),0)</f>
        <v>#REF!</v>
      </c>
      <c r="E201" s="366"/>
      <c r="F201" s="366"/>
      <c r="G201" s="367">
        <v>0</v>
      </c>
      <c r="H201" s="367" t="e">
        <f t="shared" si="26"/>
        <v>#REF!</v>
      </c>
      <c r="I201" s="367">
        <v>0</v>
      </c>
      <c r="J201" s="367">
        <v>0</v>
      </c>
      <c r="K201" s="367">
        <v>0</v>
      </c>
      <c r="L201" s="367">
        <v>0</v>
      </c>
      <c r="M201" s="367">
        <v>0</v>
      </c>
      <c r="N201" s="367">
        <v>0</v>
      </c>
      <c r="O201" s="367">
        <v>0</v>
      </c>
      <c r="P201" s="367">
        <v>0</v>
      </c>
      <c r="Q201" s="367">
        <v>0</v>
      </c>
      <c r="R201" s="367">
        <v>0</v>
      </c>
      <c r="S201" s="367">
        <v>0</v>
      </c>
      <c r="T201" s="367">
        <v>0</v>
      </c>
      <c r="U201" s="367">
        <v>0</v>
      </c>
      <c r="V201" s="367">
        <v>0</v>
      </c>
      <c r="W201" s="367">
        <v>0</v>
      </c>
      <c r="X201" s="367">
        <v>0</v>
      </c>
      <c r="Y201" s="367">
        <v>0</v>
      </c>
      <c r="Z201" s="368" t="e">
        <f t="shared" si="33"/>
        <v>#REF!</v>
      </c>
      <c r="AA201" s="369"/>
    </row>
    <row r="202" spans="1:27" s="370" customFormat="1" ht="12.75" customHeight="1">
      <c r="A202" s="370">
        <f t="shared" si="25"/>
        <v>15</v>
      </c>
      <c r="B202" s="405">
        <v>310105020010299</v>
      </c>
      <c r="C202" s="408" t="s">
        <v>541</v>
      </c>
      <c r="D202" s="365" t="e">
        <f>+IF(VLOOKUP(C202,#REF!,6,FALSE)=15,VLOOKUP('CA EF (2)'!C202,#REF!,5,FALSE),0)</f>
        <v>#REF!</v>
      </c>
      <c r="E202" s="366"/>
      <c r="F202" s="366"/>
      <c r="G202" s="367">
        <v>45000000000</v>
      </c>
      <c r="H202" s="367" t="e">
        <f t="shared" si="26"/>
        <v>#REF!</v>
      </c>
      <c r="I202" s="367">
        <v>0</v>
      </c>
      <c r="J202" s="367">
        <v>0</v>
      </c>
      <c r="K202" s="367">
        <v>0</v>
      </c>
      <c r="L202" s="367">
        <v>0</v>
      </c>
      <c r="M202" s="367">
        <v>0</v>
      </c>
      <c r="N202" s="367">
        <v>0</v>
      </c>
      <c r="O202" s="367">
        <v>0</v>
      </c>
      <c r="P202" s="367">
        <v>0</v>
      </c>
      <c r="Q202" s="367">
        <v>0</v>
      </c>
      <c r="R202" s="367">
        <v>0</v>
      </c>
      <c r="S202" s="367">
        <v>0</v>
      </c>
      <c r="T202" s="367">
        <v>0</v>
      </c>
      <c r="U202" s="367" t="e">
        <f t="shared" ref="U202" si="34">-$H202</f>
        <v>#REF!</v>
      </c>
      <c r="V202" s="367">
        <v>0</v>
      </c>
      <c r="W202" s="367">
        <v>0</v>
      </c>
      <c r="X202" s="367">
        <v>0</v>
      </c>
      <c r="Y202" s="367">
        <v>0</v>
      </c>
      <c r="Z202" s="368" t="e">
        <f t="shared" si="33"/>
        <v>#REF!</v>
      </c>
      <c r="AA202" s="371"/>
    </row>
    <row r="203" spans="1:27" s="370" customFormat="1" ht="12.75" customHeight="1">
      <c r="A203" s="370">
        <f t="shared" si="25"/>
        <v>5</v>
      </c>
      <c r="B203" s="406">
        <v>31040</v>
      </c>
      <c r="C203" s="407" t="s">
        <v>542</v>
      </c>
      <c r="D203" s="365" t="e">
        <f>+IF(VLOOKUP(C203,#REF!,6,FALSE)=15,VLOOKUP('CA EF (2)'!C203,#REF!,5,FALSE),0)</f>
        <v>#REF!</v>
      </c>
      <c r="E203" s="366"/>
      <c r="F203" s="366"/>
      <c r="G203" s="367">
        <v>0</v>
      </c>
      <c r="H203" s="367" t="e">
        <f t="shared" si="26"/>
        <v>#REF!</v>
      </c>
      <c r="I203" s="367">
        <v>0</v>
      </c>
      <c r="J203" s="367">
        <v>0</v>
      </c>
      <c r="K203" s="367">
        <v>0</v>
      </c>
      <c r="L203" s="367">
        <v>0</v>
      </c>
      <c r="M203" s="367">
        <v>0</v>
      </c>
      <c r="N203" s="367">
        <v>0</v>
      </c>
      <c r="O203" s="367">
        <v>0</v>
      </c>
      <c r="P203" s="367">
        <v>0</v>
      </c>
      <c r="Q203" s="367">
        <v>0</v>
      </c>
      <c r="R203" s="367">
        <v>0</v>
      </c>
      <c r="S203" s="367">
        <v>0</v>
      </c>
      <c r="T203" s="367">
        <v>0</v>
      </c>
      <c r="U203" s="367">
        <v>0</v>
      </c>
      <c r="V203" s="367">
        <v>0</v>
      </c>
      <c r="W203" s="367">
        <v>0</v>
      </c>
      <c r="X203" s="367">
        <v>0</v>
      </c>
      <c r="Y203" s="367">
        <v>0</v>
      </c>
      <c r="Z203" s="368" t="e">
        <f t="shared" si="33"/>
        <v>#REF!</v>
      </c>
      <c r="AA203" s="371"/>
    </row>
    <row r="204" spans="1:27" s="370" customFormat="1" ht="12.75" customHeight="1">
      <c r="A204" s="370">
        <f t="shared" si="25"/>
        <v>8</v>
      </c>
      <c r="B204" s="406">
        <v>31040516</v>
      </c>
      <c r="C204" s="407" t="s">
        <v>543</v>
      </c>
      <c r="D204" s="365" t="e">
        <f>+IF(VLOOKUP(C204,#REF!,6,FALSE)=15,VLOOKUP('CA EF (2)'!C204,#REF!,5,FALSE),0)</f>
        <v>#REF!</v>
      </c>
      <c r="E204" s="366"/>
      <c r="F204" s="366"/>
      <c r="G204" s="367">
        <v>0</v>
      </c>
      <c r="H204" s="367" t="e">
        <f t="shared" si="26"/>
        <v>#REF!</v>
      </c>
      <c r="I204" s="367">
        <v>0</v>
      </c>
      <c r="J204" s="367">
        <v>0</v>
      </c>
      <c r="K204" s="367">
        <v>0</v>
      </c>
      <c r="L204" s="367">
        <v>0</v>
      </c>
      <c r="M204" s="367">
        <v>0</v>
      </c>
      <c r="N204" s="367">
        <v>0</v>
      </c>
      <c r="O204" s="367">
        <v>0</v>
      </c>
      <c r="P204" s="367">
        <v>0</v>
      </c>
      <c r="Q204" s="367">
        <v>0</v>
      </c>
      <c r="R204" s="367">
        <v>0</v>
      </c>
      <c r="S204" s="367">
        <v>0</v>
      </c>
      <c r="T204" s="367">
        <v>0</v>
      </c>
      <c r="U204" s="367">
        <v>0</v>
      </c>
      <c r="V204" s="367">
        <v>0</v>
      </c>
      <c r="W204" s="367">
        <v>0</v>
      </c>
      <c r="X204" s="367">
        <v>0</v>
      </c>
      <c r="Y204" s="367">
        <v>0</v>
      </c>
      <c r="Z204" s="368" t="e">
        <f t="shared" si="33"/>
        <v>#REF!</v>
      </c>
      <c r="AA204" s="371"/>
    </row>
    <row r="205" spans="1:27" s="370" customFormat="1" ht="12.75" customHeight="1">
      <c r="A205" s="370">
        <f t="shared" si="25"/>
        <v>11</v>
      </c>
      <c r="B205" s="406">
        <v>31040516002</v>
      </c>
      <c r="C205" s="407" t="s">
        <v>544</v>
      </c>
      <c r="D205" s="365" t="e">
        <f>+IF(VLOOKUP(C205,#REF!,6,FALSE)=15,VLOOKUP('CA EF (2)'!C205,#REF!,5,FALSE),0)</f>
        <v>#REF!</v>
      </c>
      <c r="E205" s="366"/>
      <c r="F205" s="366"/>
      <c r="G205" s="367">
        <v>0</v>
      </c>
      <c r="H205" s="367" t="e">
        <f t="shared" si="26"/>
        <v>#REF!</v>
      </c>
      <c r="I205" s="367">
        <v>0</v>
      </c>
      <c r="J205" s="367">
        <v>0</v>
      </c>
      <c r="K205" s="367">
        <v>0</v>
      </c>
      <c r="L205" s="367">
        <v>0</v>
      </c>
      <c r="M205" s="367">
        <v>0</v>
      </c>
      <c r="N205" s="367">
        <v>0</v>
      </c>
      <c r="O205" s="367">
        <v>0</v>
      </c>
      <c r="P205" s="367">
        <v>0</v>
      </c>
      <c r="Q205" s="367">
        <v>0</v>
      </c>
      <c r="R205" s="367">
        <v>0</v>
      </c>
      <c r="S205" s="367">
        <v>0</v>
      </c>
      <c r="T205" s="367">
        <v>0</v>
      </c>
      <c r="U205" s="367">
        <v>0</v>
      </c>
      <c r="V205" s="367">
        <v>0</v>
      </c>
      <c r="W205" s="367">
        <v>0</v>
      </c>
      <c r="X205" s="367">
        <v>0</v>
      </c>
      <c r="Y205" s="367">
        <v>0</v>
      </c>
      <c r="Z205" s="368" t="e">
        <f t="shared" si="33"/>
        <v>#REF!</v>
      </c>
      <c r="AA205" s="371"/>
    </row>
    <row r="206" spans="1:27" s="370" customFormat="1" ht="12.75" customHeight="1">
      <c r="A206" s="370">
        <f t="shared" si="25"/>
        <v>13</v>
      </c>
      <c r="B206" s="406">
        <v>3104051600201</v>
      </c>
      <c r="C206" s="407" t="s">
        <v>544</v>
      </c>
      <c r="D206" s="365" t="e">
        <f>+IF(VLOOKUP(C206,#REF!,6,FALSE)=15,VLOOKUP('CA EF (2)'!C206,#REF!,5,FALSE),0)</f>
        <v>#REF!</v>
      </c>
      <c r="E206" s="366"/>
      <c r="F206" s="366"/>
      <c r="G206" s="367">
        <v>0</v>
      </c>
      <c r="H206" s="367" t="e">
        <f t="shared" si="26"/>
        <v>#REF!</v>
      </c>
      <c r="I206" s="367">
        <v>0</v>
      </c>
      <c r="J206" s="367">
        <v>0</v>
      </c>
      <c r="K206" s="367">
        <v>0</v>
      </c>
      <c r="L206" s="367">
        <v>0</v>
      </c>
      <c r="M206" s="367">
        <v>0</v>
      </c>
      <c r="N206" s="367">
        <v>0</v>
      </c>
      <c r="O206" s="367">
        <v>0</v>
      </c>
      <c r="P206" s="367">
        <v>0</v>
      </c>
      <c r="Q206" s="367">
        <v>0</v>
      </c>
      <c r="R206" s="367">
        <v>0</v>
      </c>
      <c r="S206" s="367">
        <v>0</v>
      </c>
      <c r="T206" s="367">
        <v>0</v>
      </c>
      <c r="U206" s="367">
        <v>0</v>
      </c>
      <c r="V206" s="367">
        <v>0</v>
      </c>
      <c r="W206" s="367">
        <v>0</v>
      </c>
      <c r="X206" s="367">
        <v>0</v>
      </c>
      <c r="Y206" s="367">
        <v>0</v>
      </c>
      <c r="Z206" s="368" t="e">
        <f t="shared" si="33"/>
        <v>#REF!</v>
      </c>
      <c r="AA206" s="371"/>
    </row>
    <row r="207" spans="1:27" s="370" customFormat="1" ht="12.75" customHeight="1">
      <c r="A207" s="370">
        <f t="shared" si="25"/>
        <v>15</v>
      </c>
      <c r="B207" s="405">
        <v>310405160020199</v>
      </c>
      <c r="C207" s="408" t="s">
        <v>545</v>
      </c>
      <c r="D207" s="365" t="e">
        <f>+IF(VLOOKUP(C207,#REF!,6,FALSE)=15,VLOOKUP('CA EF (2)'!C207,#REF!,5,FALSE),0)</f>
        <v>#REF!</v>
      </c>
      <c r="E207" s="365" t="e">
        <f>+D207</f>
        <v>#REF!</v>
      </c>
      <c r="F207" s="366"/>
      <c r="G207" s="367">
        <v>0</v>
      </c>
      <c r="H207" s="367" t="e">
        <f t="shared" si="26"/>
        <v>#REF!</v>
      </c>
      <c r="I207" s="367">
        <v>0</v>
      </c>
      <c r="J207" s="367">
        <v>0</v>
      </c>
      <c r="K207" s="367">
        <v>0</v>
      </c>
      <c r="L207" s="367">
        <v>0</v>
      </c>
      <c r="M207" s="367">
        <v>0</v>
      </c>
      <c r="N207" s="367">
        <v>0</v>
      </c>
      <c r="O207" s="367">
        <v>0</v>
      </c>
      <c r="P207" s="367">
        <v>0</v>
      </c>
      <c r="Q207" s="367">
        <v>0</v>
      </c>
      <c r="R207" s="367">
        <v>0</v>
      </c>
      <c r="S207" s="367">
        <v>0</v>
      </c>
      <c r="T207" s="367">
        <v>0</v>
      </c>
      <c r="U207" s="367">
        <v>0</v>
      </c>
      <c r="V207" s="367">
        <v>0</v>
      </c>
      <c r="W207" s="367">
        <v>0</v>
      </c>
      <c r="X207" s="367">
        <v>0</v>
      </c>
      <c r="Y207" s="367">
        <v>0</v>
      </c>
      <c r="Z207" s="368" t="e">
        <f t="shared" si="33"/>
        <v>#REF!</v>
      </c>
      <c r="AA207" s="369"/>
    </row>
    <row r="208" spans="1:27" s="370" customFormat="1" ht="12.75" customHeight="1">
      <c r="A208" s="370">
        <f t="shared" si="25"/>
        <v>8</v>
      </c>
      <c r="B208" s="406">
        <v>31040518</v>
      </c>
      <c r="C208" s="407" t="s">
        <v>546</v>
      </c>
      <c r="D208" s="365" t="e">
        <f>+IF(VLOOKUP(C208,#REF!,6,FALSE)=15,VLOOKUP('CA EF (2)'!C208,#REF!,5,FALSE),0)</f>
        <v>#REF!</v>
      </c>
      <c r="E208" s="366"/>
      <c r="F208" s="366"/>
      <c r="G208" s="367">
        <v>0</v>
      </c>
      <c r="H208" s="367" t="e">
        <f t="shared" si="26"/>
        <v>#REF!</v>
      </c>
      <c r="I208" s="367">
        <v>0</v>
      </c>
      <c r="J208" s="367">
        <v>0</v>
      </c>
      <c r="K208" s="367">
        <v>0</v>
      </c>
      <c r="L208" s="367">
        <v>0</v>
      </c>
      <c r="M208" s="367">
        <v>0</v>
      </c>
      <c r="N208" s="367">
        <v>0</v>
      </c>
      <c r="O208" s="367">
        <v>0</v>
      </c>
      <c r="P208" s="367">
        <v>0</v>
      </c>
      <c r="Q208" s="367">
        <v>0</v>
      </c>
      <c r="R208" s="367">
        <v>0</v>
      </c>
      <c r="S208" s="367">
        <v>0</v>
      </c>
      <c r="T208" s="367">
        <v>0</v>
      </c>
      <c r="U208" s="367">
        <v>0</v>
      </c>
      <c r="V208" s="367">
        <v>0</v>
      </c>
      <c r="W208" s="367">
        <v>0</v>
      </c>
      <c r="X208" s="367">
        <v>0</v>
      </c>
      <c r="Y208" s="367">
        <v>0</v>
      </c>
      <c r="Z208" s="368" t="e">
        <f t="shared" si="33"/>
        <v>#REF!</v>
      </c>
      <c r="AA208" s="371"/>
    </row>
    <row r="209" spans="1:27" s="370" customFormat="1" ht="12.75" customHeight="1">
      <c r="A209" s="370">
        <f t="shared" si="25"/>
        <v>11</v>
      </c>
      <c r="B209" s="406">
        <v>31040518002</v>
      </c>
      <c r="C209" s="407" t="s">
        <v>547</v>
      </c>
      <c r="D209" s="365" t="e">
        <f>+IF(VLOOKUP(C209,#REF!,6,FALSE)=15,VLOOKUP('CA EF (2)'!C209,#REF!,5,FALSE),0)</f>
        <v>#REF!</v>
      </c>
      <c r="E209" s="366"/>
      <c r="F209" s="366"/>
      <c r="G209" s="367">
        <v>0</v>
      </c>
      <c r="H209" s="367" t="e">
        <f t="shared" si="26"/>
        <v>#REF!</v>
      </c>
      <c r="I209" s="367">
        <v>0</v>
      </c>
      <c r="J209" s="367">
        <v>0</v>
      </c>
      <c r="K209" s="367">
        <v>0</v>
      </c>
      <c r="L209" s="367">
        <v>0</v>
      </c>
      <c r="M209" s="367">
        <v>0</v>
      </c>
      <c r="N209" s="367">
        <v>0</v>
      </c>
      <c r="O209" s="367">
        <v>0</v>
      </c>
      <c r="P209" s="367">
        <v>0</v>
      </c>
      <c r="Q209" s="367">
        <v>0</v>
      </c>
      <c r="R209" s="367">
        <v>0</v>
      </c>
      <c r="S209" s="367">
        <v>0</v>
      </c>
      <c r="T209" s="367">
        <v>0</v>
      </c>
      <c r="U209" s="367">
        <v>0</v>
      </c>
      <c r="V209" s="367">
        <v>0</v>
      </c>
      <c r="W209" s="367">
        <v>0</v>
      </c>
      <c r="X209" s="367">
        <v>0</v>
      </c>
      <c r="Y209" s="367">
        <v>0</v>
      </c>
      <c r="Z209" s="368" t="e">
        <f t="shared" si="33"/>
        <v>#REF!</v>
      </c>
      <c r="AA209" s="371"/>
    </row>
    <row r="210" spans="1:27" s="370" customFormat="1" ht="12.75" customHeight="1">
      <c r="A210" s="370">
        <f t="shared" si="25"/>
        <v>13</v>
      </c>
      <c r="B210" s="406">
        <v>3104051800201</v>
      </c>
      <c r="C210" s="407" t="s">
        <v>547</v>
      </c>
      <c r="D210" s="365" t="e">
        <f>+IF(VLOOKUP(C210,#REF!,6,FALSE)=15,VLOOKUP('CA EF (2)'!C210,#REF!,5,FALSE),0)</f>
        <v>#REF!</v>
      </c>
      <c r="E210" s="365"/>
      <c r="F210" s="366"/>
      <c r="G210" s="367">
        <v>0</v>
      </c>
      <c r="H210" s="367" t="e">
        <f t="shared" si="26"/>
        <v>#REF!</v>
      </c>
      <c r="I210" s="367">
        <v>0</v>
      </c>
      <c r="J210" s="367">
        <v>0</v>
      </c>
      <c r="K210" s="367">
        <v>0</v>
      </c>
      <c r="L210" s="367">
        <v>0</v>
      </c>
      <c r="M210" s="367">
        <v>0</v>
      </c>
      <c r="N210" s="367">
        <v>0</v>
      </c>
      <c r="O210" s="367">
        <v>0</v>
      </c>
      <c r="P210" s="367">
        <v>0</v>
      </c>
      <c r="Q210" s="367">
        <v>0</v>
      </c>
      <c r="R210" s="367">
        <v>0</v>
      </c>
      <c r="S210" s="367">
        <v>0</v>
      </c>
      <c r="T210" s="367">
        <v>0</v>
      </c>
      <c r="U210" s="367">
        <v>0</v>
      </c>
      <c r="V210" s="367">
        <v>0</v>
      </c>
      <c r="W210" s="367">
        <v>0</v>
      </c>
      <c r="X210" s="367">
        <v>0</v>
      </c>
      <c r="Y210" s="367">
        <v>0</v>
      </c>
      <c r="Z210" s="368" t="e">
        <f t="shared" si="33"/>
        <v>#REF!</v>
      </c>
      <c r="AA210" s="371"/>
    </row>
    <row r="211" spans="1:27" s="370" customFormat="1" ht="12.75" customHeight="1">
      <c r="A211" s="370">
        <f t="shared" si="25"/>
        <v>15</v>
      </c>
      <c r="B211" s="405">
        <v>310405180020199</v>
      </c>
      <c r="C211" s="408" t="s">
        <v>548</v>
      </c>
      <c r="D211" s="365" t="e">
        <f>+IF(VLOOKUP(C211,#REF!,6,FALSE)=15,VLOOKUP('CA EF (2)'!C211,#REF!,5,FALSE),0)</f>
        <v>#REF!</v>
      </c>
      <c r="E211" s="365" t="e">
        <f>+D211</f>
        <v>#REF!</v>
      </c>
      <c r="F211" s="366" t="e">
        <f>+E207</f>
        <v>#REF!</v>
      </c>
      <c r="G211" s="367">
        <v>1898251374.8736999</v>
      </c>
      <c r="H211" s="367" t="e">
        <f t="shared" si="26"/>
        <v>#REF!</v>
      </c>
      <c r="I211" s="367">
        <v>0</v>
      </c>
      <c r="J211" s="367">
        <v>0</v>
      </c>
      <c r="K211" s="367">
        <v>0</v>
      </c>
      <c r="L211" s="367">
        <v>0</v>
      </c>
      <c r="M211" s="367">
        <v>0</v>
      </c>
      <c r="N211" s="367" t="e">
        <f t="shared" ref="N211" si="35">-$H211</f>
        <v>#REF!</v>
      </c>
      <c r="O211" s="367">
        <v>0</v>
      </c>
      <c r="P211" s="367">
        <v>0</v>
      </c>
      <c r="Q211" s="367">
        <v>0</v>
      </c>
      <c r="R211" s="367">
        <v>0</v>
      </c>
      <c r="S211" s="367">
        <v>0</v>
      </c>
      <c r="T211" s="367">
        <v>0</v>
      </c>
      <c r="U211" s="367">
        <v>0</v>
      </c>
      <c r="V211" s="367">
        <v>0</v>
      </c>
      <c r="W211" s="367">
        <v>0</v>
      </c>
      <c r="X211" s="367">
        <v>0</v>
      </c>
      <c r="Y211" s="367">
        <v>0</v>
      </c>
      <c r="Z211" s="368" t="e">
        <f t="shared" si="33"/>
        <v>#REF!</v>
      </c>
      <c r="AA211" s="371"/>
    </row>
    <row r="212" spans="1:27" s="370" customFormat="1" ht="12.75" customHeight="1">
      <c r="A212" s="370">
        <f t="shared" si="25"/>
        <v>1</v>
      </c>
      <c r="B212" s="406">
        <v>6</v>
      </c>
      <c r="C212" s="407" t="s">
        <v>54</v>
      </c>
      <c r="D212" s="365" t="e">
        <f>+IF(VLOOKUP(C212,#REF!,6,FALSE)=15,VLOOKUP('CA EF (2)'!C212,#REF!,5,FALSE),0)</f>
        <v>#REF!</v>
      </c>
      <c r="E212" s="366"/>
      <c r="F212" s="366"/>
      <c r="G212" s="367">
        <v>0</v>
      </c>
      <c r="H212" s="367" t="e">
        <f t="shared" ref="H212:H250" si="36">+D212-E212+F212-G212</f>
        <v>#REF!</v>
      </c>
      <c r="I212" s="367">
        <v>0</v>
      </c>
      <c r="J212" s="367">
        <v>0</v>
      </c>
      <c r="K212" s="367">
        <v>0</v>
      </c>
      <c r="L212" s="367">
        <v>0</v>
      </c>
      <c r="M212" s="367">
        <v>0</v>
      </c>
      <c r="N212" s="367">
        <v>0</v>
      </c>
      <c r="O212" s="367">
        <v>0</v>
      </c>
      <c r="P212" s="367">
        <v>0</v>
      </c>
      <c r="Q212" s="367">
        <v>0</v>
      </c>
      <c r="R212" s="367">
        <v>0</v>
      </c>
      <c r="S212" s="367">
        <v>0</v>
      </c>
      <c r="T212" s="367">
        <v>0</v>
      </c>
      <c r="U212" s="367">
        <v>0</v>
      </c>
      <c r="V212" s="367">
        <v>0</v>
      </c>
      <c r="W212" s="367">
        <v>0</v>
      </c>
      <c r="X212" s="367">
        <v>0</v>
      </c>
      <c r="Y212" s="367">
        <v>0</v>
      </c>
      <c r="Z212" s="368" t="e">
        <f t="shared" si="33"/>
        <v>#REF!</v>
      </c>
      <c r="AA212" s="371"/>
    </row>
    <row r="213" spans="1:27" s="370" customFormat="1" ht="12.75" customHeight="1">
      <c r="A213" s="370">
        <f t="shared" si="25"/>
        <v>2</v>
      </c>
      <c r="B213" s="406">
        <v>61</v>
      </c>
      <c r="C213" s="407" t="s">
        <v>549</v>
      </c>
      <c r="D213" s="365" t="e">
        <f>+IF(VLOOKUP(C213,#REF!,6,FALSE)=15,VLOOKUP('CA EF (2)'!C213,#REF!,5,FALSE),0)</f>
        <v>#REF!</v>
      </c>
      <c r="E213" s="366"/>
      <c r="F213" s="366"/>
      <c r="G213" s="367">
        <v>0</v>
      </c>
      <c r="H213" s="367" t="e">
        <f t="shared" si="36"/>
        <v>#REF!</v>
      </c>
      <c r="I213" s="367">
        <v>0</v>
      </c>
      <c r="J213" s="367">
        <v>0</v>
      </c>
      <c r="K213" s="367">
        <v>0</v>
      </c>
      <c r="L213" s="367">
        <v>0</v>
      </c>
      <c r="M213" s="367">
        <v>0</v>
      </c>
      <c r="N213" s="367">
        <v>0</v>
      </c>
      <c r="O213" s="367">
        <v>0</v>
      </c>
      <c r="P213" s="367">
        <v>0</v>
      </c>
      <c r="Q213" s="367">
        <v>0</v>
      </c>
      <c r="R213" s="367">
        <v>0</v>
      </c>
      <c r="S213" s="367">
        <v>0</v>
      </c>
      <c r="T213" s="367">
        <v>0</v>
      </c>
      <c r="U213" s="367">
        <v>0</v>
      </c>
      <c r="V213" s="367">
        <v>0</v>
      </c>
      <c r="W213" s="367">
        <v>0</v>
      </c>
      <c r="X213" s="367">
        <v>0</v>
      </c>
      <c r="Y213" s="367">
        <v>0</v>
      </c>
      <c r="Z213" s="368" t="e">
        <f t="shared" si="33"/>
        <v>#REF!</v>
      </c>
      <c r="AA213" s="369"/>
    </row>
    <row r="214" spans="1:27" s="370" customFormat="1" ht="12.75" customHeight="1">
      <c r="A214" s="370">
        <f t="shared" si="25"/>
        <v>5</v>
      </c>
      <c r="B214" s="406">
        <v>61020</v>
      </c>
      <c r="C214" s="407" t="s">
        <v>550</v>
      </c>
      <c r="D214" s="365" t="e">
        <f>+IF(VLOOKUP(C214,#REF!,6,FALSE)=15,VLOOKUP('CA EF (2)'!C214,#REF!,5,FALSE),0)</f>
        <v>#REF!</v>
      </c>
      <c r="E214" s="366"/>
      <c r="F214" s="366"/>
      <c r="G214" s="367">
        <v>0</v>
      </c>
      <c r="H214" s="367" t="e">
        <f t="shared" si="36"/>
        <v>#REF!</v>
      </c>
      <c r="I214" s="367">
        <v>0</v>
      </c>
      <c r="J214" s="367">
        <v>0</v>
      </c>
      <c r="K214" s="367">
        <v>0</v>
      </c>
      <c r="L214" s="367">
        <v>0</v>
      </c>
      <c r="M214" s="367">
        <v>0</v>
      </c>
      <c r="N214" s="367">
        <v>0</v>
      </c>
      <c r="O214" s="367">
        <v>0</v>
      </c>
      <c r="P214" s="367">
        <v>0</v>
      </c>
      <c r="Q214" s="367">
        <v>0</v>
      </c>
      <c r="R214" s="367">
        <v>0</v>
      </c>
      <c r="S214" s="367">
        <v>0</v>
      </c>
      <c r="T214" s="367">
        <v>0</v>
      </c>
      <c r="U214" s="367">
        <v>0</v>
      </c>
      <c r="V214" s="367">
        <v>0</v>
      </c>
      <c r="W214" s="367">
        <v>0</v>
      </c>
      <c r="X214" s="367">
        <v>0</v>
      </c>
      <c r="Y214" s="367">
        <v>0</v>
      </c>
      <c r="Z214" s="368" t="e">
        <f t="shared" si="33"/>
        <v>#REF!</v>
      </c>
      <c r="AA214" s="371"/>
    </row>
    <row r="215" spans="1:27" s="370" customFormat="1" ht="12.75" customHeight="1">
      <c r="A215" s="370">
        <f t="shared" si="25"/>
        <v>8</v>
      </c>
      <c r="B215" s="406">
        <v>61020710</v>
      </c>
      <c r="C215" s="407" t="s">
        <v>731</v>
      </c>
      <c r="D215" s="365" t="e">
        <f>+IF(VLOOKUP(C215,#REF!,6,FALSE)=15,VLOOKUP('CA EF (2)'!C215,#REF!,5,FALSE),0)</f>
        <v>#REF!</v>
      </c>
      <c r="E215" s="366"/>
      <c r="F215" s="366"/>
      <c r="G215" s="367">
        <v>0</v>
      </c>
      <c r="H215" s="367" t="e">
        <f t="shared" si="36"/>
        <v>#REF!</v>
      </c>
      <c r="I215" s="367">
        <v>0</v>
      </c>
      <c r="J215" s="367">
        <v>0</v>
      </c>
      <c r="K215" s="367">
        <v>0</v>
      </c>
      <c r="L215" s="367">
        <v>0</v>
      </c>
      <c r="M215" s="367">
        <v>0</v>
      </c>
      <c r="N215" s="367">
        <v>0</v>
      </c>
      <c r="O215" s="367">
        <v>0</v>
      </c>
      <c r="P215" s="367">
        <v>0</v>
      </c>
      <c r="Q215" s="367">
        <v>0</v>
      </c>
      <c r="R215" s="367">
        <v>0</v>
      </c>
      <c r="S215" s="367">
        <v>0</v>
      </c>
      <c r="T215" s="367">
        <v>0</v>
      </c>
      <c r="U215" s="367">
        <v>0</v>
      </c>
      <c r="V215" s="367">
        <v>0</v>
      </c>
      <c r="W215" s="367">
        <v>0</v>
      </c>
      <c r="X215" s="367">
        <v>0</v>
      </c>
      <c r="Y215" s="367">
        <v>0</v>
      </c>
      <c r="Z215" s="368" t="e">
        <f t="shared" si="33"/>
        <v>#REF!</v>
      </c>
      <c r="AA215" s="371"/>
    </row>
    <row r="216" spans="1:27" s="370" customFormat="1" ht="12.75" customHeight="1">
      <c r="A216" s="370">
        <f t="shared" si="25"/>
        <v>11</v>
      </c>
      <c r="B216" s="406">
        <v>61020710001</v>
      </c>
      <c r="C216" s="407" t="s">
        <v>732</v>
      </c>
      <c r="D216" s="365" t="e">
        <f>+IF(VLOOKUP(C216,#REF!,6,FALSE)=15,VLOOKUP('CA EF (2)'!C216,#REF!,5,FALSE),0)</f>
        <v>#REF!</v>
      </c>
      <c r="E216" s="366"/>
      <c r="F216" s="366"/>
      <c r="G216" s="367">
        <v>0</v>
      </c>
      <c r="H216" s="367" t="e">
        <f t="shared" si="36"/>
        <v>#REF!</v>
      </c>
      <c r="I216" s="367">
        <v>0</v>
      </c>
      <c r="J216" s="367">
        <v>0</v>
      </c>
      <c r="K216" s="367">
        <v>0</v>
      </c>
      <c r="L216" s="367">
        <v>0</v>
      </c>
      <c r="M216" s="367">
        <v>0</v>
      </c>
      <c r="N216" s="367">
        <v>0</v>
      </c>
      <c r="O216" s="367">
        <v>0</v>
      </c>
      <c r="P216" s="367">
        <v>0</v>
      </c>
      <c r="Q216" s="367">
        <v>0</v>
      </c>
      <c r="R216" s="367">
        <v>0</v>
      </c>
      <c r="S216" s="367">
        <v>0</v>
      </c>
      <c r="T216" s="367">
        <v>0</v>
      </c>
      <c r="U216" s="367">
        <v>0</v>
      </c>
      <c r="V216" s="367">
        <v>0</v>
      </c>
      <c r="W216" s="367">
        <v>0</v>
      </c>
      <c r="X216" s="367">
        <v>0</v>
      </c>
      <c r="Y216" s="367">
        <v>0</v>
      </c>
      <c r="Z216" s="368" t="e">
        <f t="shared" si="33"/>
        <v>#REF!</v>
      </c>
      <c r="AA216" s="371"/>
    </row>
    <row r="217" spans="1:27" s="370" customFormat="1" ht="12.75" customHeight="1">
      <c r="A217" s="370">
        <f t="shared" ref="A217:A280" si="37">+LEN(B217)</f>
        <v>13</v>
      </c>
      <c r="B217" s="406">
        <v>6102071000101</v>
      </c>
      <c r="C217" s="407" t="s">
        <v>732</v>
      </c>
      <c r="D217" s="365" t="e">
        <f>+IF(VLOOKUP(C217,#REF!,6,FALSE)=15,VLOOKUP('CA EF (2)'!C217,#REF!,5,FALSE),0)</f>
        <v>#REF!</v>
      </c>
      <c r="E217" s="366"/>
      <c r="F217" s="366"/>
      <c r="G217" s="367">
        <v>0</v>
      </c>
      <c r="H217" s="367" t="e">
        <f t="shared" si="36"/>
        <v>#REF!</v>
      </c>
      <c r="I217" s="367">
        <v>0</v>
      </c>
      <c r="J217" s="367">
        <v>0</v>
      </c>
      <c r="K217" s="367">
        <v>0</v>
      </c>
      <c r="L217" s="367">
        <v>0</v>
      </c>
      <c r="M217" s="367">
        <v>0</v>
      </c>
      <c r="N217" s="367">
        <v>0</v>
      </c>
      <c r="O217" s="367">
        <v>0</v>
      </c>
      <c r="P217" s="367">
        <v>0</v>
      </c>
      <c r="Q217" s="367">
        <v>0</v>
      </c>
      <c r="R217" s="367">
        <v>0</v>
      </c>
      <c r="S217" s="367">
        <v>0</v>
      </c>
      <c r="T217" s="367">
        <v>0</v>
      </c>
      <c r="U217" s="367">
        <v>0</v>
      </c>
      <c r="V217" s="367">
        <v>0</v>
      </c>
      <c r="W217" s="367">
        <v>0</v>
      </c>
      <c r="X217" s="367">
        <v>0</v>
      </c>
      <c r="Y217" s="367">
        <v>0</v>
      </c>
      <c r="Z217" s="368" t="e">
        <f t="shared" si="33"/>
        <v>#REF!</v>
      </c>
      <c r="AA217" s="371"/>
    </row>
    <row r="218" spans="1:27" s="370" customFormat="1" ht="12.75" customHeight="1">
      <c r="A218" s="370">
        <f t="shared" si="37"/>
        <v>15</v>
      </c>
      <c r="B218" s="405">
        <v>610207100010101</v>
      </c>
      <c r="C218" s="408" t="s">
        <v>733</v>
      </c>
      <c r="D218" s="365" t="e">
        <f>+IF(VLOOKUP(C218,#REF!,6,FALSE)=15,VLOOKUP('CA EF (2)'!C218,#REF!,5,FALSE),0)</f>
        <v>#REF!</v>
      </c>
      <c r="E218" s="366"/>
      <c r="F218" s="366"/>
      <c r="G218" s="367">
        <v>0</v>
      </c>
      <c r="H218" s="367" t="e">
        <f t="shared" si="36"/>
        <v>#REF!</v>
      </c>
      <c r="I218" s="367" t="e">
        <f t="shared" ref="I218:I219" si="38">-$H218</f>
        <v>#REF!</v>
      </c>
      <c r="J218" s="367">
        <v>0</v>
      </c>
      <c r="K218" s="367">
        <v>0</v>
      </c>
      <c r="L218" s="367">
        <v>0</v>
      </c>
      <c r="M218" s="367">
        <v>0</v>
      </c>
      <c r="N218" s="367">
        <v>0</v>
      </c>
      <c r="O218" s="367">
        <v>0</v>
      </c>
      <c r="P218" s="367">
        <v>0</v>
      </c>
      <c r="Q218" s="367">
        <v>0</v>
      </c>
      <c r="R218" s="367">
        <v>0</v>
      </c>
      <c r="S218" s="367">
        <v>0</v>
      </c>
      <c r="T218" s="367">
        <v>0</v>
      </c>
      <c r="U218" s="367">
        <v>0</v>
      </c>
      <c r="V218" s="367">
        <v>0</v>
      </c>
      <c r="W218" s="367">
        <v>0</v>
      </c>
      <c r="X218" s="367">
        <v>0</v>
      </c>
      <c r="Y218" s="367">
        <v>0</v>
      </c>
      <c r="Z218" s="368" t="e">
        <f t="shared" si="33"/>
        <v>#REF!</v>
      </c>
      <c r="AA218" s="371"/>
    </row>
    <row r="219" spans="1:27" s="370" customFormat="1" ht="12.75" customHeight="1">
      <c r="A219" s="370">
        <f t="shared" si="37"/>
        <v>15</v>
      </c>
      <c r="B219" s="405">
        <v>610207100010199</v>
      </c>
      <c r="C219" s="408" t="s">
        <v>734</v>
      </c>
      <c r="D219" s="365" t="e">
        <f>+IF(VLOOKUP(C219,#REF!,6,FALSE)=15,VLOOKUP('CA EF (2)'!C219,#REF!,5,FALSE),0)</f>
        <v>#REF!</v>
      </c>
      <c r="E219" s="366"/>
      <c r="F219" s="366"/>
      <c r="G219" s="367">
        <v>0</v>
      </c>
      <c r="H219" s="367" t="e">
        <f t="shared" si="36"/>
        <v>#REF!</v>
      </c>
      <c r="I219" s="367" t="e">
        <f t="shared" si="38"/>
        <v>#REF!</v>
      </c>
      <c r="J219" s="367">
        <v>0</v>
      </c>
      <c r="K219" s="367">
        <v>0</v>
      </c>
      <c r="L219" s="367">
        <v>0</v>
      </c>
      <c r="M219" s="367">
        <v>0</v>
      </c>
      <c r="N219" s="367">
        <v>0</v>
      </c>
      <c r="O219" s="367">
        <v>0</v>
      </c>
      <c r="P219" s="367">
        <v>0</v>
      </c>
      <c r="Q219" s="367">
        <v>0</v>
      </c>
      <c r="R219" s="367">
        <v>0</v>
      </c>
      <c r="S219" s="367">
        <v>0</v>
      </c>
      <c r="T219" s="367">
        <v>0</v>
      </c>
      <c r="U219" s="367">
        <v>0</v>
      </c>
      <c r="V219" s="367">
        <v>0</v>
      </c>
      <c r="W219" s="367">
        <v>0</v>
      </c>
      <c r="X219" s="367">
        <v>0</v>
      </c>
      <c r="Y219" s="367">
        <v>0</v>
      </c>
      <c r="Z219" s="368" t="e">
        <f t="shared" si="33"/>
        <v>#REF!</v>
      </c>
      <c r="AA219" s="371"/>
    </row>
    <row r="220" spans="1:27" s="370" customFormat="1" ht="12.75" customHeight="1">
      <c r="A220" s="370">
        <f t="shared" si="37"/>
        <v>5</v>
      </c>
      <c r="B220" s="406">
        <v>61040</v>
      </c>
      <c r="C220" s="407" t="s">
        <v>551</v>
      </c>
      <c r="D220" s="365" t="e">
        <f>+IF(VLOOKUP(C220,#REF!,6,FALSE)=15,VLOOKUP('CA EF (2)'!C220,#REF!,5,FALSE),0)</f>
        <v>#REF!</v>
      </c>
      <c r="E220" s="366"/>
      <c r="F220" s="366"/>
      <c r="G220" s="367">
        <v>0</v>
      </c>
      <c r="H220" s="367" t="e">
        <f t="shared" si="36"/>
        <v>#REF!</v>
      </c>
      <c r="I220" s="367">
        <v>0</v>
      </c>
      <c r="J220" s="367">
        <v>0</v>
      </c>
      <c r="K220" s="367">
        <v>0</v>
      </c>
      <c r="L220" s="367">
        <v>0</v>
      </c>
      <c r="M220" s="367">
        <v>0</v>
      </c>
      <c r="N220" s="367">
        <v>0</v>
      </c>
      <c r="O220" s="367">
        <v>0</v>
      </c>
      <c r="P220" s="367">
        <v>0</v>
      </c>
      <c r="Q220" s="367">
        <v>0</v>
      </c>
      <c r="R220" s="367">
        <v>0</v>
      </c>
      <c r="S220" s="367">
        <v>0</v>
      </c>
      <c r="T220" s="367">
        <v>0</v>
      </c>
      <c r="U220" s="367">
        <v>0</v>
      </c>
      <c r="V220" s="367">
        <v>0</v>
      </c>
      <c r="W220" s="367">
        <v>0</v>
      </c>
      <c r="X220" s="367">
        <v>0</v>
      </c>
      <c r="Y220" s="367">
        <v>0</v>
      </c>
      <c r="Z220" s="368" t="e">
        <f t="shared" si="33"/>
        <v>#REF!</v>
      </c>
      <c r="AA220" s="371"/>
    </row>
    <row r="221" spans="1:27" s="370" customFormat="1" ht="12.75" customHeight="1">
      <c r="A221" s="370">
        <f t="shared" si="37"/>
        <v>8</v>
      </c>
      <c r="B221" s="406">
        <v>61040742</v>
      </c>
      <c r="C221" s="407" t="s">
        <v>552</v>
      </c>
      <c r="D221" s="365" t="e">
        <f>+IF(VLOOKUP(C221,#REF!,6,FALSE)=15,VLOOKUP('CA EF (2)'!C221,#REF!,5,FALSE),0)</f>
        <v>#REF!</v>
      </c>
      <c r="E221" s="366"/>
      <c r="F221" s="366"/>
      <c r="G221" s="367">
        <v>0</v>
      </c>
      <c r="H221" s="367" t="e">
        <f t="shared" si="36"/>
        <v>#REF!</v>
      </c>
      <c r="I221" s="367">
        <v>0</v>
      </c>
      <c r="J221" s="367">
        <v>0</v>
      </c>
      <c r="K221" s="367">
        <v>0</v>
      </c>
      <c r="L221" s="367">
        <v>0</v>
      </c>
      <c r="M221" s="367">
        <v>0</v>
      </c>
      <c r="N221" s="367">
        <v>0</v>
      </c>
      <c r="O221" s="367">
        <v>0</v>
      </c>
      <c r="P221" s="367">
        <v>0</v>
      </c>
      <c r="Q221" s="367">
        <v>0</v>
      </c>
      <c r="R221" s="367">
        <v>0</v>
      </c>
      <c r="S221" s="367">
        <v>0</v>
      </c>
      <c r="T221" s="367">
        <v>0</v>
      </c>
      <c r="U221" s="367">
        <v>0</v>
      </c>
      <c r="V221" s="367">
        <v>0</v>
      </c>
      <c r="W221" s="367">
        <v>0</v>
      </c>
      <c r="X221" s="367">
        <v>0</v>
      </c>
      <c r="Y221" s="367">
        <v>0</v>
      </c>
      <c r="Z221" s="368" t="e">
        <f t="shared" si="33"/>
        <v>#REF!</v>
      </c>
      <c r="AA221" s="371"/>
    </row>
    <row r="222" spans="1:27" s="370" customFormat="1" ht="12.75" customHeight="1">
      <c r="A222" s="370">
        <f t="shared" si="37"/>
        <v>11</v>
      </c>
      <c r="B222" s="406">
        <v>61040742001</v>
      </c>
      <c r="C222" s="407" t="s">
        <v>553</v>
      </c>
      <c r="D222" s="365" t="e">
        <f>+IF(VLOOKUP(C222,#REF!,6,FALSE)=15,VLOOKUP('CA EF (2)'!C222,#REF!,5,FALSE),0)</f>
        <v>#REF!</v>
      </c>
      <c r="E222" s="366"/>
      <c r="F222" s="366"/>
      <c r="G222" s="367">
        <v>0</v>
      </c>
      <c r="H222" s="367" t="e">
        <f t="shared" si="36"/>
        <v>#REF!</v>
      </c>
      <c r="I222" s="367">
        <v>0</v>
      </c>
      <c r="J222" s="367">
        <v>0</v>
      </c>
      <c r="K222" s="367">
        <v>0</v>
      </c>
      <c r="L222" s="367">
        <v>0</v>
      </c>
      <c r="M222" s="367">
        <v>0</v>
      </c>
      <c r="N222" s="367">
        <v>0</v>
      </c>
      <c r="O222" s="367">
        <v>0</v>
      </c>
      <c r="P222" s="367">
        <v>0</v>
      </c>
      <c r="Q222" s="367">
        <v>0</v>
      </c>
      <c r="R222" s="367">
        <v>0</v>
      </c>
      <c r="S222" s="367">
        <v>0</v>
      </c>
      <c r="T222" s="367">
        <v>0</v>
      </c>
      <c r="U222" s="367">
        <v>0</v>
      </c>
      <c r="V222" s="367">
        <v>0</v>
      </c>
      <c r="W222" s="367">
        <v>0</v>
      </c>
      <c r="X222" s="367">
        <v>0</v>
      </c>
      <c r="Y222" s="367">
        <v>0</v>
      </c>
      <c r="Z222" s="368" t="e">
        <f t="shared" si="33"/>
        <v>#REF!</v>
      </c>
      <c r="AA222" s="371"/>
    </row>
    <row r="223" spans="1:27" s="370" customFormat="1" ht="12.75" customHeight="1">
      <c r="A223" s="370">
        <f t="shared" si="37"/>
        <v>13</v>
      </c>
      <c r="B223" s="406">
        <v>6104074200101</v>
      </c>
      <c r="C223" s="407" t="s">
        <v>553</v>
      </c>
      <c r="D223" s="365" t="e">
        <f>+IF(VLOOKUP(C223,#REF!,6,FALSE)=15,VLOOKUP('CA EF (2)'!C223,#REF!,5,FALSE),0)</f>
        <v>#REF!</v>
      </c>
      <c r="E223" s="366"/>
      <c r="F223" s="366"/>
      <c r="G223" s="367">
        <v>0</v>
      </c>
      <c r="H223" s="367" t="e">
        <f t="shared" si="36"/>
        <v>#REF!</v>
      </c>
      <c r="I223" s="367">
        <v>0</v>
      </c>
      <c r="J223" s="367">
        <v>0</v>
      </c>
      <c r="K223" s="367">
        <v>0</v>
      </c>
      <c r="L223" s="367">
        <v>0</v>
      </c>
      <c r="M223" s="367">
        <v>0</v>
      </c>
      <c r="N223" s="367">
        <v>0</v>
      </c>
      <c r="O223" s="367">
        <v>0</v>
      </c>
      <c r="P223" s="367">
        <v>0</v>
      </c>
      <c r="Q223" s="367">
        <v>0</v>
      </c>
      <c r="R223" s="367">
        <v>0</v>
      </c>
      <c r="S223" s="367">
        <v>0</v>
      </c>
      <c r="T223" s="367">
        <v>0</v>
      </c>
      <c r="U223" s="367">
        <v>0</v>
      </c>
      <c r="V223" s="367">
        <v>0</v>
      </c>
      <c r="W223" s="367">
        <v>0</v>
      </c>
      <c r="X223" s="367">
        <v>0</v>
      </c>
      <c r="Y223" s="367">
        <v>0</v>
      </c>
      <c r="Z223" s="368" t="e">
        <f t="shared" si="33"/>
        <v>#REF!</v>
      </c>
      <c r="AA223" s="371"/>
    </row>
    <row r="224" spans="1:27" s="370" customFormat="1" ht="12.75" customHeight="1">
      <c r="A224" s="370">
        <f t="shared" si="37"/>
        <v>15</v>
      </c>
      <c r="B224" s="405">
        <v>610407420010199</v>
      </c>
      <c r="C224" s="408" t="s">
        <v>554</v>
      </c>
      <c r="D224" s="365" t="e">
        <f>+IF(VLOOKUP(C224,#REF!,6,FALSE)=15,VLOOKUP('CA EF (2)'!C224,#REF!,5,FALSE),0)</f>
        <v>#REF!</v>
      </c>
      <c r="E224" s="366"/>
      <c r="F224" s="366"/>
      <c r="G224" s="367">
        <v>0</v>
      </c>
      <c r="H224" s="367" t="e">
        <f t="shared" si="36"/>
        <v>#REF!</v>
      </c>
      <c r="I224" s="367">
        <v>0</v>
      </c>
      <c r="J224" s="367">
        <v>0</v>
      </c>
      <c r="K224" s="367">
        <v>0</v>
      </c>
      <c r="L224" s="367">
        <v>0</v>
      </c>
      <c r="M224" s="367">
        <v>0</v>
      </c>
      <c r="N224" s="367">
        <v>0</v>
      </c>
      <c r="O224" s="367">
        <v>0</v>
      </c>
      <c r="P224" s="367">
        <v>0</v>
      </c>
      <c r="Q224" s="367">
        <v>0</v>
      </c>
      <c r="R224" s="367">
        <v>0</v>
      </c>
      <c r="S224" s="367" t="e">
        <f t="shared" ref="S224" si="39">-$H224</f>
        <v>#REF!</v>
      </c>
      <c r="T224" s="367">
        <v>0</v>
      </c>
      <c r="U224" s="367">
        <v>0</v>
      </c>
      <c r="V224" s="367">
        <v>0</v>
      </c>
      <c r="W224" s="367">
        <v>0</v>
      </c>
      <c r="X224" s="367">
        <v>0</v>
      </c>
      <c r="Y224" s="367">
        <v>0</v>
      </c>
      <c r="Z224" s="368" t="e">
        <f t="shared" si="33"/>
        <v>#REF!</v>
      </c>
      <c r="AA224" s="369"/>
    </row>
    <row r="225" spans="1:27" s="370" customFormat="1" ht="12.75" customHeight="1">
      <c r="A225" s="370">
        <f t="shared" si="37"/>
        <v>11</v>
      </c>
      <c r="B225" s="406">
        <v>61040742003</v>
      </c>
      <c r="C225" s="407" t="s">
        <v>735</v>
      </c>
      <c r="D225" s="365" t="e">
        <f>+IF(VLOOKUP(C225,#REF!,6,FALSE)=15,VLOOKUP('CA EF (2)'!C225,#REF!,5,FALSE),0)</f>
        <v>#REF!</v>
      </c>
      <c r="E225" s="366"/>
      <c r="F225" s="366"/>
      <c r="G225" s="367">
        <v>0</v>
      </c>
      <c r="H225" s="367" t="e">
        <f t="shared" si="36"/>
        <v>#REF!</v>
      </c>
      <c r="I225" s="367">
        <v>0</v>
      </c>
      <c r="J225" s="367">
        <v>0</v>
      </c>
      <c r="K225" s="367">
        <v>0</v>
      </c>
      <c r="L225" s="367">
        <v>0</v>
      </c>
      <c r="M225" s="367">
        <v>0</v>
      </c>
      <c r="N225" s="367">
        <v>0</v>
      </c>
      <c r="O225" s="367">
        <v>0</v>
      </c>
      <c r="P225" s="367">
        <v>0</v>
      </c>
      <c r="Q225" s="367">
        <v>0</v>
      </c>
      <c r="R225" s="367">
        <v>0</v>
      </c>
      <c r="S225" s="367">
        <v>0</v>
      </c>
      <c r="T225" s="367">
        <v>0</v>
      </c>
      <c r="U225" s="367">
        <v>0</v>
      </c>
      <c r="V225" s="367">
        <v>0</v>
      </c>
      <c r="W225" s="367">
        <v>0</v>
      </c>
      <c r="X225" s="367">
        <v>0</v>
      </c>
      <c r="Y225" s="367">
        <v>0</v>
      </c>
      <c r="Z225" s="368" t="e">
        <f t="shared" si="33"/>
        <v>#REF!</v>
      </c>
      <c r="AA225" s="369"/>
    </row>
    <row r="226" spans="1:27" s="370" customFormat="1" ht="12.75" customHeight="1">
      <c r="A226" s="370">
        <f t="shared" si="37"/>
        <v>13</v>
      </c>
      <c r="B226" s="406">
        <v>6104074200308</v>
      </c>
      <c r="C226" s="407" t="s">
        <v>736</v>
      </c>
      <c r="D226" s="365" t="e">
        <f>+IF(VLOOKUP(C226,#REF!,6,FALSE)=15,VLOOKUP('CA EF (2)'!C226,#REF!,5,FALSE),0)</f>
        <v>#REF!</v>
      </c>
      <c r="E226" s="366"/>
      <c r="F226" s="366"/>
      <c r="G226" s="367">
        <v>0</v>
      </c>
      <c r="H226" s="367" t="e">
        <f t="shared" si="36"/>
        <v>#REF!</v>
      </c>
      <c r="I226" s="367">
        <v>0</v>
      </c>
      <c r="J226" s="367">
        <v>0</v>
      </c>
      <c r="K226" s="367">
        <v>0</v>
      </c>
      <c r="L226" s="367">
        <v>0</v>
      </c>
      <c r="M226" s="367">
        <v>0</v>
      </c>
      <c r="N226" s="367">
        <v>0</v>
      </c>
      <c r="O226" s="367">
        <v>0</v>
      </c>
      <c r="P226" s="367">
        <v>0</v>
      </c>
      <c r="Q226" s="367">
        <v>0</v>
      </c>
      <c r="R226" s="367">
        <v>0</v>
      </c>
      <c r="S226" s="367">
        <v>0</v>
      </c>
      <c r="T226" s="367">
        <v>0</v>
      </c>
      <c r="U226" s="367">
        <v>0</v>
      </c>
      <c r="V226" s="367">
        <v>0</v>
      </c>
      <c r="W226" s="367">
        <v>0</v>
      </c>
      <c r="X226" s="367">
        <v>0</v>
      </c>
      <c r="Y226" s="367">
        <v>0</v>
      </c>
      <c r="Z226" s="368" t="e">
        <f t="shared" si="33"/>
        <v>#REF!</v>
      </c>
      <c r="AA226" s="369"/>
    </row>
    <row r="227" spans="1:27" s="370" customFormat="1" ht="12.75" customHeight="1">
      <c r="A227" s="370">
        <f t="shared" si="37"/>
        <v>15</v>
      </c>
      <c r="B227" s="405">
        <v>610407420030899</v>
      </c>
      <c r="C227" s="408" t="s">
        <v>737</v>
      </c>
      <c r="D227" s="365" t="e">
        <f>+IF(VLOOKUP(C227,#REF!,6,FALSE)=15,VLOOKUP('CA EF (2)'!C227,#REF!,5,FALSE),0)</f>
        <v>#REF!</v>
      </c>
      <c r="E227" s="366"/>
      <c r="F227" s="366"/>
      <c r="G227" s="367">
        <v>0</v>
      </c>
      <c r="H227" s="367" t="e">
        <f t="shared" si="36"/>
        <v>#REF!</v>
      </c>
      <c r="I227" s="367">
        <v>0</v>
      </c>
      <c r="J227" s="367">
        <v>0</v>
      </c>
      <c r="K227" s="367">
        <v>0</v>
      </c>
      <c r="L227" s="367">
        <v>0</v>
      </c>
      <c r="M227" s="367">
        <v>0</v>
      </c>
      <c r="N227" s="367">
        <v>0</v>
      </c>
      <c r="O227" s="367">
        <v>0</v>
      </c>
      <c r="P227" s="367">
        <v>0</v>
      </c>
      <c r="Q227" s="367">
        <v>0</v>
      </c>
      <c r="R227" s="367">
        <v>0</v>
      </c>
      <c r="S227" s="367" t="e">
        <f t="shared" ref="S227" si="40">-$H227</f>
        <v>#REF!</v>
      </c>
      <c r="T227" s="367">
        <v>0</v>
      </c>
      <c r="U227" s="367">
        <v>0</v>
      </c>
      <c r="V227" s="367">
        <v>0</v>
      </c>
      <c r="W227" s="367">
        <v>0</v>
      </c>
      <c r="X227" s="367">
        <v>0</v>
      </c>
      <c r="Y227" s="367">
        <v>0</v>
      </c>
      <c r="Z227" s="368" t="e">
        <f t="shared" si="33"/>
        <v>#REF!</v>
      </c>
      <c r="AA227" s="369"/>
    </row>
    <row r="228" spans="1:27" s="370" customFormat="1" ht="12.75" customHeight="1">
      <c r="A228" s="370">
        <f t="shared" si="37"/>
        <v>5</v>
      </c>
      <c r="B228" s="406">
        <v>61050</v>
      </c>
      <c r="C228" s="407" t="s">
        <v>555</v>
      </c>
      <c r="D228" s="365" t="e">
        <f>+IF(VLOOKUP(C228,#REF!,6,FALSE)=15,VLOOKUP('CA EF (2)'!C228,#REF!,5,FALSE),0)</f>
        <v>#REF!</v>
      </c>
      <c r="E228" s="366"/>
      <c r="F228" s="366"/>
      <c r="G228" s="367">
        <v>0</v>
      </c>
      <c r="H228" s="367" t="e">
        <f t="shared" si="36"/>
        <v>#REF!</v>
      </c>
      <c r="I228" s="367">
        <v>0</v>
      </c>
      <c r="J228" s="367">
        <v>0</v>
      </c>
      <c r="K228" s="367">
        <v>0</v>
      </c>
      <c r="L228" s="367">
        <v>0</v>
      </c>
      <c r="M228" s="367">
        <v>0</v>
      </c>
      <c r="N228" s="367">
        <v>0</v>
      </c>
      <c r="O228" s="367">
        <v>0</v>
      </c>
      <c r="P228" s="367">
        <v>0</v>
      </c>
      <c r="Q228" s="367">
        <v>0</v>
      </c>
      <c r="R228" s="367">
        <v>0</v>
      </c>
      <c r="S228" s="367">
        <v>0</v>
      </c>
      <c r="T228" s="367">
        <v>0</v>
      </c>
      <c r="U228" s="367">
        <v>0</v>
      </c>
      <c r="V228" s="367">
        <v>0</v>
      </c>
      <c r="W228" s="367">
        <v>0</v>
      </c>
      <c r="X228" s="367">
        <v>0</v>
      </c>
      <c r="Y228" s="367">
        <v>0</v>
      </c>
      <c r="Z228" s="368" t="e">
        <f t="shared" si="33"/>
        <v>#REF!</v>
      </c>
      <c r="AA228" s="369"/>
    </row>
    <row r="229" spans="1:27" s="370" customFormat="1" ht="12.75" customHeight="1">
      <c r="A229" s="370">
        <f t="shared" si="37"/>
        <v>8</v>
      </c>
      <c r="B229" s="406">
        <v>61050758</v>
      </c>
      <c r="C229" s="407" t="s">
        <v>555</v>
      </c>
      <c r="D229" s="365" t="e">
        <f>+IF(VLOOKUP(C229,#REF!,6,FALSE)=15,VLOOKUP('CA EF (2)'!C229,#REF!,5,FALSE),0)</f>
        <v>#REF!</v>
      </c>
      <c r="E229" s="366"/>
      <c r="F229" s="366"/>
      <c r="G229" s="367">
        <v>0</v>
      </c>
      <c r="H229" s="367" t="e">
        <f t="shared" si="36"/>
        <v>#REF!</v>
      </c>
      <c r="I229" s="367">
        <v>0</v>
      </c>
      <c r="J229" s="367">
        <v>0</v>
      </c>
      <c r="K229" s="367">
        <v>0</v>
      </c>
      <c r="L229" s="367">
        <v>0</v>
      </c>
      <c r="M229" s="367">
        <v>0</v>
      </c>
      <c r="N229" s="367">
        <v>0</v>
      </c>
      <c r="O229" s="367">
        <v>0</v>
      </c>
      <c r="P229" s="367">
        <v>0</v>
      </c>
      <c r="Q229" s="367">
        <v>0</v>
      </c>
      <c r="R229" s="367">
        <v>0</v>
      </c>
      <c r="S229" s="367">
        <v>0</v>
      </c>
      <c r="T229" s="367">
        <v>0</v>
      </c>
      <c r="U229" s="367">
        <v>0</v>
      </c>
      <c r="V229" s="367">
        <v>0</v>
      </c>
      <c r="W229" s="367">
        <v>0</v>
      </c>
      <c r="X229" s="367">
        <v>0</v>
      </c>
      <c r="Y229" s="367">
        <v>0</v>
      </c>
      <c r="Z229" s="368" t="e">
        <f t="shared" si="33"/>
        <v>#REF!</v>
      </c>
      <c r="AA229" s="369"/>
    </row>
    <row r="230" spans="1:27" s="370" customFormat="1" ht="12.75" customHeight="1">
      <c r="A230" s="370">
        <f t="shared" si="37"/>
        <v>11</v>
      </c>
      <c r="B230" s="406">
        <v>61050758002</v>
      </c>
      <c r="C230" s="407" t="s">
        <v>556</v>
      </c>
      <c r="D230" s="365" t="e">
        <f>+IF(VLOOKUP(C230,#REF!,6,FALSE)=15,VLOOKUP('CA EF (2)'!C230,#REF!,5,FALSE),0)</f>
        <v>#REF!</v>
      </c>
      <c r="E230" s="366"/>
      <c r="F230" s="366"/>
      <c r="G230" s="367">
        <v>0</v>
      </c>
      <c r="H230" s="367" t="e">
        <f t="shared" si="36"/>
        <v>#REF!</v>
      </c>
      <c r="I230" s="367">
        <v>0</v>
      </c>
      <c r="J230" s="367">
        <v>0</v>
      </c>
      <c r="K230" s="367">
        <v>0</v>
      </c>
      <c r="L230" s="367">
        <v>0</v>
      </c>
      <c r="M230" s="367">
        <v>0</v>
      </c>
      <c r="N230" s="367">
        <v>0</v>
      </c>
      <c r="O230" s="367">
        <v>0</v>
      </c>
      <c r="P230" s="367">
        <v>0</v>
      </c>
      <c r="Q230" s="367">
        <v>0</v>
      </c>
      <c r="R230" s="367">
        <v>0</v>
      </c>
      <c r="S230" s="367">
        <v>0</v>
      </c>
      <c r="T230" s="367">
        <v>0</v>
      </c>
      <c r="U230" s="367">
        <v>0</v>
      </c>
      <c r="V230" s="367">
        <v>0</v>
      </c>
      <c r="W230" s="367">
        <v>0</v>
      </c>
      <c r="X230" s="367">
        <v>0</v>
      </c>
      <c r="Y230" s="367">
        <v>0</v>
      </c>
      <c r="Z230" s="368" t="e">
        <f t="shared" si="33"/>
        <v>#REF!</v>
      </c>
      <c r="AA230" s="369"/>
    </row>
    <row r="231" spans="1:27" s="370" customFormat="1" ht="12.75" customHeight="1">
      <c r="A231" s="370">
        <f t="shared" si="37"/>
        <v>13</v>
      </c>
      <c r="B231" s="406">
        <v>6105075800201</v>
      </c>
      <c r="C231" s="407" t="s">
        <v>556</v>
      </c>
      <c r="D231" s="365" t="e">
        <f>+IF(VLOOKUP(C231,#REF!,6,FALSE)=15,VLOOKUP('CA EF (2)'!C231,#REF!,5,FALSE),0)</f>
        <v>#REF!</v>
      </c>
      <c r="E231" s="366"/>
      <c r="F231" s="366"/>
      <c r="G231" s="367">
        <v>0</v>
      </c>
      <c r="H231" s="367" t="e">
        <f t="shared" si="36"/>
        <v>#REF!</v>
      </c>
      <c r="I231" s="367">
        <v>0</v>
      </c>
      <c r="J231" s="367">
        <v>0</v>
      </c>
      <c r="K231" s="367">
        <v>0</v>
      </c>
      <c r="L231" s="367">
        <v>0</v>
      </c>
      <c r="M231" s="367">
        <v>0</v>
      </c>
      <c r="N231" s="367">
        <v>0</v>
      </c>
      <c r="O231" s="367">
        <v>0</v>
      </c>
      <c r="P231" s="367">
        <v>0</v>
      </c>
      <c r="Q231" s="367">
        <v>0</v>
      </c>
      <c r="R231" s="367">
        <v>0</v>
      </c>
      <c r="S231" s="367">
        <v>0</v>
      </c>
      <c r="T231" s="367">
        <v>0</v>
      </c>
      <c r="U231" s="367">
        <v>0</v>
      </c>
      <c r="V231" s="367">
        <v>0</v>
      </c>
      <c r="W231" s="367">
        <v>0</v>
      </c>
      <c r="X231" s="367">
        <v>0</v>
      </c>
      <c r="Y231" s="367">
        <v>0</v>
      </c>
      <c r="Z231" s="368" t="e">
        <f t="shared" si="33"/>
        <v>#REF!</v>
      </c>
      <c r="AA231" s="369"/>
    </row>
    <row r="232" spans="1:27" s="370" customFormat="1" ht="12.75" customHeight="1">
      <c r="A232" s="370">
        <f t="shared" si="37"/>
        <v>15</v>
      </c>
      <c r="B232" s="405">
        <v>610507580020199</v>
      </c>
      <c r="C232" s="408" t="s">
        <v>557</v>
      </c>
      <c r="D232" s="365" t="e">
        <f>+IF(VLOOKUP(C232,#REF!,6,FALSE)=15,VLOOKUP('CA EF (2)'!C232,#REF!,5,FALSE),0)</f>
        <v>#REF!</v>
      </c>
      <c r="E232" s="366"/>
      <c r="F232" s="366"/>
      <c r="G232" s="367">
        <v>0</v>
      </c>
      <c r="H232" s="367" t="e">
        <f t="shared" si="36"/>
        <v>#REF!</v>
      </c>
      <c r="I232" s="367">
        <v>0</v>
      </c>
      <c r="J232" s="367">
        <v>0</v>
      </c>
      <c r="K232" s="367">
        <v>0</v>
      </c>
      <c r="L232" s="367">
        <v>0</v>
      </c>
      <c r="M232" s="367">
        <v>0</v>
      </c>
      <c r="N232" s="367">
        <v>0</v>
      </c>
      <c r="O232" s="367">
        <v>0</v>
      </c>
      <c r="P232" s="367">
        <v>0</v>
      </c>
      <c r="Q232" s="367">
        <v>0</v>
      </c>
      <c r="R232" s="367">
        <v>0</v>
      </c>
      <c r="S232" s="367" t="e">
        <f t="shared" ref="S232" si="41">-$H232</f>
        <v>#REF!</v>
      </c>
      <c r="T232" s="367">
        <v>0</v>
      </c>
      <c r="U232" s="367">
        <v>0</v>
      </c>
      <c r="V232" s="367">
        <v>0</v>
      </c>
      <c r="W232" s="367">
        <v>0</v>
      </c>
      <c r="X232" s="367">
        <v>0</v>
      </c>
      <c r="Y232" s="367">
        <v>0</v>
      </c>
      <c r="Z232" s="368" t="e">
        <f t="shared" si="33"/>
        <v>#REF!</v>
      </c>
      <c r="AA232" s="369"/>
    </row>
    <row r="233" spans="1:27" s="370" customFormat="1" ht="12.75" customHeight="1">
      <c r="A233" s="370">
        <f t="shared" si="37"/>
        <v>11</v>
      </c>
      <c r="B233" s="406">
        <v>61050758005</v>
      </c>
      <c r="C233" s="407" t="s">
        <v>558</v>
      </c>
      <c r="D233" s="365" t="e">
        <f>+IF(VLOOKUP(C233,#REF!,6,FALSE)=15,VLOOKUP('CA EF (2)'!C233,#REF!,5,FALSE),0)</f>
        <v>#REF!</v>
      </c>
      <c r="E233" s="366"/>
      <c r="F233" s="366"/>
      <c r="G233" s="367">
        <v>0</v>
      </c>
      <c r="H233" s="367" t="e">
        <f t="shared" si="36"/>
        <v>#REF!</v>
      </c>
      <c r="I233" s="367">
        <v>0</v>
      </c>
      <c r="J233" s="367">
        <v>0</v>
      </c>
      <c r="K233" s="367">
        <v>0</v>
      </c>
      <c r="L233" s="367">
        <v>0</v>
      </c>
      <c r="M233" s="367">
        <v>0</v>
      </c>
      <c r="N233" s="367">
        <v>0</v>
      </c>
      <c r="O233" s="367">
        <v>0</v>
      </c>
      <c r="P233" s="367">
        <v>0</v>
      </c>
      <c r="Q233" s="367">
        <v>0</v>
      </c>
      <c r="R233" s="367">
        <v>0</v>
      </c>
      <c r="S233" s="367">
        <v>0</v>
      </c>
      <c r="T233" s="367">
        <v>0</v>
      </c>
      <c r="U233" s="367">
        <v>0</v>
      </c>
      <c r="V233" s="367">
        <v>0</v>
      </c>
      <c r="W233" s="367">
        <v>0</v>
      </c>
      <c r="X233" s="367">
        <v>0</v>
      </c>
      <c r="Y233" s="367">
        <v>0</v>
      </c>
      <c r="Z233" s="368" t="e">
        <f t="shared" si="33"/>
        <v>#REF!</v>
      </c>
      <c r="AA233" s="369"/>
    </row>
    <row r="234" spans="1:27" s="370" customFormat="1" ht="12.75" customHeight="1">
      <c r="A234" s="370">
        <f t="shared" si="37"/>
        <v>13</v>
      </c>
      <c r="B234" s="406">
        <v>6105075800501</v>
      </c>
      <c r="C234" s="407" t="s">
        <v>558</v>
      </c>
      <c r="D234" s="365" t="e">
        <f>+IF(VLOOKUP(C234,#REF!,6,FALSE)=15,VLOOKUP('CA EF (2)'!C234,#REF!,5,FALSE),0)</f>
        <v>#REF!</v>
      </c>
      <c r="E234" s="366"/>
      <c r="F234" s="366"/>
      <c r="G234" s="367">
        <v>0</v>
      </c>
      <c r="H234" s="367" t="e">
        <f t="shared" si="36"/>
        <v>#REF!</v>
      </c>
      <c r="I234" s="367">
        <v>0</v>
      </c>
      <c r="J234" s="367">
        <v>0</v>
      </c>
      <c r="K234" s="367">
        <v>0</v>
      </c>
      <c r="L234" s="367">
        <v>0</v>
      </c>
      <c r="M234" s="367">
        <v>0</v>
      </c>
      <c r="N234" s="367">
        <v>0</v>
      </c>
      <c r="O234" s="367">
        <v>0</v>
      </c>
      <c r="P234" s="367">
        <v>0</v>
      </c>
      <c r="Q234" s="367">
        <v>0</v>
      </c>
      <c r="R234" s="367">
        <v>0</v>
      </c>
      <c r="S234" s="367">
        <v>0</v>
      </c>
      <c r="T234" s="367">
        <v>0</v>
      </c>
      <c r="U234" s="367">
        <v>0</v>
      </c>
      <c r="V234" s="367">
        <v>0</v>
      </c>
      <c r="W234" s="367">
        <v>0</v>
      </c>
      <c r="X234" s="367">
        <v>0</v>
      </c>
      <c r="Y234" s="367">
        <v>0</v>
      </c>
      <c r="Z234" s="368" t="e">
        <f t="shared" si="33"/>
        <v>#REF!</v>
      </c>
      <c r="AA234" s="371"/>
    </row>
    <row r="235" spans="1:27" s="370" customFormat="1" ht="12.75" customHeight="1">
      <c r="A235" s="370">
        <f t="shared" si="37"/>
        <v>15</v>
      </c>
      <c r="B235" s="405">
        <v>610507580050199</v>
      </c>
      <c r="C235" s="408" t="s">
        <v>560</v>
      </c>
      <c r="D235" s="365" t="e">
        <f>+IF(VLOOKUP(C235,#REF!,6,FALSE)=15,VLOOKUP('CA EF (2)'!C235,#REF!,5,FALSE),0)</f>
        <v>#REF!</v>
      </c>
      <c r="E235" s="366"/>
      <c r="F235" s="366"/>
      <c r="G235" s="367">
        <v>0</v>
      </c>
      <c r="H235" s="367" t="e">
        <f t="shared" si="36"/>
        <v>#REF!</v>
      </c>
      <c r="I235" s="367">
        <v>0</v>
      </c>
      <c r="J235" s="367">
        <v>0</v>
      </c>
      <c r="K235" s="367">
        <v>0</v>
      </c>
      <c r="L235" s="367">
        <v>0</v>
      </c>
      <c r="M235" s="367">
        <v>0</v>
      </c>
      <c r="N235" s="367">
        <v>0</v>
      </c>
      <c r="O235" s="367">
        <v>0</v>
      </c>
      <c r="P235" s="367">
        <v>0</v>
      </c>
      <c r="Q235" s="367">
        <v>0</v>
      </c>
      <c r="R235" s="367">
        <v>0</v>
      </c>
      <c r="S235" s="367" t="e">
        <f t="shared" ref="S235" si="42">-$H235</f>
        <v>#REF!</v>
      </c>
      <c r="T235" s="367">
        <v>0</v>
      </c>
      <c r="U235" s="367">
        <v>0</v>
      </c>
      <c r="V235" s="367">
        <v>0</v>
      </c>
      <c r="W235" s="367">
        <v>0</v>
      </c>
      <c r="X235" s="367">
        <v>0</v>
      </c>
      <c r="Y235" s="367">
        <v>0</v>
      </c>
      <c r="Z235" s="368" t="e">
        <f t="shared" si="33"/>
        <v>#REF!</v>
      </c>
      <c r="AA235" s="371"/>
    </row>
    <row r="236" spans="1:27" s="370" customFormat="1" ht="12.75" customHeight="1">
      <c r="A236" s="370">
        <f t="shared" si="37"/>
        <v>11</v>
      </c>
      <c r="B236" s="406">
        <v>61050758008</v>
      </c>
      <c r="C236" s="407" t="s">
        <v>561</v>
      </c>
      <c r="D236" s="365" t="e">
        <f>+IF(VLOOKUP(C236,#REF!,6,FALSE)=15,VLOOKUP('CA EF (2)'!C236,#REF!,5,FALSE),0)</f>
        <v>#REF!</v>
      </c>
      <c r="E236" s="366"/>
      <c r="F236" s="366"/>
      <c r="G236" s="367">
        <v>0</v>
      </c>
      <c r="H236" s="367" t="e">
        <f t="shared" si="36"/>
        <v>#REF!</v>
      </c>
      <c r="I236" s="367">
        <v>0</v>
      </c>
      <c r="J236" s="367">
        <v>0</v>
      </c>
      <c r="K236" s="367">
        <v>0</v>
      </c>
      <c r="L236" s="367">
        <v>0</v>
      </c>
      <c r="M236" s="367">
        <v>0</v>
      </c>
      <c r="N236" s="367">
        <v>0</v>
      </c>
      <c r="O236" s="367">
        <v>0</v>
      </c>
      <c r="P236" s="367">
        <v>0</v>
      </c>
      <c r="Q236" s="367">
        <v>0</v>
      </c>
      <c r="R236" s="367">
        <v>0</v>
      </c>
      <c r="S236" s="367">
        <v>0</v>
      </c>
      <c r="T236" s="367">
        <v>0</v>
      </c>
      <c r="U236" s="367">
        <v>0</v>
      </c>
      <c r="V236" s="367">
        <v>0</v>
      </c>
      <c r="W236" s="367">
        <v>0</v>
      </c>
      <c r="X236" s="367">
        <v>0</v>
      </c>
      <c r="Y236" s="367">
        <v>0</v>
      </c>
      <c r="Z236" s="368" t="e">
        <f t="shared" si="33"/>
        <v>#REF!</v>
      </c>
      <c r="AA236" s="371"/>
    </row>
    <row r="237" spans="1:27" s="370" customFormat="1" ht="12.75" customHeight="1">
      <c r="A237" s="370">
        <f t="shared" si="37"/>
        <v>13</v>
      </c>
      <c r="B237" s="406">
        <v>6105075800801</v>
      </c>
      <c r="C237" s="407" t="s">
        <v>561</v>
      </c>
      <c r="D237" s="365" t="e">
        <f>+IF(VLOOKUP(C237,#REF!,6,FALSE)=15,VLOOKUP('CA EF (2)'!C237,#REF!,5,FALSE),0)</f>
        <v>#REF!</v>
      </c>
      <c r="E237" s="366"/>
      <c r="F237" s="366"/>
      <c r="G237" s="367">
        <v>0</v>
      </c>
      <c r="H237" s="367" t="e">
        <f t="shared" si="36"/>
        <v>#REF!</v>
      </c>
      <c r="I237" s="367">
        <v>0</v>
      </c>
      <c r="J237" s="367">
        <v>0</v>
      </c>
      <c r="K237" s="367">
        <v>0</v>
      </c>
      <c r="L237" s="367">
        <v>0</v>
      </c>
      <c r="M237" s="367">
        <v>0</v>
      </c>
      <c r="N237" s="367">
        <v>0</v>
      </c>
      <c r="O237" s="367">
        <v>0</v>
      </c>
      <c r="P237" s="367">
        <v>0</v>
      </c>
      <c r="Q237" s="367">
        <v>0</v>
      </c>
      <c r="R237" s="367">
        <v>0</v>
      </c>
      <c r="S237" s="367">
        <v>0</v>
      </c>
      <c r="T237" s="367">
        <v>0</v>
      </c>
      <c r="U237" s="367">
        <v>0</v>
      </c>
      <c r="V237" s="367">
        <v>0</v>
      </c>
      <c r="W237" s="367">
        <v>0</v>
      </c>
      <c r="X237" s="367">
        <v>0</v>
      </c>
      <c r="Y237" s="367">
        <v>0</v>
      </c>
      <c r="Z237" s="368" t="e">
        <f t="shared" si="33"/>
        <v>#REF!</v>
      </c>
      <c r="AA237" s="371"/>
    </row>
    <row r="238" spans="1:27" s="370" customFormat="1" ht="12.75" customHeight="1">
      <c r="A238" s="370">
        <f t="shared" si="37"/>
        <v>15</v>
      </c>
      <c r="B238" s="405">
        <v>610507580080199</v>
      </c>
      <c r="C238" s="408" t="s">
        <v>562</v>
      </c>
      <c r="D238" s="365" t="e">
        <f>+IF(VLOOKUP(C238,#REF!,6,FALSE)=15,VLOOKUP('CA EF (2)'!C238,#REF!,5,FALSE),0)</f>
        <v>#REF!</v>
      </c>
      <c r="E238" s="366"/>
      <c r="F238" s="366"/>
      <c r="G238" s="367">
        <v>0</v>
      </c>
      <c r="H238" s="367" t="e">
        <f t="shared" si="36"/>
        <v>#REF!</v>
      </c>
      <c r="I238" s="367">
        <v>0</v>
      </c>
      <c r="J238" s="367">
        <v>0</v>
      </c>
      <c r="K238" s="367">
        <v>0</v>
      </c>
      <c r="L238" s="367">
        <v>0</v>
      </c>
      <c r="M238" s="367">
        <v>0</v>
      </c>
      <c r="N238" s="367">
        <v>0</v>
      </c>
      <c r="O238" s="367">
        <v>0</v>
      </c>
      <c r="P238" s="367">
        <v>0</v>
      </c>
      <c r="Q238" s="367">
        <v>0</v>
      </c>
      <c r="R238" s="367">
        <v>0</v>
      </c>
      <c r="S238" s="367">
        <v>0</v>
      </c>
      <c r="T238" s="367">
        <v>0</v>
      </c>
      <c r="U238" s="367">
        <v>0</v>
      </c>
      <c r="V238" s="367">
        <v>0</v>
      </c>
      <c r="W238" s="367">
        <v>0</v>
      </c>
      <c r="X238" s="367">
        <v>0</v>
      </c>
      <c r="Y238" s="367" t="e">
        <f t="shared" ref="Y238" si="43">-$H238</f>
        <v>#REF!</v>
      </c>
      <c r="Z238" s="368" t="e">
        <f t="shared" si="33"/>
        <v>#REF!</v>
      </c>
      <c r="AA238" s="371"/>
    </row>
    <row r="239" spans="1:27" s="370" customFormat="1" ht="12.75" customHeight="1">
      <c r="A239" s="370">
        <f t="shared" si="37"/>
        <v>11</v>
      </c>
      <c r="B239" s="406">
        <v>61050758009</v>
      </c>
      <c r="C239" s="407" t="s">
        <v>563</v>
      </c>
      <c r="D239" s="365" t="e">
        <f>+IF(VLOOKUP(C239,#REF!,6,FALSE)=15,VLOOKUP('CA EF (2)'!C239,#REF!,5,FALSE),0)</f>
        <v>#REF!</v>
      </c>
      <c r="E239" s="366"/>
      <c r="F239" s="366"/>
      <c r="G239" s="367">
        <v>0</v>
      </c>
      <c r="H239" s="367" t="e">
        <f t="shared" si="36"/>
        <v>#REF!</v>
      </c>
      <c r="I239" s="367">
        <v>0</v>
      </c>
      <c r="J239" s="367">
        <v>0</v>
      </c>
      <c r="K239" s="367">
        <v>0</v>
      </c>
      <c r="L239" s="367">
        <v>0</v>
      </c>
      <c r="M239" s="367">
        <v>0</v>
      </c>
      <c r="N239" s="367">
        <v>0</v>
      </c>
      <c r="O239" s="367">
        <v>0</v>
      </c>
      <c r="P239" s="367">
        <v>0</v>
      </c>
      <c r="Q239" s="367">
        <v>0</v>
      </c>
      <c r="R239" s="367">
        <v>0</v>
      </c>
      <c r="S239" s="367">
        <v>0</v>
      </c>
      <c r="T239" s="367">
        <v>0</v>
      </c>
      <c r="U239" s="367">
        <v>0</v>
      </c>
      <c r="V239" s="367">
        <v>0</v>
      </c>
      <c r="W239" s="367">
        <v>0</v>
      </c>
      <c r="X239" s="367">
        <v>0</v>
      </c>
      <c r="Y239" s="367">
        <v>0</v>
      </c>
      <c r="Z239" s="368" t="e">
        <f t="shared" si="33"/>
        <v>#REF!</v>
      </c>
      <c r="AA239" s="369"/>
    </row>
    <row r="240" spans="1:27" s="370" customFormat="1" ht="12.75" customHeight="1">
      <c r="A240" s="370">
        <f t="shared" si="37"/>
        <v>13</v>
      </c>
      <c r="B240" s="406">
        <v>6105075800901</v>
      </c>
      <c r="C240" s="407" t="s">
        <v>563</v>
      </c>
      <c r="D240" s="365" t="e">
        <f>+IF(VLOOKUP(C240,#REF!,6,FALSE)=15,VLOOKUP('CA EF (2)'!C240,#REF!,5,FALSE),0)</f>
        <v>#REF!</v>
      </c>
      <c r="E240" s="366"/>
      <c r="F240" s="366"/>
      <c r="G240" s="367">
        <v>0</v>
      </c>
      <c r="H240" s="367" t="e">
        <f t="shared" si="36"/>
        <v>#REF!</v>
      </c>
      <c r="I240" s="367">
        <v>0</v>
      </c>
      <c r="J240" s="367">
        <v>0</v>
      </c>
      <c r="K240" s="367">
        <v>0</v>
      </c>
      <c r="L240" s="367">
        <v>0</v>
      </c>
      <c r="M240" s="367">
        <v>0</v>
      </c>
      <c r="N240" s="367">
        <v>0</v>
      </c>
      <c r="O240" s="367">
        <v>0</v>
      </c>
      <c r="P240" s="367">
        <v>0</v>
      </c>
      <c r="Q240" s="367">
        <v>0</v>
      </c>
      <c r="R240" s="367">
        <v>0</v>
      </c>
      <c r="S240" s="367">
        <v>0</v>
      </c>
      <c r="T240" s="367">
        <v>0</v>
      </c>
      <c r="U240" s="367">
        <v>0</v>
      </c>
      <c r="V240" s="367">
        <v>0</v>
      </c>
      <c r="W240" s="367">
        <v>0</v>
      </c>
      <c r="X240" s="367">
        <v>0</v>
      </c>
      <c r="Y240" s="367">
        <v>0</v>
      </c>
      <c r="Z240" s="368" t="e">
        <f t="shared" si="33"/>
        <v>#REF!</v>
      </c>
      <c r="AA240" s="371"/>
    </row>
    <row r="241" spans="1:27" s="370" customFormat="1" ht="12.75" customHeight="1">
      <c r="A241" s="370">
        <f t="shared" si="37"/>
        <v>15</v>
      </c>
      <c r="B241" s="405">
        <v>610507580090199</v>
      </c>
      <c r="C241" s="408" t="s">
        <v>564</v>
      </c>
      <c r="D241" s="365" t="e">
        <f>+IF(VLOOKUP(C241,#REF!,6,FALSE)=15,VLOOKUP('CA EF (2)'!C241,#REF!,5,FALSE),0)</f>
        <v>#REF!</v>
      </c>
      <c r="E241" s="366"/>
      <c r="F241" s="366"/>
      <c r="G241" s="367">
        <v>0</v>
      </c>
      <c r="H241" s="367" t="e">
        <f t="shared" si="36"/>
        <v>#REF!</v>
      </c>
      <c r="I241" s="367">
        <v>0</v>
      </c>
      <c r="J241" s="367">
        <v>0</v>
      </c>
      <c r="K241" s="367">
        <v>0</v>
      </c>
      <c r="L241" s="367">
        <v>0</v>
      </c>
      <c r="M241" s="367">
        <v>0</v>
      </c>
      <c r="N241" s="367">
        <v>0</v>
      </c>
      <c r="O241" s="367">
        <v>0</v>
      </c>
      <c r="P241" s="367">
        <v>0</v>
      </c>
      <c r="Q241" s="367">
        <v>0</v>
      </c>
      <c r="R241" s="367">
        <v>0</v>
      </c>
      <c r="S241" s="367">
        <v>0</v>
      </c>
      <c r="T241" s="367">
        <v>0</v>
      </c>
      <c r="U241" s="367">
        <v>0</v>
      </c>
      <c r="V241" s="367">
        <v>0</v>
      </c>
      <c r="W241" s="367">
        <v>0</v>
      </c>
      <c r="X241" s="367">
        <v>0</v>
      </c>
      <c r="Y241" s="367" t="e">
        <f t="shared" ref="Y241" si="44">-$H241</f>
        <v>#REF!</v>
      </c>
      <c r="Z241" s="368" t="e">
        <f t="shared" si="33"/>
        <v>#REF!</v>
      </c>
      <c r="AA241" s="371"/>
    </row>
    <row r="242" spans="1:27" s="370" customFormat="1" ht="12.75" customHeight="1">
      <c r="A242" s="370">
        <f t="shared" si="37"/>
        <v>8</v>
      </c>
      <c r="B242" s="406">
        <v>61050760</v>
      </c>
      <c r="C242" s="407" t="s">
        <v>565</v>
      </c>
      <c r="D242" s="365" t="e">
        <f>+IF(VLOOKUP(C242,#REF!,6,FALSE)=15,VLOOKUP('CA EF (2)'!C242,#REF!,5,FALSE),0)</f>
        <v>#REF!</v>
      </c>
      <c r="E242" s="366"/>
      <c r="F242" s="366"/>
      <c r="G242" s="367">
        <v>0</v>
      </c>
      <c r="H242" s="367" t="e">
        <f t="shared" si="36"/>
        <v>#REF!</v>
      </c>
      <c r="I242" s="367">
        <v>0</v>
      </c>
      <c r="J242" s="367">
        <v>0</v>
      </c>
      <c r="K242" s="367">
        <v>0</v>
      </c>
      <c r="L242" s="367">
        <v>0</v>
      </c>
      <c r="M242" s="367">
        <v>0</v>
      </c>
      <c r="N242" s="367">
        <v>0</v>
      </c>
      <c r="O242" s="367">
        <v>0</v>
      </c>
      <c r="P242" s="367">
        <v>0</v>
      </c>
      <c r="Q242" s="367">
        <v>0</v>
      </c>
      <c r="R242" s="367">
        <v>0</v>
      </c>
      <c r="S242" s="367">
        <v>0</v>
      </c>
      <c r="T242" s="367">
        <v>0</v>
      </c>
      <c r="U242" s="367">
        <v>0</v>
      </c>
      <c r="V242" s="367">
        <v>0</v>
      </c>
      <c r="W242" s="367">
        <v>0</v>
      </c>
      <c r="X242" s="367">
        <v>0</v>
      </c>
      <c r="Y242" s="367">
        <v>0</v>
      </c>
      <c r="Z242" s="368" t="e">
        <f t="shared" si="33"/>
        <v>#REF!</v>
      </c>
      <c r="AA242" s="371"/>
    </row>
    <row r="243" spans="1:27" s="370" customFormat="1" ht="12.75" customHeight="1">
      <c r="A243" s="370">
        <f t="shared" si="37"/>
        <v>11</v>
      </c>
      <c r="B243" s="406">
        <v>61050760003</v>
      </c>
      <c r="C243" s="407" t="s">
        <v>558</v>
      </c>
      <c r="D243" s="365" t="e">
        <f>+IF(VLOOKUP(C243,#REF!,6,FALSE)=15,VLOOKUP('CA EF (2)'!C243,#REF!,5,FALSE),0)</f>
        <v>#REF!</v>
      </c>
      <c r="E243" s="366"/>
      <c r="F243" s="366"/>
      <c r="G243" s="367">
        <v>0</v>
      </c>
      <c r="H243" s="367" t="e">
        <f t="shared" si="36"/>
        <v>#REF!</v>
      </c>
      <c r="I243" s="367">
        <v>0</v>
      </c>
      <c r="J243" s="367">
        <v>0</v>
      </c>
      <c r="K243" s="367">
        <v>0</v>
      </c>
      <c r="L243" s="367">
        <v>0</v>
      </c>
      <c r="M243" s="367">
        <v>0</v>
      </c>
      <c r="N243" s="367">
        <v>0</v>
      </c>
      <c r="O243" s="367">
        <v>0</v>
      </c>
      <c r="P243" s="367">
        <v>0</v>
      </c>
      <c r="Q243" s="367">
        <v>0</v>
      </c>
      <c r="R243" s="367">
        <v>0</v>
      </c>
      <c r="S243" s="367">
        <v>0</v>
      </c>
      <c r="T243" s="367">
        <v>0</v>
      </c>
      <c r="U243" s="367">
        <v>0</v>
      </c>
      <c r="V243" s="367">
        <v>0</v>
      </c>
      <c r="W243" s="367">
        <v>0</v>
      </c>
      <c r="X243" s="367">
        <v>0</v>
      </c>
      <c r="Y243" s="367">
        <v>0</v>
      </c>
      <c r="Z243" s="368" t="e">
        <f t="shared" si="33"/>
        <v>#REF!</v>
      </c>
      <c r="AA243" s="371"/>
    </row>
    <row r="244" spans="1:27" s="370" customFormat="1" ht="12.75" customHeight="1">
      <c r="A244" s="370">
        <f t="shared" si="37"/>
        <v>13</v>
      </c>
      <c r="B244" s="406">
        <v>6105076000301</v>
      </c>
      <c r="C244" s="407" t="s">
        <v>558</v>
      </c>
      <c r="D244" s="365" t="e">
        <f>+IF(VLOOKUP(C244,#REF!,6,FALSE)=15,VLOOKUP('CA EF (2)'!C244,#REF!,5,FALSE),0)</f>
        <v>#REF!</v>
      </c>
      <c r="E244" s="366"/>
      <c r="F244" s="366"/>
      <c r="G244" s="367">
        <v>0</v>
      </c>
      <c r="H244" s="367" t="e">
        <f t="shared" si="36"/>
        <v>#REF!</v>
      </c>
      <c r="I244" s="367">
        <v>0</v>
      </c>
      <c r="J244" s="367">
        <v>0</v>
      </c>
      <c r="K244" s="367">
        <v>0</v>
      </c>
      <c r="L244" s="367">
        <v>0</v>
      </c>
      <c r="M244" s="367">
        <v>0</v>
      </c>
      <c r="N244" s="367">
        <v>0</v>
      </c>
      <c r="O244" s="367">
        <v>0</v>
      </c>
      <c r="P244" s="367">
        <v>0</v>
      </c>
      <c r="Q244" s="367">
        <v>0</v>
      </c>
      <c r="R244" s="367">
        <v>0</v>
      </c>
      <c r="S244" s="367">
        <v>0</v>
      </c>
      <c r="T244" s="367">
        <v>0</v>
      </c>
      <c r="U244" s="367">
        <v>0</v>
      </c>
      <c r="V244" s="367">
        <v>0</v>
      </c>
      <c r="W244" s="367">
        <v>0</v>
      </c>
      <c r="X244" s="367">
        <v>0</v>
      </c>
      <c r="Y244" s="367">
        <v>0</v>
      </c>
      <c r="Z244" s="368" t="e">
        <f t="shared" si="33"/>
        <v>#REF!</v>
      </c>
      <c r="AA244" s="369"/>
    </row>
    <row r="245" spans="1:27" s="370" customFormat="1" ht="12.75" customHeight="1">
      <c r="A245" s="370">
        <f t="shared" si="37"/>
        <v>15</v>
      </c>
      <c r="B245" s="405">
        <v>610507600030101</v>
      </c>
      <c r="C245" s="408" t="s">
        <v>559</v>
      </c>
      <c r="D245" s="365" t="e">
        <f>+IF(VLOOKUP(C245,#REF!,6,FALSE)=15,VLOOKUP('CA EF (2)'!C245,#REF!,5,FALSE),0)</f>
        <v>#REF!</v>
      </c>
      <c r="E245" s="366"/>
      <c r="F245" s="366"/>
      <c r="G245" s="367">
        <v>0</v>
      </c>
      <c r="H245" s="367" t="e">
        <f t="shared" si="36"/>
        <v>#REF!</v>
      </c>
      <c r="I245" s="367">
        <v>0</v>
      </c>
      <c r="J245" s="367">
        <v>0</v>
      </c>
      <c r="K245" s="367">
        <v>0</v>
      </c>
      <c r="L245" s="367">
        <v>0</v>
      </c>
      <c r="M245" s="367">
        <v>0</v>
      </c>
      <c r="N245" s="367">
        <v>0</v>
      </c>
      <c r="O245" s="367">
        <v>0</v>
      </c>
      <c r="P245" s="367">
        <v>0</v>
      </c>
      <c r="Q245" s="367">
        <v>0</v>
      </c>
      <c r="R245" s="367">
        <v>0</v>
      </c>
      <c r="S245" s="367" t="e">
        <f t="shared" ref="S245:S246" si="45">-$H245</f>
        <v>#REF!</v>
      </c>
      <c r="T245" s="367">
        <v>0</v>
      </c>
      <c r="U245" s="367">
        <v>0</v>
      </c>
      <c r="V245" s="367">
        <v>0</v>
      </c>
      <c r="W245" s="367">
        <v>0</v>
      </c>
      <c r="X245" s="367">
        <v>0</v>
      </c>
      <c r="Y245" s="367">
        <v>0</v>
      </c>
      <c r="Z245" s="368" t="e">
        <f t="shared" si="33"/>
        <v>#REF!</v>
      </c>
      <c r="AA245" s="371"/>
    </row>
    <row r="246" spans="1:27" s="370" customFormat="1" ht="12.75" customHeight="1">
      <c r="A246" s="370">
        <f t="shared" si="37"/>
        <v>15</v>
      </c>
      <c r="B246" s="405">
        <v>610507600030199</v>
      </c>
      <c r="C246" s="408" t="s">
        <v>560</v>
      </c>
      <c r="D246" s="365" t="e">
        <f>+IF(VLOOKUP(C246,#REF!,6,FALSE)=15,VLOOKUP('CA EF (2)'!C246,#REF!,5,FALSE),0)</f>
        <v>#REF!</v>
      </c>
      <c r="E246" s="366"/>
      <c r="F246" s="366"/>
      <c r="G246" s="367">
        <v>0</v>
      </c>
      <c r="H246" s="367" t="e">
        <f t="shared" si="36"/>
        <v>#REF!</v>
      </c>
      <c r="I246" s="367">
        <v>0</v>
      </c>
      <c r="J246" s="367">
        <v>0</v>
      </c>
      <c r="K246" s="367">
        <v>0</v>
      </c>
      <c r="L246" s="367">
        <v>0</v>
      </c>
      <c r="M246" s="367">
        <v>0</v>
      </c>
      <c r="N246" s="367">
        <v>0</v>
      </c>
      <c r="O246" s="367">
        <v>0</v>
      </c>
      <c r="P246" s="367">
        <v>0</v>
      </c>
      <c r="Q246" s="367">
        <v>0</v>
      </c>
      <c r="R246" s="367">
        <v>0</v>
      </c>
      <c r="S246" s="367" t="e">
        <f t="shared" si="45"/>
        <v>#REF!</v>
      </c>
      <c r="T246" s="367">
        <v>0</v>
      </c>
      <c r="U246" s="367">
        <v>0</v>
      </c>
      <c r="V246" s="367">
        <v>0</v>
      </c>
      <c r="W246" s="367">
        <v>0</v>
      </c>
      <c r="X246" s="367">
        <v>0</v>
      </c>
      <c r="Y246" s="367">
        <v>0</v>
      </c>
      <c r="Z246" s="368" t="e">
        <f t="shared" si="33"/>
        <v>#REF!</v>
      </c>
      <c r="AA246" s="371"/>
    </row>
    <row r="247" spans="1:27" s="370" customFormat="1" ht="12.75" customHeight="1">
      <c r="A247" s="370">
        <f t="shared" si="37"/>
        <v>11</v>
      </c>
      <c r="B247" s="406">
        <v>61050760005</v>
      </c>
      <c r="C247" s="407" t="s">
        <v>566</v>
      </c>
      <c r="D247" s="365" t="e">
        <f>+IF(VLOOKUP(C247,#REF!,6,FALSE)=15,VLOOKUP('CA EF (2)'!C247,#REF!,5,FALSE),0)</f>
        <v>#REF!</v>
      </c>
      <c r="E247" s="366"/>
      <c r="F247" s="366"/>
      <c r="G247" s="367">
        <v>0</v>
      </c>
      <c r="H247" s="367" t="e">
        <f t="shared" si="36"/>
        <v>#REF!</v>
      </c>
      <c r="I247" s="367">
        <v>0</v>
      </c>
      <c r="J247" s="367">
        <v>0</v>
      </c>
      <c r="K247" s="367">
        <v>0</v>
      </c>
      <c r="L247" s="367">
        <v>0</v>
      </c>
      <c r="M247" s="367">
        <v>0</v>
      </c>
      <c r="N247" s="367">
        <v>0</v>
      </c>
      <c r="O247" s="367">
        <v>0</v>
      </c>
      <c r="P247" s="367">
        <v>0</v>
      </c>
      <c r="Q247" s="367">
        <v>0</v>
      </c>
      <c r="R247" s="367">
        <v>0</v>
      </c>
      <c r="S247" s="367">
        <v>0</v>
      </c>
      <c r="T247" s="367">
        <v>0</v>
      </c>
      <c r="U247" s="367">
        <v>0</v>
      </c>
      <c r="V247" s="367">
        <v>0</v>
      </c>
      <c r="W247" s="367">
        <v>0</v>
      </c>
      <c r="X247" s="367">
        <v>0</v>
      </c>
      <c r="Y247" s="367">
        <v>0</v>
      </c>
      <c r="Z247" s="368" t="e">
        <f t="shared" si="33"/>
        <v>#REF!</v>
      </c>
      <c r="AA247" s="371"/>
    </row>
    <row r="248" spans="1:27" s="370" customFormat="1" ht="12.75" customHeight="1">
      <c r="A248" s="370">
        <f t="shared" si="37"/>
        <v>13</v>
      </c>
      <c r="B248" s="406">
        <v>6105076000501</v>
      </c>
      <c r="C248" s="407" t="s">
        <v>566</v>
      </c>
      <c r="D248" s="365" t="e">
        <f>+IF(VLOOKUP(C248,#REF!,6,FALSE)=15,VLOOKUP('CA EF (2)'!C248,#REF!,5,FALSE),0)</f>
        <v>#REF!</v>
      </c>
      <c r="E248" s="366"/>
      <c r="F248" s="366"/>
      <c r="G248" s="367">
        <v>0</v>
      </c>
      <c r="H248" s="367" t="e">
        <f t="shared" si="36"/>
        <v>#REF!</v>
      </c>
      <c r="I248" s="367">
        <v>0</v>
      </c>
      <c r="J248" s="367">
        <v>0</v>
      </c>
      <c r="K248" s="367">
        <v>0</v>
      </c>
      <c r="L248" s="367">
        <v>0</v>
      </c>
      <c r="M248" s="367">
        <v>0</v>
      </c>
      <c r="N248" s="367">
        <v>0</v>
      </c>
      <c r="O248" s="367">
        <v>0</v>
      </c>
      <c r="P248" s="367">
        <v>0</v>
      </c>
      <c r="Q248" s="367">
        <v>0</v>
      </c>
      <c r="R248" s="367">
        <v>0</v>
      </c>
      <c r="S248" s="367">
        <v>0</v>
      </c>
      <c r="T248" s="367">
        <v>0</v>
      </c>
      <c r="U248" s="367">
        <v>0</v>
      </c>
      <c r="V248" s="367">
        <v>0</v>
      </c>
      <c r="W248" s="367">
        <v>0</v>
      </c>
      <c r="X248" s="367">
        <v>0</v>
      </c>
      <c r="Y248" s="367">
        <v>0</v>
      </c>
      <c r="Z248" s="368" t="e">
        <f t="shared" si="33"/>
        <v>#REF!</v>
      </c>
      <c r="AA248" s="371"/>
    </row>
    <row r="249" spans="1:27" s="370" customFormat="1" ht="12.75" customHeight="1">
      <c r="A249" s="370">
        <f t="shared" si="37"/>
        <v>15</v>
      </c>
      <c r="B249" s="405">
        <v>610507600050101</v>
      </c>
      <c r="C249" s="408" t="s">
        <v>567</v>
      </c>
      <c r="D249" s="365" t="e">
        <f>+IF(VLOOKUP(C249,#REF!,6,FALSE)=15,VLOOKUP('CA EF (2)'!C249,#REF!,5,FALSE),0)</f>
        <v>#REF!</v>
      </c>
      <c r="E249" s="366"/>
      <c r="F249" s="366"/>
      <c r="G249" s="367">
        <v>0</v>
      </c>
      <c r="H249" s="367" t="e">
        <f t="shared" si="36"/>
        <v>#REF!</v>
      </c>
      <c r="I249" s="367">
        <v>0</v>
      </c>
      <c r="J249" s="367">
        <v>0</v>
      </c>
      <c r="K249" s="367">
        <v>0</v>
      </c>
      <c r="L249" s="367">
        <v>0</v>
      </c>
      <c r="M249" s="367">
        <v>0</v>
      </c>
      <c r="N249" s="367" t="e">
        <f t="shared" ref="N249:N250" si="46">-$H249</f>
        <v>#REF!</v>
      </c>
      <c r="O249" s="367">
        <v>0</v>
      </c>
      <c r="P249" s="367">
        <v>0</v>
      </c>
      <c r="Q249" s="367">
        <v>0</v>
      </c>
      <c r="R249" s="367">
        <v>0</v>
      </c>
      <c r="S249" s="367">
        <v>0</v>
      </c>
      <c r="T249" s="367">
        <v>0</v>
      </c>
      <c r="U249" s="367">
        <v>0</v>
      </c>
      <c r="V249" s="367">
        <v>0</v>
      </c>
      <c r="W249" s="367">
        <v>0</v>
      </c>
      <c r="X249" s="367">
        <v>0</v>
      </c>
      <c r="Y249" s="367">
        <v>0</v>
      </c>
      <c r="Z249" s="368" t="e">
        <f t="shared" si="33"/>
        <v>#REF!</v>
      </c>
      <c r="AA249" s="371"/>
    </row>
    <row r="250" spans="1:27" s="370" customFormat="1" ht="12.75" customHeight="1">
      <c r="A250" s="370">
        <f t="shared" si="37"/>
        <v>15</v>
      </c>
      <c r="B250" s="405">
        <v>610507600050199</v>
      </c>
      <c r="C250" s="408" t="s">
        <v>568</v>
      </c>
      <c r="D250" s="365" t="e">
        <f>+IF(VLOOKUP(C250,#REF!,6,FALSE)=15,VLOOKUP('CA EF (2)'!C250,#REF!,5,FALSE),0)</f>
        <v>#REF!</v>
      </c>
      <c r="E250" s="366"/>
      <c r="F250" s="366"/>
      <c r="G250" s="367">
        <v>0</v>
      </c>
      <c r="H250" s="367" t="e">
        <f t="shared" si="36"/>
        <v>#REF!</v>
      </c>
      <c r="I250" s="367">
        <v>0</v>
      </c>
      <c r="J250" s="367">
        <v>0</v>
      </c>
      <c r="K250" s="367">
        <v>0</v>
      </c>
      <c r="L250" s="367">
        <v>0</v>
      </c>
      <c r="M250" s="367">
        <v>0</v>
      </c>
      <c r="N250" s="367" t="e">
        <f t="shared" si="46"/>
        <v>#REF!</v>
      </c>
      <c r="O250" s="367">
        <v>0</v>
      </c>
      <c r="P250" s="367">
        <v>0</v>
      </c>
      <c r="Q250" s="367">
        <v>0</v>
      </c>
      <c r="R250" s="367">
        <v>0</v>
      </c>
      <c r="S250" s="367">
        <v>0</v>
      </c>
      <c r="T250" s="367">
        <v>0</v>
      </c>
      <c r="U250" s="367">
        <v>0</v>
      </c>
      <c r="V250" s="367">
        <v>0</v>
      </c>
      <c r="W250" s="367">
        <v>0</v>
      </c>
      <c r="X250" s="367">
        <v>0</v>
      </c>
      <c r="Y250" s="367">
        <v>0</v>
      </c>
      <c r="Z250" s="368" t="e">
        <f t="shared" si="33"/>
        <v>#REF!</v>
      </c>
      <c r="AA250" s="369"/>
    </row>
    <row r="251" spans="1:27" s="370" customFormat="1" ht="12.75" customHeight="1">
      <c r="A251" s="370">
        <f t="shared" si="37"/>
        <v>1</v>
      </c>
      <c r="B251" s="406">
        <v>7</v>
      </c>
      <c r="C251" s="407" t="s">
        <v>55</v>
      </c>
      <c r="D251" s="365" t="e">
        <f>+IF(VLOOKUP(C251,#REF!,6,FALSE)=15,VLOOKUP('CA EF (2)'!C251,#REF!,5,FALSE),0)</f>
        <v>#REF!</v>
      </c>
      <c r="E251" s="366"/>
      <c r="F251" s="366"/>
      <c r="G251" s="367">
        <v>0</v>
      </c>
      <c r="H251" s="367" t="e">
        <f>+D251+E251-F251-G251</f>
        <v>#REF!</v>
      </c>
      <c r="I251" s="367">
        <v>0</v>
      </c>
      <c r="J251" s="367">
        <v>0</v>
      </c>
      <c r="K251" s="367">
        <v>0</v>
      </c>
      <c r="L251" s="367">
        <v>0</v>
      </c>
      <c r="M251" s="367">
        <v>0</v>
      </c>
      <c r="N251" s="367">
        <v>0</v>
      </c>
      <c r="O251" s="367">
        <v>0</v>
      </c>
      <c r="P251" s="367">
        <v>0</v>
      </c>
      <c r="Q251" s="367">
        <v>0</v>
      </c>
      <c r="R251" s="367">
        <v>0</v>
      </c>
      <c r="S251" s="367">
        <v>0</v>
      </c>
      <c r="T251" s="367">
        <v>0</v>
      </c>
      <c r="U251" s="367">
        <v>0</v>
      </c>
      <c r="V251" s="367">
        <v>0</v>
      </c>
      <c r="W251" s="367">
        <v>0</v>
      </c>
      <c r="X251" s="367">
        <v>0</v>
      </c>
      <c r="Y251" s="367">
        <v>0</v>
      </c>
      <c r="Z251" s="368" t="e">
        <f t="shared" si="33"/>
        <v>#REF!</v>
      </c>
      <c r="AA251" s="371"/>
    </row>
    <row r="252" spans="1:27" s="370" customFormat="1" ht="12.75" customHeight="1">
      <c r="A252" s="370">
        <f t="shared" si="37"/>
        <v>2</v>
      </c>
      <c r="B252" s="406">
        <v>71</v>
      </c>
      <c r="C252" s="407" t="s">
        <v>569</v>
      </c>
      <c r="D252" s="365" t="e">
        <f>+IF(VLOOKUP(C252,#REF!,6,FALSE)=15,VLOOKUP('CA EF (2)'!C252,#REF!,5,FALSE),0)</f>
        <v>#REF!</v>
      </c>
      <c r="E252" s="366"/>
      <c r="F252" s="366"/>
      <c r="G252" s="367">
        <v>0</v>
      </c>
      <c r="H252" s="367" t="e">
        <f t="shared" ref="H252:H315" si="47">+D252+E252-F252-G252</f>
        <v>#REF!</v>
      </c>
      <c r="I252" s="367">
        <v>0</v>
      </c>
      <c r="J252" s="367">
        <v>0</v>
      </c>
      <c r="K252" s="367">
        <v>0</v>
      </c>
      <c r="L252" s="367">
        <v>0</v>
      </c>
      <c r="M252" s="367">
        <v>0</v>
      </c>
      <c r="N252" s="367">
        <v>0</v>
      </c>
      <c r="O252" s="367">
        <v>0</v>
      </c>
      <c r="P252" s="367">
        <v>0</v>
      </c>
      <c r="Q252" s="367">
        <v>0</v>
      </c>
      <c r="R252" s="367">
        <v>0</v>
      </c>
      <c r="S252" s="367">
        <v>0</v>
      </c>
      <c r="T252" s="367">
        <v>0</v>
      </c>
      <c r="U252" s="367">
        <v>0</v>
      </c>
      <c r="V252" s="367">
        <v>0</v>
      </c>
      <c r="W252" s="367">
        <v>0</v>
      </c>
      <c r="X252" s="367">
        <v>0</v>
      </c>
      <c r="Y252" s="367">
        <v>0</v>
      </c>
      <c r="Z252" s="368" t="e">
        <f t="shared" si="33"/>
        <v>#REF!</v>
      </c>
      <c r="AA252" s="371"/>
    </row>
    <row r="253" spans="1:27" s="370" customFormat="1" ht="12.75" customHeight="1">
      <c r="A253" s="370">
        <f t="shared" si="37"/>
        <v>5</v>
      </c>
      <c r="B253" s="406">
        <v>71010</v>
      </c>
      <c r="C253" s="407" t="s">
        <v>570</v>
      </c>
      <c r="D253" s="365" t="e">
        <f>+IF(VLOOKUP(C253,#REF!,6,FALSE)=15,VLOOKUP('CA EF (2)'!C253,#REF!,5,FALSE),0)</f>
        <v>#REF!</v>
      </c>
      <c r="E253" s="366"/>
      <c r="F253" s="366"/>
      <c r="G253" s="367">
        <v>0</v>
      </c>
      <c r="H253" s="367" t="e">
        <f t="shared" si="47"/>
        <v>#REF!</v>
      </c>
      <c r="I253" s="367">
        <v>0</v>
      </c>
      <c r="J253" s="367">
        <v>0</v>
      </c>
      <c r="K253" s="367">
        <v>0</v>
      </c>
      <c r="L253" s="367">
        <v>0</v>
      </c>
      <c r="M253" s="367">
        <v>0</v>
      </c>
      <c r="N253" s="367">
        <v>0</v>
      </c>
      <c r="O253" s="367">
        <v>0</v>
      </c>
      <c r="P253" s="367">
        <v>0</v>
      </c>
      <c r="Q253" s="367">
        <v>0</v>
      </c>
      <c r="R253" s="367">
        <v>0</v>
      </c>
      <c r="S253" s="367">
        <v>0</v>
      </c>
      <c r="T253" s="367">
        <v>0</v>
      </c>
      <c r="U253" s="367">
        <v>0</v>
      </c>
      <c r="V253" s="367">
        <v>0</v>
      </c>
      <c r="W253" s="367">
        <v>0</v>
      </c>
      <c r="X253" s="367">
        <v>0</v>
      </c>
      <c r="Y253" s="367">
        <v>0</v>
      </c>
      <c r="Z253" s="368" t="e">
        <f t="shared" si="33"/>
        <v>#REF!</v>
      </c>
      <c r="AA253" s="369"/>
    </row>
    <row r="254" spans="1:27" s="370" customFormat="1" ht="12.75" customHeight="1">
      <c r="A254" s="370">
        <f t="shared" si="37"/>
        <v>8</v>
      </c>
      <c r="B254" s="406">
        <v>71010703</v>
      </c>
      <c r="C254" s="407" t="s">
        <v>571</v>
      </c>
      <c r="D254" s="365" t="e">
        <f>+IF(VLOOKUP(C254,#REF!,6,FALSE)=15,VLOOKUP('CA EF (2)'!C254,#REF!,5,FALSE),0)</f>
        <v>#REF!</v>
      </c>
      <c r="E254" s="366"/>
      <c r="F254" s="366"/>
      <c r="G254" s="367">
        <v>0</v>
      </c>
      <c r="H254" s="367" t="e">
        <f t="shared" si="47"/>
        <v>#REF!</v>
      </c>
      <c r="I254" s="367">
        <v>0</v>
      </c>
      <c r="J254" s="367">
        <v>0</v>
      </c>
      <c r="K254" s="367">
        <v>0</v>
      </c>
      <c r="L254" s="367">
        <v>0</v>
      </c>
      <c r="M254" s="367">
        <v>0</v>
      </c>
      <c r="N254" s="367">
        <v>0</v>
      </c>
      <c r="O254" s="367">
        <v>0</v>
      </c>
      <c r="P254" s="367">
        <v>0</v>
      </c>
      <c r="Q254" s="367">
        <v>0</v>
      </c>
      <c r="R254" s="367">
        <v>0</v>
      </c>
      <c r="S254" s="367">
        <v>0</v>
      </c>
      <c r="T254" s="367">
        <v>0</v>
      </c>
      <c r="U254" s="367">
        <v>0</v>
      </c>
      <c r="V254" s="367">
        <v>0</v>
      </c>
      <c r="W254" s="367">
        <v>0</v>
      </c>
      <c r="X254" s="367">
        <v>0</v>
      </c>
      <c r="Y254" s="367">
        <v>0</v>
      </c>
      <c r="Z254" s="368" t="e">
        <f t="shared" si="33"/>
        <v>#REF!</v>
      </c>
      <c r="AA254" s="369"/>
    </row>
    <row r="255" spans="1:27" s="370" customFormat="1" ht="12.75" customHeight="1">
      <c r="A255" s="370">
        <f t="shared" si="37"/>
        <v>11</v>
      </c>
      <c r="B255" s="406">
        <v>71010703005</v>
      </c>
      <c r="C255" s="407" t="s">
        <v>572</v>
      </c>
      <c r="D255" s="365" t="e">
        <f>+IF(VLOOKUP(C255,#REF!,6,FALSE)=15,VLOOKUP('CA EF (2)'!C255,#REF!,5,FALSE),0)</f>
        <v>#REF!</v>
      </c>
      <c r="E255" s="366"/>
      <c r="F255" s="366"/>
      <c r="G255" s="367">
        <v>0</v>
      </c>
      <c r="H255" s="367" t="e">
        <f t="shared" si="47"/>
        <v>#REF!</v>
      </c>
      <c r="I255" s="367">
        <v>0</v>
      </c>
      <c r="J255" s="367">
        <v>0</v>
      </c>
      <c r="K255" s="367">
        <v>0</v>
      </c>
      <c r="L255" s="367">
        <v>0</v>
      </c>
      <c r="M255" s="367">
        <v>0</v>
      </c>
      <c r="N255" s="367">
        <v>0</v>
      </c>
      <c r="O255" s="367">
        <v>0</v>
      </c>
      <c r="P255" s="367">
        <v>0</v>
      </c>
      <c r="Q255" s="367">
        <v>0</v>
      </c>
      <c r="R255" s="367">
        <v>0</v>
      </c>
      <c r="S255" s="367">
        <v>0</v>
      </c>
      <c r="T255" s="367">
        <v>0</v>
      </c>
      <c r="U255" s="367">
        <v>0</v>
      </c>
      <c r="V255" s="367">
        <v>0</v>
      </c>
      <c r="W255" s="367">
        <v>0</v>
      </c>
      <c r="X255" s="367">
        <v>0</v>
      </c>
      <c r="Y255" s="367">
        <v>0</v>
      </c>
      <c r="Z255" s="368" t="e">
        <f t="shared" si="33"/>
        <v>#REF!</v>
      </c>
      <c r="AA255" s="369"/>
    </row>
    <row r="256" spans="1:27" s="370" customFormat="1" ht="12.75" customHeight="1">
      <c r="A256" s="370">
        <f t="shared" si="37"/>
        <v>13</v>
      </c>
      <c r="B256" s="406">
        <v>7101070300501</v>
      </c>
      <c r="C256" s="407" t="s">
        <v>572</v>
      </c>
      <c r="D256" s="365" t="e">
        <f>+IF(VLOOKUP(C256,#REF!,6,FALSE)=15,VLOOKUP('CA EF (2)'!C256,#REF!,5,FALSE),0)</f>
        <v>#REF!</v>
      </c>
      <c r="E256" s="366"/>
      <c r="F256" s="366"/>
      <c r="G256" s="367">
        <v>0</v>
      </c>
      <c r="H256" s="367" t="e">
        <f t="shared" si="47"/>
        <v>#REF!</v>
      </c>
      <c r="I256" s="367">
        <v>0</v>
      </c>
      <c r="J256" s="367">
        <v>0</v>
      </c>
      <c r="K256" s="367">
        <v>0</v>
      </c>
      <c r="L256" s="367">
        <v>0</v>
      </c>
      <c r="M256" s="367">
        <v>0</v>
      </c>
      <c r="N256" s="367">
        <v>0</v>
      </c>
      <c r="O256" s="367">
        <v>0</v>
      </c>
      <c r="P256" s="367">
        <v>0</v>
      </c>
      <c r="Q256" s="367">
        <v>0</v>
      </c>
      <c r="R256" s="367">
        <v>0</v>
      </c>
      <c r="S256" s="367">
        <v>0</v>
      </c>
      <c r="T256" s="367">
        <v>0</v>
      </c>
      <c r="U256" s="367">
        <v>0</v>
      </c>
      <c r="V256" s="367">
        <v>0</v>
      </c>
      <c r="W256" s="367">
        <v>0</v>
      </c>
      <c r="X256" s="367">
        <v>0</v>
      </c>
      <c r="Y256" s="367">
        <v>0</v>
      </c>
      <c r="Z256" s="368" t="e">
        <f t="shared" si="33"/>
        <v>#REF!</v>
      </c>
      <c r="AA256" s="371"/>
    </row>
    <row r="257" spans="1:27" s="370" customFormat="1" ht="12.75" customHeight="1">
      <c r="A257" s="370">
        <f t="shared" si="37"/>
        <v>15</v>
      </c>
      <c r="B257" s="405">
        <v>710107030050199</v>
      </c>
      <c r="C257" s="408" t="s">
        <v>573</v>
      </c>
      <c r="D257" s="365" t="e">
        <f>+IF(VLOOKUP(C257,#REF!,6,FALSE)=15,VLOOKUP('CA EF (2)'!C257,#REF!,5,FALSE),0)</f>
        <v>#REF!</v>
      </c>
      <c r="E257" s="366"/>
      <c r="F257" s="366"/>
      <c r="G257" s="367">
        <v>0</v>
      </c>
      <c r="H257" s="367" t="e">
        <f t="shared" si="47"/>
        <v>#REF!</v>
      </c>
      <c r="I257" s="367">
        <v>0</v>
      </c>
      <c r="J257" s="367">
        <v>0</v>
      </c>
      <c r="K257" s="367">
        <v>0</v>
      </c>
      <c r="L257" s="367">
        <v>0</v>
      </c>
      <c r="M257" s="367">
        <v>0</v>
      </c>
      <c r="N257" s="367" t="e">
        <f t="shared" ref="N257" si="48">-$H257</f>
        <v>#REF!</v>
      </c>
      <c r="O257" s="367">
        <v>0</v>
      </c>
      <c r="P257" s="367">
        <v>0</v>
      </c>
      <c r="Q257" s="367">
        <v>0</v>
      </c>
      <c r="R257" s="367">
        <v>0</v>
      </c>
      <c r="S257" s="367">
        <v>0</v>
      </c>
      <c r="T257" s="367">
        <v>0</v>
      </c>
      <c r="U257" s="367">
        <v>0</v>
      </c>
      <c r="V257" s="367">
        <v>0</v>
      </c>
      <c r="W257" s="367">
        <v>0</v>
      </c>
      <c r="X257" s="367">
        <v>0</v>
      </c>
      <c r="Y257" s="367">
        <v>0</v>
      </c>
      <c r="Z257" s="368" t="e">
        <f t="shared" ref="Z257:Z320" si="49">SUM(H257:Y257)</f>
        <v>#REF!</v>
      </c>
      <c r="AA257" s="371"/>
    </row>
    <row r="258" spans="1:27" s="370" customFormat="1" ht="12.75" customHeight="1">
      <c r="A258" s="370">
        <f t="shared" si="37"/>
        <v>8</v>
      </c>
      <c r="B258" s="406">
        <v>71010705</v>
      </c>
      <c r="C258" s="407" t="s">
        <v>574</v>
      </c>
      <c r="D258" s="365" t="e">
        <f>+IF(VLOOKUP(C258,#REF!,6,FALSE)=15,VLOOKUP('CA EF (2)'!C258,#REF!,5,FALSE),0)</f>
        <v>#REF!</v>
      </c>
      <c r="E258" s="366"/>
      <c r="F258" s="366"/>
      <c r="G258" s="367">
        <v>0</v>
      </c>
      <c r="H258" s="367" t="e">
        <f t="shared" si="47"/>
        <v>#REF!</v>
      </c>
      <c r="I258" s="367">
        <v>0</v>
      </c>
      <c r="J258" s="367">
        <v>0</v>
      </c>
      <c r="K258" s="367">
        <v>0</v>
      </c>
      <c r="L258" s="367">
        <v>0</v>
      </c>
      <c r="M258" s="367">
        <v>0</v>
      </c>
      <c r="N258" s="367">
        <v>0</v>
      </c>
      <c r="O258" s="367">
        <v>0</v>
      </c>
      <c r="P258" s="367">
        <v>0</v>
      </c>
      <c r="Q258" s="367">
        <v>0</v>
      </c>
      <c r="R258" s="367">
        <v>0</v>
      </c>
      <c r="S258" s="367">
        <v>0</v>
      </c>
      <c r="T258" s="367">
        <v>0</v>
      </c>
      <c r="U258" s="367">
        <v>0</v>
      </c>
      <c r="V258" s="367">
        <v>0</v>
      </c>
      <c r="W258" s="367">
        <v>0</v>
      </c>
      <c r="X258" s="367">
        <v>0</v>
      </c>
      <c r="Y258" s="367">
        <v>0</v>
      </c>
      <c r="Z258" s="368" t="e">
        <f t="shared" si="49"/>
        <v>#REF!</v>
      </c>
      <c r="AA258" s="371"/>
    </row>
    <row r="259" spans="1:27" s="370" customFormat="1" ht="12.75" customHeight="1">
      <c r="A259" s="370">
        <f t="shared" si="37"/>
        <v>11</v>
      </c>
      <c r="B259" s="406">
        <v>71010705005</v>
      </c>
      <c r="C259" s="407" t="s">
        <v>738</v>
      </c>
      <c r="D259" s="365" t="e">
        <f>+IF(VLOOKUP(C259,#REF!,6,FALSE)=15,VLOOKUP('CA EF (2)'!C259,#REF!,5,FALSE),0)</f>
        <v>#REF!</v>
      </c>
      <c r="E259" s="366"/>
      <c r="F259" s="366"/>
      <c r="G259" s="367">
        <v>0</v>
      </c>
      <c r="H259" s="367" t="e">
        <f t="shared" si="47"/>
        <v>#REF!</v>
      </c>
      <c r="I259" s="367">
        <v>0</v>
      </c>
      <c r="J259" s="367">
        <v>0</v>
      </c>
      <c r="K259" s="367">
        <v>0</v>
      </c>
      <c r="L259" s="367">
        <v>0</v>
      </c>
      <c r="M259" s="367">
        <v>0</v>
      </c>
      <c r="N259" s="367">
        <v>0</v>
      </c>
      <c r="O259" s="367">
        <v>0</v>
      </c>
      <c r="P259" s="367">
        <v>0</v>
      </c>
      <c r="Q259" s="367">
        <v>0</v>
      </c>
      <c r="R259" s="367">
        <v>0</v>
      </c>
      <c r="S259" s="367">
        <v>0</v>
      </c>
      <c r="T259" s="367">
        <v>0</v>
      </c>
      <c r="U259" s="367">
        <v>0</v>
      </c>
      <c r="V259" s="367">
        <v>0</v>
      </c>
      <c r="W259" s="367">
        <v>0</v>
      </c>
      <c r="X259" s="367">
        <v>0</v>
      </c>
      <c r="Y259" s="367">
        <v>0</v>
      </c>
      <c r="Z259" s="368" t="e">
        <f t="shared" si="49"/>
        <v>#REF!</v>
      </c>
      <c r="AA259" s="371"/>
    </row>
    <row r="260" spans="1:27" s="370" customFormat="1" ht="12.75" customHeight="1">
      <c r="A260" s="370">
        <f t="shared" si="37"/>
        <v>13</v>
      </c>
      <c r="B260" s="406">
        <v>7101070500501</v>
      </c>
      <c r="C260" s="407" t="s">
        <v>738</v>
      </c>
      <c r="D260" s="365" t="e">
        <f>+IF(VLOOKUP(C260,#REF!,6,FALSE)=15,VLOOKUP('CA EF (2)'!C260,#REF!,5,FALSE),0)</f>
        <v>#REF!</v>
      </c>
      <c r="E260" s="366"/>
      <c r="F260" s="366"/>
      <c r="G260" s="367">
        <v>0</v>
      </c>
      <c r="H260" s="367" t="e">
        <f t="shared" si="47"/>
        <v>#REF!</v>
      </c>
      <c r="I260" s="367">
        <v>0</v>
      </c>
      <c r="J260" s="367">
        <v>0</v>
      </c>
      <c r="K260" s="367">
        <v>0</v>
      </c>
      <c r="L260" s="367">
        <v>0</v>
      </c>
      <c r="M260" s="367">
        <v>0</v>
      </c>
      <c r="N260" s="367">
        <v>0</v>
      </c>
      <c r="O260" s="367">
        <v>0</v>
      </c>
      <c r="P260" s="367">
        <v>0</v>
      </c>
      <c r="Q260" s="367">
        <v>0</v>
      </c>
      <c r="R260" s="367">
        <v>0</v>
      </c>
      <c r="S260" s="367">
        <v>0</v>
      </c>
      <c r="T260" s="367">
        <v>0</v>
      </c>
      <c r="U260" s="367">
        <v>0</v>
      </c>
      <c r="V260" s="367">
        <v>0</v>
      </c>
      <c r="W260" s="367">
        <v>0</v>
      </c>
      <c r="X260" s="367">
        <v>0</v>
      </c>
      <c r="Y260" s="367">
        <v>0</v>
      </c>
      <c r="Z260" s="368" t="e">
        <f t="shared" si="49"/>
        <v>#REF!</v>
      </c>
      <c r="AA260" s="371"/>
    </row>
    <row r="261" spans="1:27" s="370" customFormat="1" ht="12.75" customHeight="1">
      <c r="A261" s="370">
        <f t="shared" si="37"/>
        <v>15</v>
      </c>
      <c r="B261" s="405">
        <v>710107050050199</v>
      </c>
      <c r="C261" s="408" t="s">
        <v>739</v>
      </c>
      <c r="D261" s="365" t="e">
        <f>+IF(VLOOKUP(C261,#REF!,6,FALSE)=15,VLOOKUP('CA EF (2)'!C261,#REF!,5,FALSE),0)</f>
        <v>#REF!</v>
      </c>
      <c r="E261" s="366"/>
      <c r="F261" s="366"/>
      <c r="G261" s="367">
        <v>0</v>
      </c>
      <c r="H261" s="367" t="e">
        <f t="shared" si="47"/>
        <v>#REF!</v>
      </c>
      <c r="I261" s="367">
        <v>0</v>
      </c>
      <c r="J261" s="367">
        <v>0</v>
      </c>
      <c r="K261" s="367">
        <v>0</v>
      </c>
      <c r="L261" s="367">
        <v>0</v>
      </c>
      <c r="M261" s="367">
        <v>0</v>
      </c>
      <c r="N261" s="367" t="e">
        <f t="shared" ref="N261" si="50">-$H261</f>
        <v>#REF!</v>
      </c>
      <c r="O261" s="367">
        <v>0</v>
      </c>
      <c r="P261" s="367">
        <v>0</v>
      </c>
      <c r="Q261" s="367">
        <v>0</v>
      </c>
      <c r="R261" s="367">
        <v>0</v>
      </c>
      <c r="S261" s="367">
        <v>0</v>
      </c>
      <c r="T261" s="367">
        <v>0</v>
      </c>
      <c r="U261" s="367">
        <v>0</v>
      </c>
      <c r="V261" s="367">
        <v>0</v>
      </c>
      <c r="W261" s="367">
        <v>0</v>
      </c>
      <c r="X261" s="367">
        <v>0</v>
      </c>
      <c r="Y261" s="367">
        <v>0</v>
      </c>
      <c r="Z261" s="368" t="e">
        <f t="shared" si="49"/>
        <v>#REF!</v>
      </c>
      <c r="AA261" s="371"/>
    </row>
    <row r="262" spans="1:27" s="370" customFormat="1" ht="12.75" customHeight="1">
      <c r="A262" s="370">
        <f t="shared" si="37"/>
        <v>11</v>
      </c>
      <c r="B262" s="406">
        <v>71010705006</v>
      </c>
      <c r="C262" s="407" t="s">
        <v>575</v>
      </c>
      <c r="D262" s="365" t="e">
        <f>+IF(VLOOKUP(C262,#REF!,6,FALSE)=15,VLOOKUP('CA EF (2)'!C262,#REF!,5,FALSE),0)</f>
        <v>#REF!</v>
      </c>
      <c r="E262" s="366"/>
      <c r="F262" s="366"/>
      <c r="G262" s="367">
        <v>0</v>
      </c>
      <c r="H262" s="367" t="e">
        <f t="shared" si="47"/>
        <v>#REF!</v>
      </c>
      <c r="I262" s="367">
        <v>0</v>
      </c>
      <c r="J262" s="367">
        <v>0</v>
      </c>
      <c r="K262" s="367">
        <v>0</v>
      </c>
      <c r="L262" s="367">
        <v>0</v>
      </c>
      <c r="M262" s="367">
        <v>0</v>
      </c>
      <c r="N262" s="367">
        <v>0</v>
      </c>
      <c r="O262" s="367">
        <v>0</v>
      </c>
      <c r="P262" s="367">
        <v>0</v>
      </c>
      <c r="Q262" s="367">
        <v>0</v>
      </c>
      <c r="R262" s="367">
        <v>0</v>
      </c>
      <c r="S262" s="367">
        <v>0</v>
      </c>
      <c r="T262" s="367">
        <v>0</v>
      </c>
      <c r="U262" s="367">
        <v>0</v>
      </c>
      <c r="V262" s="367">
        <v>0</v>
      </c>
      <c r="W262" s="367">
        <v>0</v>
      </c>
      <c r="X262" s="367">
        <v>0</v>
      </c>
      <c r="Y262" s="367">
        <v>0</v>
      </c>
      <c r="Z262" s="368" t="e">
        <f t="shared" si="49"/>
        <v>#REF!</v>
      </c>
      <c r="AA262" s="371"/>
    </row>
    <row r="263" spans="1:27" s="370" customFormat="1" ht="12.75" customHeight="1">
      <c r="A263" s="370">
        <f t="shared" si="37"/>
        <v>13</v>
      </c>
      <c r="B263" s="406">
        <v>7101070500601</v>
      </c>
      <c r="C263" s="407" t="s">
        <v>575</v>
      </c>
      <c r="D263" s="365" t="e">
        <f>+IF(VLOOKUP(C263,#REF!,6,FALSE)=15,VLOOKUP('CA EF (2)'!C263,#REF!,5,FALSE),0)</f>
        <v>#REF!</v>
      </c>
      <c r="E263" s="366"/>
      <c r="F263" s="366"/>
      <c r="G263" s="367">
        <v>0</v>
      </c>
      <c r="H263" s="367" t="e">
        <f t="shared" si="47"/>
        <v>#REF!</v>
      </c>
      <c r="I263" s="367">
        <v>0</v>
      </c>
      <c r="J263" s="367">
        <v>0</v>
      </c>
      <c r="K263" s="367">
        <v>0</v>
      </c>
      <c r="L263" s="367">
        <v>0</v>
      </c>
      <c r="M263" s="367">
        <v>0</v>
      </c>
      <c r="N263" s="367">
        <v>0</v>
      </c>
      <c r="O263" s="367">
        <v>0</v>
      </c>
      <c r="P263" s="367">
        <v>0</v>
      </c>
      <c r="Q263" s="367">
        <v>0</v>
      </c>
      <c r="R263" s="367">
        <v>0</v>
      </c>
      <c r="S263" s="367">
        <v>0</v>
      </c>
      <c r="T263" s="367">
        <v>0</v>
      </c>
      <c r="U263" s="367">
        <v>0</v>
      </c>
      <c r="V263" s="367">
        <v>0</v>
      </c>
      <c r="W263" s="367">
        <v>0</v>
      </c>
      <c r="X263" s="367">
        <v>0</v>
      </c>
      <c r="Y263" s="367">
        <v>0</v>
      </c>
      <c r="Z263" s="368" t="e">
        <f t="shared" si="49"/>
        <v>#REF!</v>
      </c>
      <c r="AA263" s="369"/>
    </row>
    <row r="264" spans="1:27" s="370" customFormat="1" ht="12.75" customHeight="1">
      <c r="A264" s="370">
        <f t="shared" si="37"/>
        <v>15</v>
      </c>
      <c r="B264" s="405">
        <v>710107050060199</v>
      </c>
      <c r="C264" s="408" t="s">
        <v>576</v>
      </c>
      <c r="D264" s="365" t="e">
        <f>+IF(VLOOKUP(C264,#REF!,6,FALSE)=15,VLOOKUP('CA EF (2)'!C264,#REF!,5,FALSE),0)</f>
        <v>#REF!</v>
      </c>
      <c r="E264" s="366"/>
      <c r="F264" s="366"/>
      <c r="G264" s="367">
        <v>0</v>
      </c>
      <c r="H264" s="367" t="e">
        <f t="shared" si="47"/>
        <v>#REF!</v>
      </c>
      <c r="I264" s="367">
        <v>0</v>
      </c>
      <c r="J264" s="367">
        <v>0</v>
      </c>
      <c r="K264" s="367">
        <v>0</v>
      </c>
      <c r="L264" s="367">
        <v>0</v>
      </c>
      <c r="M264" s="367">
        <v>0</v>
      </c>
      <c r="N264" s="367" t="e">
        <f t="shared" ref="N264" si="51">-$H264</f>
        <v>#REF!</v>
      </c>
      <c r="O264" s="367">
        <v>0</v>
      </c>
      <c r="P264" s="367">
        <v>0</v>
      </c>
      <c r="Q264" s="367">
        <v>0</v>
      </c>
      <c r="R264" s="367">
        <v>0</v>
      </c>
      <c r="S264" s="367">
        <v>0</v>
      </c>
      <c r="T264" s="367">
        <v>0</v>
      </c>
      <c r="U264" s="367">
        <v>0</v>
      </c>
      <c r="V264" s="367">
        <v>0</v>
      </c>
      <c r="W264" s="367">
        <v>0</v>
      </c>
      <c r="X264" s="367">
        <v>0</v>
      </c>
      <c r="Y264" s="367">
        <v>0</v>
      </c>
      <c r="Z264" s="368" t="e">
        <f t="shared" si="49"/>
        <v>#REF!</v>
      </c>
      <c r="AA264" s="371"/>
    </row>
    <row r="265" spans="1:27" s="370" customFormat="1" ht="12.75" customHeight="1">
      <c r="A265" s="370">
        <f t="shared" si="37"/>
        <v>5</v>
      </c>
      <c r="B265" s="406">
        <v>71030</v>
      </c>
      <c r="C265" s="407" t="s">
        <v>577</v>
      </c>
      <c r="D265" s="365" t="e">
        <f>+IF(VLOOKUP(C265,#REF!,6,FALSE)=15,VLOOKUP('CA EF (2)'!C265,#REF!,5,FALSE),0)</f>
        <v>#REF!</v>
      </c>
      <c r="E265" s="366"/>
      <c r="F265" s="366"/>
      <c r="G265" s="367">
        <v>0</v>
      </c>
      <c r="H265" s="367" t="e">
        <f t="shared" si="47"/>
        <v>#REF!</v>
      </c>
      <c r="I265" s="367">
        <v>0</v>
      </c>
      <c r="J265" s="367">
        <v>0</v>
      </c>
      <c r="K265" s="367">
        <v>0</v>
      </c>
      <c r="L265" s="367">
        <v>0</v>
      </c>
      <c r="M265" s="367">
        <v>0</v>
      </c>
      <c r="N265" s="367">
        <v>0</v>
      </c>
      <c r="O265" s="367">
        <v>0</v>
      </c>
      <c r="P265" s="367">
        <v>0</v>
      </c>
      <c r="Q265" s="367">
        <v>0</v>
      </c>
      <c r="R265" s="367">
        <v>0</v>
      </c>
      <c r="S265" s="367">
        <v>0</v>
      </c>
      <c r="T265" s="367">
        <v>0</v>
      </c>
      <c r="U265" s="367">
        <v>0</v>
      </c>
      <c r="V265" s="367">
        <v>0</v>
      </c>
      <c r="W265" s="367">
        <v>0</v>
      </c>
      <c r="X265" s="367">
        <v>0</v>
      </c>
      <c r="Y265" s="367">
        <v>0</v>
      </c>
      <c r="Z265" s="368" t="e">
        <f t="shared" si="49"/>
        <v>#REF!</v>
      </c>
      <c r="AA265" s="371"/>
    </row>
    <row r="266" spans="1:27" s="370" customFormat="1" ht="12.75" customHeight="1">
      <c r="A266" s="370">
        <f t="shared" si="37"/>
        <v>8</v>
      </c>
      <c r="B266" s="406">
        <v>71030719</v>
      </c>
      <c r="C266" s="407" t="s">
        <v>578</v>
      </c>
      <c r="D266" s="365" t="e">
        <f>+IF(VLOOKUP(C266,#REF!,6,FALSE)=15,VLOOKUP('CA EF (2)'!C266,#REF!,5,FALSE),0)</f>
        <v>#REF!</v>
      </c>
      <c r="E266" s="366"/>
      <c r="F266" s="366"/>
      <c r="G266" s="367">
        <v>0</v>
      </c>
      <c r="H266" s="367" t="e">
        <f t="shared" si="47"/>
        <v>#REF!</v>
      </c>
      <c r="I266" s="367">
        <v>0</v>
      </c>
      <c r="J266" s="367">
        <v>0</v>
      </c>
      <c r="K266" s="367">
        <v>0</v>
      </c>
      <c r="L266" s="367">
        <v>0</v>
      </c>
      <c r="M266" s="367">
        <v>0</v>
      </c>
      <c r="N266" s="367">
        <v>0</v>
      </c>
      <c r="O266" s="367">
        <v>0</v>
      </c>
      <c r="P266" s="367">
        <v>0</v>
      </c>
      <c r="Q266" s="367">
        <v>0</v>
      </c>
      <c r="R266" s="367">
        <v>0</v>
      </c>
      <c r="S266" s="367">
        <v>0</v>
      </c>
      <c r="T266" s="367">
        <v>0</v>
      </c>
      <c r="U266" s="367">
        <v>0</v>
      </c>
      <c r="V266" s="367">
        <v>0</v>
      </c>
      <c r="W266" s="367">
        <v>0</v>
      </c>
      <c r="X266" s="367">
        <v>0</v>
      </c>
      <c r="Y266" s="367">
        <v>0</v>
      </c>
      <c r="Z266" s="368" t="e">
        <f t="shared" si="49"/>
        <v>#REF!</v>
      </c>
      <c r="AA266" s="371"/>
    </row>
    <row r="267" spans="1:27" s="370" customFormat="1" ht="12.75" customHeight="1">
      <c r="A267" s="370">
        <f t="shared" si="37"/>
        <v>11</v>
      </c>
      <c r="B267" s="406">
        <v>71030719001</v>
      </c>
      <c r="C267" s="407" t="s">
        <v>579</v>
      </c>
      <c r="D267" s="365" t="e">
        <f>+IF(VLOOKUP(C267,#REF!,6,FALSE)=15,VLOOKUP('CA EF (2)'!C267,#REF!,5,FALSE),0)</f>
        <v>#REF!</v>
      </c>
      <c r="E267" s="366"/>
      <c r="F267" s="366"/>
      <c r="G267" s="367">
        <v>0</v>
      </c>
      <c r="H267" s="367" t="e">
        <f t="shared" si="47"/>
        <v>#REF!</v>
      </c>
      <c r="I267" s="367">
        <v>0</v>
      </c>
      <c r="J267" s="367">
        <v>0</v>
      </c>
      <c r="K267" s="367">
        <v>0</v>
      </c>
      <c r="L267" s="367">
        <v>0</v>
      </c>
      <c r="M267" s="367">
        <v>0</v>
      </c>
      <c r="N267" s="367">
        <v>0</v>
      </c>
      <c r="O267" s="367">
        <v>0</v>
      </c>
      <c r="P267" s="367">
        <v>0</v>
      </c>
      <c r="Q267" s="367">
        <v>0</v>
      </c>
      <c r="R267" s="367">
        <v>0</v>
      </c>
      <c r="S267" s="367">
        <v>0</v>
      </c>
      <c r="T267" s="367">
        <v>0</v>
      </c>
      <c r="U267" s="367">
        <v>0</v>
      </c>
      <c r="V267" s="367">
        <v>0</v>
      </c>
      <c r="W267" s="367">
        <v>0</v>
      </c>
      <c r="X267" s="367">
        <v>0</v>
      </c>
      <c r="Y267" s="367">
        <v>0</v>
      </c>
      <c r="Z267" s="368" t="e">
        <f t="shared" si="49"/>
        <v>#REF!</v>
      </c>
      <c r="AA267" s="371"/>
    </row>
    <row r="268" spans="1:27" s="370" customFormat="1" ht="12.75" customHeight="1">
      <c r="A268" s="370">
        <f t="shared" si="37"/>
        <v>13</v>
      </c>
      <c r="B268" s="406">
        <v>7103071900101</v>
      </c>
      <c r="C268" s="407" t="s">
        <v>579</v>
      </c>
      <c r="D268" s="365" t="e">
        <f>+IF(VLOOKUP(C268,#REF!,6,FALSE)=15,VLOOKUP('CA EF (2)'!C268,#REF!,5,FALSE),0)</f>
        <v>#REF!</v>
      </c>
      <c r="E268" s="366"/>
      <c r="F268" s="366"/>
      <c r="G268" s="367">
        <v>0</v>
      </c>
      <c r="H268" s="367" t="e">
        <f t="shared" si="47"/>
        <v>#REF!</v>
      </c>
      <c r="I268" s="367">
        <v>0</v>
      </c>
      <c r="J268" s="367">
        <v>0</v>
      </c>
      <c r="K268" s="367">
        <v>0</v>
      </c>
      <c r="L268" s="367">
        <v>0</v>
      </c>
      <c r="M268" s="367">
        <v>0</v>
      </c>
      <c r="N268" s="367">
        <v>0</v>
      </c>
      <c r="O268" s="367">
        <v>0</v>
      </c>
      <c r="P268" s="367">
        <v>0</v>
      </c>
      <c r="Q268" s="367">
        <v>0</v>
      </c>
      <c r="R268" s="367">
        <v>0</v>
      </c>
      <c r="S268" s="367">
        <v>0</v>
      </c>
      <c r="T268" s="367">
        <v>0</v>
      </c>
      <c r="U268" s="367">
        <v>0</v>
      </c>
      <c r="V268" s="367">
        <v>0</v>
      </c>
      <c r="W268" s="367">
        <v>0</v>
      </c>
      <c r="X268" s="367">
        <v>0</v>
      </c>
      <c r="Y268" s="367">
        <v>0</v>
      </c>
      <c r="Z268" s="368" t="e">
        <f t="shared" si="49"/>
        <v>#REF!</v>
      </c>
      <c r="AA268" s="369"/>
    </row>
    <row r="269" spans="1:27" s="370" customFormat="1" ht="12.75" customHeight="1">
      <c r="A269" s="370">
        <f t="shared" si="37"/>
        <v>15</v>
      </c>
      <c r="B269" s="405">
        <v>710307190010199</v>
      </c>
      <c r="C269" s="408" t="s">
        <v>580</v>
      </c>
      <c r="D269" s="365" t="e">
        <f>+IF(VLOOKUP(C269,#REF!,6,FALSE)=15,VLOOKUP('CA EF (2)'!C269,#REF!,5,FALSE),0)</f>
        <v>#REF!</v>
      </c>
      <c r="E269" s="366"/>
      <c r="F269" s="366"/>
      <c r="G269" s="367">
        <v>0</v>
      </c>
      <c r="H269" s="367" t="e">
        <f t="shared" si="47"/>
        <v>#REF!</v>
      </c>
      <c r="I269" s="367">
        <v>0</v>
      </c>
      <c r="J269" s="367">
        <v>0</v>
      </c>
      <c r="K269" s="367">
        <v>0</v>
      </c>
      <c r="L269" s="367">
        <v>0</v>
      </c>
      <c r="M269" s="367">
        <v>0</v>
      </c>
      <c r="N269" s="367">
        <v>0</v>
      </c>
      <c r="O269" s="367">
        <v>0</v>
      </c>
      <c r="P269" s="367">
        <v>0</v>
      </c>
      <c r="Q269" s="367">
        <v>0</v>
      </c>
      <c r="R269" s="367" t="e">
        <f t="shared" ref="R269" si="52">-$H269</f>
        <v>#REF!</v>
      </c>
      <c r="S269" s="367">
        <v>0</v>
      </c>
      <c r="T269" s="367">
        <v>0</v>
      </c>
      <c r="U269" s="367">
        <v>0</v>
      </c>
      <c r="V269" s="367">
        <v>0</v>
      </c>
      <c r="W269" s="367">
        <v>0</v>
      </c>
      <c r="X269" s="367">
        <v>0</v>
      </c>
      <c r="Y269" s="367">
        <v>0</v>
      </c>
      <c r="Z269" s="368" t="e">
        <f t="shared" si="49"/>
        <v>#REF!</v>
      </c>
      <c r="AA269" s="371"/>
    </row>
    <row r="270" spans="1:27" s="370" customFormat="1" ht="12.75" customHeight="1">
      <c r="A270" s="370">
        <f t="shared" si="37"/>
        <v>5</v>
      </c>
      <c r="B270" s="406">
        <v>71040</v>
      </c>
      <c r="C270" s="407" t="s">
        <v>581</v>
      </c>
      <c r="D270" s="365" t="e">
        <f>+IF(VLOOKUP(C270,#REF!,6,FALSE)=15,VLOOKUP('CA EF (2)'!C270,#REF!,5,FALSE),0)</f>
        <v>#REF!</v>
      </c>
      <c r="E270" s="366"/>
      <c r="F270" s="366"/>
      <c r="G270" s="367">
        <v>0</v>
      </c>
      <c r="H270" s="367" t="e">
        <f t="shared" si="47"/>
        <v>#REF!</v>
      </c>
      <c r="I270" s="367">
        <v>0</v>
      </c>
      <c r="J270" s="367">
        <v>0</v>
      </c>
      <c r="K270" s="367">
        <v>0</v>
      </c>
      <c r="L270" s="367">
        <v>0</v>
      </c>
      <c r="M270" s="367">
        <v>0</v>
      </c>
      <c r="N270" s="367">
        <v>0</v>
      </c>
      <c r="O270" s="367">
        <v>0</v>
      </c>
      <c r="P270" s="367">
        <v>0</v>
      </c>
      <c r="Q270" s="367">
        <v>0</v>
      </c>
      <c r="R270" s="367">
        <v>0</v>
      </c>
      <c r="S270" s="367">
        <v>0</v>
      </c>
      <c r="T270" s="367">
        <v>0</v>
      </c>
      <c r="U270" s="367">
        <v>0</v>
      </c>
      <c r="V270" s="367">
        <v>0</v>
      </c>
      <c r="W270" s="367">
        <v>0</v>
      </c>
      <c r="X270" s="367">
        <v>0</v>
      </c>
      <c r="Y270" s="367">
        <v>0</v>
      </c>
      <c r="Z270" s="368" t="e">
        <f t="shared" si="49"/>
        <v>#REF!</v>
      </c>
      <c r="AA270" s="371"/>
    </row>
    <row r="271" spans="1:27" s="370" customFormat="1" ht="12.75" customHeight="1">
      <c r="A271" s="370">
        <f t="shared" si="37"/>
        <v>8</v>
      </c>
      <c r="B271" s="406">
        <v>71040731</v>
      </c>
      <c r="C271" s="407" t="s">
        <v>582</v>
      </c>
      <c r="D271" s="365" t="e">
        <f>+IF(VLOOKUP(C271,#REF!,6,FALSE)=15,VLOOKUP('CA EF (2)'!C271,#REF!,5,FALSE),0)</f>
        <v>#REF!</v>
      </c>
      <c r="E271" s="366"/>
      <c r="F271" s="366"/>
      <c r="G271" s="367">
        <v>0</v>
      </c>
      <c r="H271" s="367" t="e">
        <f t="shared" si="47"/>
        <v>#REF!</v>
      </c>
      <c r="I271" s="367">
        <v>0</v>
      </c>
      <c r="J271" s="367">
        <v>0</v>
      </c>
      <c r="K271" s="367">
        <v>0</v>
      </c>
      <c r="L271" s="367">
        <v>0</v>
      </c>
      <c r="M271" s="367">
        <v>0</v>
      </c>
      <c r="N271" s="367">
        <v>0</v>
      </c>
      <c r="O271" s="367">
        <v>0</v>
      </c>
      <c r="P271" s="367">
        <v>0</v>
      </c>
      <c r="Q271" s="367">
        <v>0</v>
      </c>
      <c r="R271" s="367">
        <v>0</v>
      </c>
      <c r="S271" s="367">
        <v>0</v>
      </c>
      <c r="T271" s="367">
        <v>0</v>
      </c>
      <c r="U271" s="367">
        <v>0</v>
      </c>
      <c r="V271" s="367">
        <v>0</v>
      </c>
      <c r="W271" s="367">
        <v>0</v>
      </c>
      <c r="X271" s="367">
        <v>0</v>
      </c>
      <c r="Y271" s="367">
        <v>0</v>
      </c>
      <c r="Z271" s="368" t="e">
        <f t="shared" si="49"/>
        <v>#REF!</v>
      </c>
      <c r="AA271" s="371"/>
    </row>
    <row r="272" spans="1:27" s="370" customFormat="1" ht="12.75" customHeight="1">
      <c r="A272" s="370">
        <f t="shared" si="37"/>
        <v>11</v>
      </c>
      <c r="B272" s="406">
        <v>71040731001</v>
      </c>
      <c r="C272" s="407" t="s">
        <v>583</v>
      </c>
      <c r="D272" s="365" t="e">
        <f>+IF(VLOOKUP(C272,#REF!,6,FALSE)=15,VLOOKUP('CA EF (2)'!C272,#REF!,5,FALSE),0)</f>
        <v>#REF!</v>
      </c>
      <c r="E272" s="366"/>
      <c r="F272" s="366"/>
      <c r="G272" s="367">
        <v>0</v>
      </c>
      <c r="H272" s="367" t="e">
        <f t="shared" si="47"/>
        <v>#REF!</v>
      </c>
      <c r="I272" s="367">
        <v>0</v>
      </c>
      <c r="J272" s="367">
        <v>0</v>
      </c>
      <c r="K272" s="367">
        <v>0</v>
      </c>
      <c r="L272" s="367">
        <v>0</v>
      </c>
      <c r="M272" s="367">
        <v>0</v>
      </c>
      <c r="N272" s="367">
        <v>0</v>
      </c>
      <c r="O272" s="367">
        <v>0</v>
      </c>
      <c r="P272" s="367">
        <v>0</v>
      </c>
      <c r="Q272" s="367">
        <v>0</v>
      </c>
      <c r="R272" s="367">
        <v>0</v>
      </c>
      <c r="S272" s="367">
        <v>0</v>
      </c>
      <c r="T272" s="367">
        <v>0</v>
      </c>
      <c r="U272" s="367">
        <v>0</v>
      </c>
      <c r="V272" s="367">
        <v>0</v>
      </c>
      <c r="W272" s="367">
        <v>0</v>
      </c>
      <c r="X272" s="367">
        <v>0</v>
      </c>
      <c r="Y272" s="367">
        <v>0</v>
      </c>
      <c r="Z272" s="368" t="e">
        <f t="shared" si="49"/>
        <v>#REF!</v>
      </c>
      <c r="AA272" s="371"/>
    </row>
    <row r="273" spans="1:27" s="370" customFormat="1" ht="12.75" customHeight="1">
      <c r="A273" s="370">
        <f t="shared" si="37"/>
        <v>13</v>
      </c>
      <c r="B273" s="406">
        <v>7104073100101</v>
      </c>
      <c r="C273" s="407" t="s">
        <v>583</v>
      </c>
      <c r="D273" s="365" t="e">
        <f>+IF(VLOOKUP(C273,#REF!,6,FALSE)=15,VLOOKUP('CA EF (2)'!C273,#REF!,5,FALSE),0)</f>
        <v>#REF!</v>
      </c>
      <c r="E273" s="366"/>
      <c r="F273" s="366"/>
      <c r="G273" s="367">
        <v>0</v>
      </c>
      <c r="H273" s="367" t="e">
        <f t="shared" si="47"/>
        <v>#REF!</v>
      </c>
      <c r="I273" s="367">
        <v>0</v>
      </c>
      <c r="J273" s="367">
        <v>0</v>
      </c>
      <c r="K273" s="367">
        <v>0</v>
      </c>
      <c r="L273" s="367">
        <v>0</v>
      </c>
      <c r="M273" s="367">
        <v>0</v>
      </c>
      <c r="N273" s="367">
        <v>0</v>
      </c>
      <c r="O273" s="367">
        <v>0</v>
      </c>
      <c r="P273" s="367">
        <v>0</v>
      </c>
      <c r="Q273" s="367">
        <v>0</v>
      </c>
      <c r="R273" s="367">
        <v>0</v>
      </c>
      <c r="S273" s="367">
        <v>0</v>
      </c>
      <c r="T273" s="367">
        <v>0</v>
      </c>
      <c r="U273" s="367">
        <v>0</v>
      </c>
      <c r="V273" s="367">
        <v>0</v>
      </c>
      <c r="W273" s="367">
        <v>0</v>
      </c>
      <c r="X273" s="367">
        <v>0</v>
      </c>
      <c r="Y273" s="367">
        <v>0</v>
      </c>
      <c r="Z273" s="368" t="e">
        <f t="shared" si="49"/>
        <v>#REF!</v>
      </c>
      <c r="AA273" s="371"/>
    </row>
    <row r="274" spans="1:27" s="370" customFormat="1" ht="12.75" customHeight="1">
      <c r="A274" s="370">
        <f t="shared" si="37"/>
        <v>15</v>
      </c>
      <c r="B274" s="405">
        <v>710407310010101</v>
      </c>
      <c r="C274" s="408" t="s">
        <v>584</v>
      </c>
      <c r="D274" s="365" t="e">
        <f>+IF(VLOOKUP(C274,#REF!,6,FALSE)=15,VLOOKUP('CA EF (2)'!C274,#REF!,5,FALSE),0)</f>
        <v>#REF!</v>
      </c>
      <c r="E274" s="366"/>
      <c r="F274" s="366"/>
      <c r="G274" s="367">
        <v>0</v>
      </c>
      <c r="H274" s="367" t="e">
        <f t="shared" si="47"/>
        <v>#REF!</v>
      </c>
      <c r="I274" s="367">
        <v>0</v>
      </c>
      <c r="J274" s="367">
        <v>0</v>
      </c>
      <c r="K274" s="367">
        <v>0</v>
      </c>
      <c r="L274" s="367">
        <v>0</v>
      </c>
      <c r="M274" s="367">
        <v>0</v>
      </c>
      <c r="N274" s="367" t="e">
        <f t="shared" ref="N274:N275" si="53">-$H274</f>
        <v>#REF!</v>
      </c>
      <c r="O274" s="367">
        <v>0</v>
      </c>
      <c r="P274" s="367">
        <v>0</v>
      </c>
      <c r="Q274" s="367">
        <v>0</v>
      </c>
      <c r="R274" s="367">
        <v>0</v>
      </c>
      <c r="S274" s="367">
        <v>0</v>
      </c>
      <c r="T274" s="367">
        <v>0</v>
      </c>
      <c r="U274" s="367">
        <v>0</v>
      </c>
      <c r="V274" s="367">
        <v>0</v>
      </c>
      <c r="W274" s="367">
        <v>0</v>
      </c>
      <c r="X274" s="367">
        <v>0</v>
      </c>
      <c r="Y274" s="367">
        <v>0</v>
      </c>
      <c r="Z274" s="368" t="e">
        <f t="shared" si="49"/>
        <v>#REF!</v>
      </c>
      <c r="AA274" s="371"/>
    </row>
    <row r="275" spans="1:27" s="370" customFormat="1" ht="12.75" customHeight="1">
      <c r="A275" s="370">
        <f t="shared" si="37"/>
        <v>15</v>
      </c>
      <c r="B275" s="405">
        <v>710407310010199</v>
      </c>
      <c r="C275" s="408" t="s">
        <v>585</v>
      </c>
      <c r="D275" s="365" t="e">
        <f>+IF(VLOOKUP(C275,#REF!,6,FALSE)=15,VLOOKUP('CA EF (2)'!C275,#REF!,5,FALSE),0)</f>
        <v>#REF!</v>
      </c>
      <c r="E275" s="366"/>
      <c r="F275" s="366"/>
      <c r="G275" s="367">
        <v>0</v>
      </c>
      <c r="H275" s="367" t="e">
        <f t="shared" si="47"/>
        <v>#REF!</v>
      </c>
      <c r="I275" s="367">
        <v>0</v>
      </c>
      <c r="J275" s="367">
        <v>0</v>
      </c>
      <c r="K275" s="367">
        <v>0</v>
      </c>
      <c r="L275" s="367">
        <v>0</v>
      </c>
      <c r="M275" s="367">
        <v>0</v>
      </c>
      <c r="N275" s="367" t="e">
        <f t="shared" si="53"/>
        <v>#REF!</v>
      </c>
      <c r="O275" s="367">
        <v>0</v>
      </c>
      <c r="P275" s="367">
        <v>0</v>
      </c>
      <c r="Q275" s="367">
        <v>0</v>
      </c>
      <c r="R275" s="367">
        <v>0</v>
      </c>
      <c r="S275" s="367">
        <v>0</v>
      </c>
      <c r="T275" s="367">
        <v>0</v>
      </c>
      <c r="U275" s="367">
        <v>0</v>
      </c>
      <c r="V275" s="367">
        <v>0</v>
      </c>
      <c r="W275" s="367">
        <v>0</v>
      </c>
      <c r="X275" s="367">
        <v>0</v>
      </c>
      <c r="Y275" s="367">
        <v>0</v>
      </c>
      <c r="Z275" s="368" t="e">
        <f t="shared" si="49"/>
        <v>#REF!</v>
      </c>
      <c r="AA275" s="369"/>
    </row>
    <row r="276" spans="1:27" s="370" customFormat="1" ht="12.75" customHeight="1">
      <c r="A276" s="370">
        <f t="shared" si="37"/>
        <v>11</v>
      </c>
      <c r="B276" s="406">
        <v>71040731003</v>
      </c>
      <c r="C276" s="407" t="s">
        <v>740</v>
      </c>
      <c r="D276" s="365" t="e">
        <f>+IF(VLOOKUP(C276,#REF!,6,FALSE)=15,VLOOKUP('CA EF (2)'!C276,#REF!,5,FALSE),0)</f>
        <v>#REF!</v>
      </c>
      <c r="E276" s="366"/>
      <c r="F276" s="366"/>
      <c r="G276" s="367">
        <v>0</v>
      </c>
      <c r="H276" s="367" t="e">
        <f t="shared" si="47"/>
        <v>#REF!</v>
      </c>
      <c r="I276" s="367">
        <v>0</v>
      </c>
      <c r="J276" s="367">
        <v>0</v>
      </c>
      <c r="K276" s="367">
        <v>0</v>
      </c>
      <c r="L276" s="367">
        <v>0</v>
      </c>
      <c r="M276" s="367">
        <v>0</v>
      </c>
      <c r="N276" s="367">
        <v>0</v>
      </c>
      <c r="O276" s="367">
        <v>0</v>
      </c>
      <c r="P276" s="367">
        <v>0</v>
      </c>
      <c r="Q276" s="367">
        <v>0</v>
      </c>
      <c r="R276" s="367">
        <v>0</v>
      </c>
      <c r="S276" s="367">
        <v>0</v>
      </c>
      <c r="T276" s="367">
        <v>0</v>
      </c>
      <c r="U276" s="367">
        <v>0</v>
      </c>
      <c r="V276" s="367">
        <v>0</v>
      </c>
      <c r="W276" s="367">
        <v>0</v>
      </c>
      <c r="X276" s="367">
        <v>0</v>
      </c>
      <c r="Y276" s="367">
        <v>0</v>
      </c>
      <c r="Z276" s="368" t="e">
        <f t="shared" si="49"/>
        <v>#REF!</v>
      </c>
      <c r="AA276" s="371"/>
    </row>
    <row r="277" spans="1:27" s="370" customFormat="1" ht="12.75" customHeight="1">
      <c r="A277" s="370">
        <f t="shared" si="37"/>
        <v>13</v>
      </c>
      <c r="B277" s="406">
        <v>7104073100301</v>
      </c>
      <c r="C277" s="407" t="s">
        <v>281</v>
      </c>
      <c r="D277" s="365" t="e">
        <f>+IF(VLOOKUP(C277,#REF!,6,FALSE)=15,VLOOKUP('CA EF (2)'!C277,#REF!,5,FALSE),0)</f>
        <v>#REF!</v>
      </c>
      <c r="E277" s="366"/>
      <c r="F277" s="366"/>
      <c r="G277" s="367">
        <v>0</v>
      </c>
      <c r="H277" s="367" t="e">
        <f t="shared" si="47"/>
        <v>#REF!</v>
      </c>
      <c r="I277" s="367">
        <v>0</v>
      </c>
      <c r="J277" s="367">
        <v>0</v>
      </c>
      <c r="K277" s="367">
        <v>0</v>
      </c>
      <c r="L277" s="367">
        <v>0</v>
      </c>
      <c r="M277" s="367">
        <v>0</v>
      </c>
      <c r="N277" s="367">
        <v>0</v>
      </c>
      <c r="O277" s="367">
        <v>0</v>
      </c>
      <c r="P277" s="367">
        <v>0</v>
      </c>
      <c r="Q277" s="367">
        <v>0</v>
      </c>
      <c r="R277" s="367">
        <v>0</v>
      </c>
      <c r="S277" s="367">
        <v>0</v>
      </c>
      <c r="T277" s="367">
        <v>0</v>
      </c>
      <c r="U277" s="367">
        <v>0</v>
      </c>
      <c r="V277" s="367">
        <v>0</v>
      </c>
      <c r="W277" s="367">
        <v>0</v>
      </c>
      <c r="X277" s="367">
        <v>0</v>
      </c>
      <c r="Y277" s="367">
        <v>0</v>
      </c>
      <c r="Z277" s="368" t="e">
        <f t="shared" si="49"/>
        <v>#REF!</v>
      </c>
      <c r="AA277" s="371"/>
    </row>
    <row r="278" spans="1:27" s="370" customFormat="1" ht="12.75" customHeight="1">
      <c r="A278" s="370">
        <f t="shared" si="37"/>
        <v>15</v>
      </c>
      <c r="B278" s="405">
        <v>710407310030199</v>
      </c>
      <c r="C278" s="408" t="s">
        <v>587</v>
      </c>
      <c r="D278" s="365" t="e">
        <f>+IF(VLOOKUP(C278,#REF!,6,FALSE)=15,VLOOKUP('CA EF (2)'!C278,#REF!,5,FALSE),0)</f>
        <v>#REF!</v>
      </c>
      <c r="E278" s="366"/>
      <c r="F278" s="366"/>
      <c r="G278" s="367">
        <v>0</v>
      </c>
      <c r="H278" s="367" t="e">
        <f t="shared" si="47"/>
        <v>#REF!</v>
      </c>
      <c r="I278" s="367">
        <v>0</v>
      </c>
      <c r="J278" s="367">
        <v>0</v>
      </c>
      <c r="K278" s="367">
        <v>0</v>
      </c>
      <c r="L278" s="367">
        <v>0</v>
      </c>
      <c r="M278" s="367">
        <v>0</v>
      </c>
      <c r="N278" s="367" t="e">
        <f t="shared" ref="N278" si="54">-$H278</f>
        <v>#REF!</v>
      </c>
      <c r="O278" s="367">
        <v>0</v>
      </c>
      <c r="P278" s="367">
        <v>0</v>
      </c>
      <c r="Q278" s="367">
        <v>0</v>
      </c>
      <c r="R278" s="367">
        <v>0</v>
      </c>
      <c r="S278" s="367">
        <v>0</v>
      </c>
      <c r="T278" s="367">
        <v>0</v>
      </c>
      <c r="U278" s="367">
        <v>0</v>
      </c>
      <c r="V278" s="367">
        <v>0</v>
      </c>
      <c r="W278" s="367">
        <v>0</v>
      </c>
      <c r="X278" s="367">
        <v>0</v>
      </c>
      <c r="Y278" s="367">
        <v>0</v>
      </c>
      <c r="Z278" s="368" t="e">
        <f t="shared" si="49"/>
        <v>#REF!</v>
      </c>
      <c r="AA278" s="371"/>
    </row>
    <row r="279" spans="1:27" s="370" customFormat="1" ht="12.75" customHeight="1">
      <c r="A279" s="370">
        <f t="shared" si="37"/>
        <v>11</v>
      </c>
      <c r="B279" s="406">
        <v>71040731004</v>
      </c>
      <c r="C279" s="407" t="s">
        <v>586</v>
      </c>
      <c r="D279" s="365" t="e">
        <f>+IF(VLOOKUP(C279,#REF!,6,FALSE)=15,VLOOKUP('CA EF (2)'!C279,#REF!,5,FALSE),0)</f>
        <v>#REF!</v>
      </c>
      <c r="E279" s="366"/>
      <c r="F279" s="366"/>
      <c r="G279" s="367">
        <v>0</v>
      </c>
      <c r="H279" s="367" t="e">
        <f t="shared" si="47"/>
        <v>#REF!</v>
      </c>
      <c r="I279" s="367">
        <v>0</v>
      </c>
      <c r="J279" s="367">
        <v>0</v>
      </c>
      <c r="K279" s="367">
        <v>0</v>
      </c>
      <c r="L279" s="367">
        <v>0</v>
      </c>
      <c r="M279" s="367">
        <v>0</v>
      </c>
      <c r="N279" s="367">
        <v>0</v>
      </c>
      <c r="O279" s="367">
        <v>0</v>
      </c>
      <c r="P279" s="367">
        <v>0</v>
      </c>
      <c r="Q279" s="367">
        <v>0</v>
      </c>
      <c r="R279" s="367">
        <v>0</v>
      </c>
      <c r="S279" s="367">
        <v>0</v>
      </c>
      <c r="T279" s="367">
        <v>0</v>
      </c>
      <c r="U279" s="367">
        <v>0</v>
      </c>
      <c r="V279" s="367">
        <v>0</v>
      </c>
      <c r="W279" s="367">
        <v>0</v>
      </c>
      <c r="X279" s="367">
        <v>0</v>
      </c>
      <c r="Y279" s="367">
        <v>0</v>
      </c>
      <c r="Z279" s="368" t="e">
        <f t="shared" si="49"/>
        <v>#REF!</v>
      </c>
      <c r="AA279" s="371"/>
    </row>
    <row r="280" spans="1:27" s="370" customFormat="1" ht="12.75" customHeight="1">
      <c r="A280" s="370">
        <f t="shared" si="37"/>
        <v>13</v>
      </c>
      <c r="B280" s="406">
        <v>7104073100401</v>
      </c>
      <c r="C280" s="407" t="s">
        <v>586</v>
      </c>
      <c r="D280" s="365" t="e">
        <f>+IF(VLOOKUP(C280,#REF!,6,FALSE)=15,VLOOKUP('CA EF (2)'!C280,#REF!,5,FALSE),0)</f>
        <v>#REF!</v>
      </c>
      <c r="E280" s="366"/>
      <c r="F280" s="366"/>
      <c r="G280" s="367">
        <v>0</v>
      </c>
      <c r="H280" s="367" t="e">
        <f t="shared" si="47"/>
        <v>#REF!</v>
      </c>
      <c r="I280" s="367">
        <v>0</v>
      </c>
      <c r="J280" s="367">
        <v>0</v>
      </c>
      <c r="K280" s="367">
        <v>0</v>
      </c>
      <c r="L280" s="367">
        <v>0</v>
      </c>
      <c r="M280" s="367">
        <v>0</v>
      </c>
      <c r="N280" s="367">
        <v>0</v>
      </c>
      <c r="O280" s="367">
        <v>0</v>
      </c>
      <c r="P280" s="367">
        <v>0</v>
      </c>
      <c r="Q280" s="367">
        <v>0</v>
      </c>
      <c r="R280" s="367">
        <v>0</v>
      </c>
      <c r="S280" s="367">
        <v>0</v>
      </c>
      <c r="T280" s="367">
        <v>0</v>
      </c>
      <c r="U280" s="367">
        <v>0</v>
      </c>
      <c r="V280" s="367">
        <v>0</v>
      </c>
      <c r="W280" s="367">
        <v>0</v>
      </c>
      <c r="X280" s="367">
        <v>0</v>
      </c>
      <c r="Y280" s="367">
        <v>0</v>
      </c>
      <c r="Z280" s="368" t="e">
        <f t="shared" si="49"/>
        <v>#REF!</v>
      </c>
      <c r="AA280" s="369"/>
    </row>
    <row r="281" spans="1:27" s="370" customFormat="1" ht="12.75" customHeight="1">
      <c r="A281" s="370">
        <f t="shared" ref="A281:A344" si="55">+LEN(B281)</f>
        <v>15</v>
      </c>
      <c r="B281" s="405">
        <v>710407310040199</v>
      </c>
      <c r="C281" s="408" t="s">
        <v>741</v>
      </c>
      <c r="D281" s="365" t="e">
        <f>+IF(VLOOKUP(C281,#REF!,6,FALSE)=15,VLOOKUP('CA EF (2)'!C281,#REF!,5,FALSE),0)</f>
        <v>#REF!</v>
      </c>
      <c r="E281" s="366"/>
      <c r="F281" s="366"/>
      <c r="G281" s="367">
        <v>0</v>
      </c>
      <c r="H281" s="367" t="e">
        <f t="shared" si="47"/>
        <v>#REF!</v>
      </c>
      <c r="I281" s="367">
        <v>0</v>
      </c>
      <c r="J281" s="367">
        <v>0</v>
      </c>
      <c r="K281" s="367">
        <v>0</v>
      </c>
      <c r="L281" s="367">
        <v>0</v>
      </c>
      <c r="M281" s="367">
        <v>0</v>
      </c>
      <c r="N281" s="367" t="e">
        <f t="shared" ref="N281" si="56">-$H281</f>
        <v>#REF!</v>
      </c>
      <c r="O281" s="367">
        <v>0</v>
      </c>
      <c r="P281" s="367">
        <v>0</v>
      </c>
      <c r="Q281" s="367">
        <v>0</v>
      </c>
      <c r="R281" s="367">
        <v>0</v>
      </c>
      <c r="S281" s="367">
        <v>0</v>
      </c>
      <c r="T281" s="367">
        <v>0</v>
      </c>
      <c r="U281" s="367">
        <v>0</v>
      </c>
      <c r="V281" s="367">
        <v>0</v>
      </c>
      <c r="W281" s="367">
        <v>0</v>
      </c>
      <c r="X281" s="367">
        <v>0</v>
      </c>
      <c r="Y281" s="367">
        <v>0</v>
      </c>
      <c r="Z281" s="368" t="e">
        <f t="shared" si="49"/>
        <v>#REF!</v>
      </c>
      <c r="AA281" s="371"/>
    </row>
    <row r="282" spans="1:27" s="370" customFormat="1" ht="12.75" customHeight="1">
      <c r="A282" s="370">
        <f t="shared" si="55"/>
        <v>8</v>
      </c>
      <c r="B282" s="406">
        <v>71040733</v>
      </c>
      <c r="C282" s="407" t="s">
        <v>588</v>
      </c>
      <c r="D282" s="365" t="e">
        <f>+IF(VLOOKUP(C282,#REF!,6,FALSE)=15,VLOOKUP('CA EF (2)'!C282,#REF!,5,FALSE),0)</f>
        <v>#REF!</v>
      </c>
      <c r="E282" s="366"/>
      <c r="F282" s="366"/>
      <c r="G282" s="367">
        <v>0</v>
      </c>
      <c r="H282" s="367" t="e">
        <f t="shared" si="47"/>
        <v>#REF!</v>
      </c>
      <c r="I282" s="367">
        <v>0</v>
      </c>
      <c r="J282" s="367">
        <v>0</v>
      </c>
      <c r="K282" s="367">
        <v>0</v>
      </c>
      <c r="L282" s="367">
        <v>0</v>
      </c>
      <c r="M282" s="367">
        <v>0</v>
      </c>
      <c r="N282" s="367">
        <v>0</v>
      </c>
      <c r="O282" s="367">
        <v>0</v>
      </c>
      <c r="P282" s="367">
        <v>0</v>
      </c>
      <c r="Q282" s="367">
        <v>0</v>
      </c>
      <c r="R282" s="367">
        <v>0</v>
      </c>
      <c r="S282" s="367">
        <v>0</v>
      </c>
      <c r="T282" s="367">
        <v>0</v>
      </c>
      <c r="U282" s="367">
        <v>0</v>
      </c>
      <c r="V282" s="367">
        <v>0</v>
      </c>
      <c r="W282" s="367">
        <v>0</v>
      </c>
      <c r="X282" s="367">
        <v>0</v>
      </c>
      <c r="Y282" s="367">
        <v>0</v>
      </c>
      <c r="Z282" s="368" t="e">
        <f t="shared" si="49"/>
        <v>#REF!</v>
      </c>
      <c r="AA282" s="371"/>
    </row>
    <row r="283" spans="1:27" s="370" customFormat="1" ht="12.75" customHeight="1">
      <c r="A283" s="370">
        <f t="shared" si="55"/>
        <v>11</v>
      </c>
      <c r="B283" s="406">
        <v>71040733001</v>
      </c>
      <c r="C283" s="407" t="s">
        <v>107</v>
      </c>
      <c r="D283" s="365" t="e">
        <f>+IF(VLOOKUP(C283,#REF!,6,FALSE)=15,VLOOKUP('CA EF (2)'!C283,#REF!,5,FALSE),0)</f>
        <v>#REF!</v>
      </c>
      <c r="E283" s="366"/>
      <c r="F283" s="366"/>
      <c r="G283" s="367">
        <v>0</v>
      </c>
      <c r="H283" s="367" t="e">
        <f t="shared" si="47"/>
        <v>#REF!</v>
      </c>
      <c r="I283" s="367">
        <v>0</v>
      </c>
      <c r="J283" s="367">
        <v>0</v>
      </c>
      <c r="K283" s="367">
        <v>0</v>
      </c>
      <c r="L283" s="367">
        <v>0</v>
      </c>
      <c r="M283" s="367">
        <v>0</v>
      </c>
      <c r="N283" s="367">
        <v>0</v>
      </c>
      <c r="O283" s="367">
        <v>0</v>
      </c>
      <c r="P283" s="367">
        <v>0</v>
      </c>
      <c r="Q283" s="367">
        <v>0</v>
      </c>
      <c r="R283" s="367">
        <v>0</v>
      </c>
      <c r="S283" s="367">
        <v>0</v>
      </c>
      <c r="T283" s="367">
        <v>0</v>
      </c>
      <c r="U283" s="367">
        <v>0</v>
      </c>
      <c r="V283" s="367">
        <v>0</v>
      </c>
      <c r="W283" s="367">
        <v>0</v>
      </c>
      <c r="X283" s="367">
        <v>0</v>
      </c>
      <c r="Y283" s="367">
        <v>0</v>
      </c>
      <c r="Z283" s="368" t="e">
        <f t="shared" si="49"/>
        <v>#REF!</v>
      </c>
      <c r="AA283" s="371"/>
    </row>
    <row r="284" spans="1:27" s="370" customFormat="1" ht="12.75" customHeight="1">
      <c r="A284" s="370">
        <f t="shared" si="55"/>
        <v>13</v>
      </c>
      <c r="B284" s="406">
        <v>7104073300102</v>
      </c>
      <c r="C284" s="407" t="s">
        <v>589</v>
      </c>
      <c r="D284" s="365" t="e">
        <f>+IF(VLOOKUP(C284,#REF!,6,FALSE)=15,VLOOKUP('CA EF (2)'!C284,#REF!,5,FALSE),0)</f>
        <v>#REF!</v>
      </c>
      <c r="E284" s="366"/>
      <c r="F284" s="366"/>
      <c r="G284" s="367">
        <v>0</v>
      </c>
      <c r="H284" s="367" t="e">
        <f t="shared" si="47"/>
        <v>#REF!</v>
      </c>
      <c r="I284" s="367">
        <v>0</v>
      </c>
      <c r="J284" s="367">
        <v>0</v>
      </c>
      <c r="K284" s="367">
        <v>0</v>
      </c>
      <c r="L284" s="367">
        <v>0</v>
      </c>
      <c r="M284" s="367">
        <v>0</v>
      </c>
      <c r="N284" s="367">
        <v>0</v>
      </c>
      <c r="O284" s="367">
        <v>0</v>
      </c>
      <c r="P284" s="367">
        <v>0</v>
      </c>
      <c r="Q284" s="367">
        <v>0</v>
      </c>
      <c r="R284" s="367">
        <v>0</v>
      </c>
      <c r="S284" s="367">
        <v>0</v>
      </c>
      <c r="T284" s="367">
        <v>0</v>
      </c>
      <c r="U284" s="367">
        <v>0</v>
      </c>
      <c r="V284" s="367">
        <v>0</v>
      </c>
      <c r="W284" s="367">
        <v>0</v>
      </c>
      <c r="X284" s="367">
        <v>0</v>
      </c>
      <c r="Y284" s="367">
        <v>0</v>
      </c>
      <c r="Z284" s="368" t="e">
        <f t="shared" si="49"/>
        <v>#REF!</v>
      </c>
      <c r="AA284" s="371"/>
    </row>
    <row r="285" spans="1:27" s="370" customFormat="1" ht="12.75" customHeight="1">
      <c r="A285" s="370">
        <f t="shared" si="55"/>
        <v>15</v>
      </c>
      <c r="B285" s="405">
        <v>710407330010299</v>
      </c>
      <c r="C285" s="408" t="s">
        <v>590</v>
      </c>
      <c r="D285" s="365" t="e">
        <f>+IF(VLOOKUP(C285,#REF!,6,FALSE)=15,VLOOKUP('CA EF (2)'!C285,#REF!,5,FALSE),0)</f>
        <v>#REF!</v>
      </c>
      <c r="E285" s="366"/>
      <c r="F285" s="366"/>
      <c r="G285" s="367">
        <v>0</v>
      </c>
      <c r="H285" s="367" t="e">
        <f t="shared" si="47"/>
        <v>#REF!</v>
      </c>
      <c r="I285" s="367">
        <v>0</v>
      </c>
      <c r="J285" s="367">
        <v>0</v>
      </c>
      <c r="K285" s="367">
        <v>0</v>
      </c>
      <c r="L285" s="367">
        <v>0</v>
      </c>
      <c r="M285" s="367">
        <v>0</v>
      </c>
      <c r="N285" s="367" t="e">
        <f t="shared" ref="N285:N291" si="57">-$H285</f>
        <v>#REF!</v>
      </c>
      <c r="O285" s="367">
        <v>0</v>
      </c>
      <c r="P285" s="367">
        <v>0</v>
      </c>
      <c r="Q285" s="367">
        <v>0</v>
      </c>
      <c r="R285" s="367">
        <v>0</v>
      </c>
      <c r="S285" s="367">
        <v>0</v>
      </c>
      <c r="T285" s="367">
        <v>0</v>
      </c>
      <c r="U285" s="367">
        <v>0</v>
      </c>
      <c r="V285" s="367">
        <v>0</v>
      </c>
      <c r="W285" s="367">
        <v>0</v>
      </c>
      <c r="X285" s="367">
        <v>0</v>
      </c>
      <c r="Y285" s="367">
        <v>0</v>
      </c>
      <c r="Z285" s="368" t="e">
        <f t="shared" si="49"/>
        <v>#REF!</v>
      </c>
      <c r="AA285" s="371"/>
    </row>
    <row r="286" spans="1:27" s="370" customFormat="1" ht="12.75" customHeight="1">
      <c r="A286" s="370">
        <f t="shared" si="55"/>
        <v>13</v>
      </c>
      <c r="B286" s="406">
        <v>7104073300103</v>
      </c>
      <c r="C286" s="407" t="s">
        <v>591</v>
      </c>
      <c r="D286" s="365" t="e">
        <f>+IF(VLOOKUP(C286,#REF!,6,FALSE)=15,VLOOKUP('CA EF (2)'!C286,#REF!,5,FALSE),0)</f>
        <v>#REF!</v>
      </c>
      <c r="E286" s="366"/>
      <c r="F286" s="366"/>
      <c r="G286" s="367">
        <v>0</v>
      </c>
      <c r="H286" s="367" t="e">
        <f t="shared" si="47"/>
        <v>#REF!</v>
      </c>
      <c r="I286" s="367">
        <v>0</v>
      </c>
      <c r="J286" s="367">
        <v>0</v>
      </c>
      <c r="K286" s="367">
        <v>0</v>
      </c>
      <c r="L286" s="367">
        <v>0</v>
      </c>
      <c r="M286" s="367">
        <v>0</v>
      </c>
      <c r="N286" s="367">
        <v>0</v>
      </c>
      <c r="O286" s="367">
        <v>0</v>
      </c>
      <c r="P286" s="367">
        <v>0</v>
      </c>
      <c r="Q286" s="367">
        <v>0</v>
      </c>
      <c r="R286" s="367">
        <v>0</v>
      </c>
      <c r="S286" s="367">
        <v>0</v>
      </c>
      <c r="T286" s="367">
        <v>0</v>
      </c>
      <c r="U286" s="367">
        <v>0</v>
      </c>
      <c r="V286" s="367">
        <v>0</v>
      </c>
      <c r="W286" s="367">
        <v>0</v>
      </c>
      <c r="X286" s="367">
        <v>0</v>
      </c>
      <c r="Y286" s="367">
        <v>0</v>
      </c>
      <c r="Z286" s="368" t="e">
        <f t="shared" si="49"/>
        <v>#REF!</v>
      </c>
      <c r="AA286" s="369"/>
    </row>
    <row r="287" spans="1:27" s="370" customFormat="1" ht="12.75" customHeight="1">
      <c r="A287" s="370">
        <f t="shared" si="55"/>
        <v>15</v>
      </c>
      <c r="B287" s="405">
        <v>710407330010399</v>
      </c>
      <c r="C287" s="408" t="s">
        <v>592</v>
      </c>
      <c r="D287" s="365" t="e">
        <f>+IF(VLOOKUP(C287,#REF!,6,FALSE)=15,VLOOKUP('CA EF (2)'!C287,#REF!,5,FALSE),0)</f>
        <v>#REF!</v>
      </c>
      <c r="E287" s="366"/>
      <c r="F287" s="366"/>
      <c r="G287" s="367">
        <v>0</v>
      </c>
      <c r="H287" s="367" t="e">
        <f t="shared" si="47"/>
        <v>#REF!</v>
      </c>
      <c r="I287" s="367">
        <v>0</v>
      </c>
      <c r="J287" s="367">
        <v>0</v>
      </c>
      <c r="K287" s="367">
        <v>0</v>
      </c>
      <c r="L287" s="367">
        <v>0</v>
      </c>
      <c r="M287" s="367">
        <v>0</v>
      </c>
      <c r="N287" s="367" t="e">
        <f t="shared" si="57"/>
        <v>#REF!</v>
      </c>
      <c r="O287" s="367">
        <v>0</v>
      </c>
      <c r="P287" s="367">
        <v>0</v>
      </c>
      <c r="Q287" s="367">
        <v>0</v>
      </c>
      <c r="R287" s="367">
        <v>0</v>
      </c>
      <c r="S287" s="367">
        <v>0</v>
      </c>
      <c r="T287" s="367">
        <v>0</v>
      </c>
      <c r="U287" s="367">
        <v>0</v>
      </c>
      <c r="V287" s="367">
        <v>0</v>
      </c>
      <c r="W287" s="367">
        <v>0</v>
      </c>
      <c r="X287" s="367">
        <v>0</v>
      </c>
      <c r="Y287" s="367">
        <v>0</v>
      </c>
      <c r="Z287" s="368" t="e">
        <f t="shared" si="49"/>
        <v>#REF!</v>
      </c>
      <c r="AA287" s="371"/>
    </row>
    <row r="288" spans="1:27" s="370" customFormat="1" ht="12.75" customHeight="1">
      <c r="A288" s="370">
        <f t="shared" si="55"/>
        <v>13</v>
      </c>
      <c r="B288" s="406">
        <v>7104073300106</v>
      </c>
      <c r="C288" s="407" t="s">
        <v>742</v>
      </c>
      <c r="D288" s="365" t="e">
        <f>+IF(VLOOKUP(C288,#REF!,6,FALSE)=15,VLOOKUP('CA EF (2)'!C288,#REF!,5,FALSE),0)</f>
        <v>#REF!</v>
      </c>
      <c r="E288" s="366"/>
      <c r="F288" s="366"/>
      <c r="G288" s="367">
        <v>0</v>
      </c>
      <c r="H288" s="367" t="e">
        <f t="shared" si="47"/>
        <v>#REF!</v>
      </c>
      <c r="I288" s="367">
        <v>0</v>
      </c>
      <c r="J288" s="367">
        <v>0</v>
      </c>
      <c r="K288" s="367">
        <v>0</v>
      </c>
      <c r="L288" s="367">
        <v>0</v>
      </c>
      <c r="M288" s="367">
        <v>0</v>
      </c>
      <c r="N288" s="367">
        <v>0</v>
      </c>
      <c r="O288" s="367">
        <v>0</v>
      </c>
      <c r="P288" s="367">
        <v>0</v>
      </c>
      <c r="Q288" s="367">
        <v>0</v>
      </c>
      <c r="R288" s="367">
        <v>0</v>
      </c>
      <c r="S288" s="367">
        <v>0</v>
      </c>
      <c r="T288" s="367">
        <v>0</v>
      </c>
      <c r="U288" s="367">
        <v>0</v>
      </c>
      <c r="V288" s="367">
        <v>0</v>
      </c>
      <c r="W288" s="367">
        <v>0</v>
      </c>
      <c r="X288" s="367">
        <v>0</v>
      </c>
      <c r="Y288" s="367">
        <v>0</v>
      </c>
      <c r="Z288" s="368" t="e">
        <f t="shared" si="49"/>
        <v>#REF!</v>
      </c>
      <c r="AA288" s="371"/>
    </row>
    <row r="289" spans="1:27" s="370" customFormat="1" ht="12.75" customHeight="1">
      <c r="A289" s="370">
        <f t="shared" si="55"/>
        <v>15</v>
      </c>
      <c r="B289" s="405">
        <v>710407330010699</v>
      </c>
      <c r="C289" s="408" t="s">
        <v>743</v>
      </c>
      <c r="D289" s="365" t="e">
        <f>+IF(VLOOKUP(C289,#REF!,6,FALSE)=15,VLOOKUP('CA EF (2)'!C289,#REF!,5,FALSE),0)</f>
        <v>#REF!</v>
      </c>
      <c r="E289" s="366"/>
      <c r="F289" s="366"/>
      <c r="G289" s="367">
        <v>0</v>
      </c>
      <c r="H289" s="367" t="e">
        <f t="shared" si="47"/>
        <v>#REF!</v>
      </c>
      <c r="I289" s="367">
        <v>0</v>
      </c>
      <c r="J289" s="367">
        <v>0</v>
      </c>
      <c r="K289" s="367">
        <v>0</v>
      </c>
      <c r="L289" s="367">
        <v>0</v>
      </c>
      <c r="M289" s="367">
        <v>0</v>
      </c>
      <c r="N289" s="367" t="e">
        <f t="shared" si="57"/>
        <v>#REF!</v>
      </c>
      <c r="O289" s="367">
        <v>0</v>
      </c>
      <c r="P289" s="367">
        <v>0</v>
      </c>
      <c r="Q289" s="367">
        <v>0</v>
      </c>
      <c r="R289" s="367">
        <v>0</v>
      </c>
      <c r="S289" s="367">
        <v>0</v>
      </c>
      <c r="T289" s="367">
        <v>0</v>
      </c>
      <c r="U289" s="367">
        <v>0</v>
      </c>
      <c r="V289" s="367">
        <v>0</v>
      </c>
      <c r="W289" s="367">
        <v>0</v>
      </c>
      <c r="X289" s="367">
        <v>0</v>
      </c>
      <c r="Y289" s="367">
        <v>0</v>
      </c>
      <c r="Z289" s="368" t="e">
        <f t="shared" si="49"/>
        <v>#REF!</v>
      </c>
      <c r="AA289" s="371"/>
    </row>
    <row r="290" spans="1:27" s="370" customFormat="1" ht="12.75" customHeight="1">
      <c r="A290" s="370">
        <f t="shared" si="55"/>
        <v>13</v>
      </c>
      <c r="B290" s="406">
        <v>7104073300108</v>
      </c>
      <c r="C290" s="407" t="s">
        <v>744</v>
      </c>
      <c r="D290" s="365" t="e">
        <f>+IF(VLOOKUP(C290,#REF!,6,FALSE)=15,VLOOKUP('CA EF (2)'!C290,#REF!,5,FALSE),0)</f>
        <v>#REF!</v>
      </c>
      <c r="E290" s="366"/>
      <c r="F290" s="366"/>
      <c r="G290" s="367">
        <v>0</v>
      </c>
      <c r="H290" s="367" t="e">
        <f t="shared" si="47"/>
        <v>#REF!</v>
      </c>
      <c r="I290" s="367">
        <v>0</v>
      </c>
      <c r="J290" s="367">
        <v>0</v>
      </c>
      <c r="K290" s="367">
        <v>0</v>
      </c>
      <c r="L290" s="367">
        <v>0</v>
      </c>
      <c r="M290" s="367">
        <v>0</v>
      </c>
      <c r="N290" s="367">
        <v>0</v>
      </c>
      <c r="O290" s="367">
        <v>0</v>
      </c>
      <c r="P290" s="367">
        <v>0</v>
      </c>
      <c r="Q290" s="367">
        <v>0</v>
      </c>
      <c r="R290" s="367">
        <v>0</v>
      </c>
      <c r="S290" s="367">
        <v>0</v>
      </c>
      <c r="T290" s="367">
        <v>0</v>
      </c>
      <c r="U290" s="367">
        <v>0</v>
      </c>
      <c r="V290" s="367">
        <v>0</v>
      </c>
      <c r="W290" s="367">
        <v>0</v>
      </c>
      <c r="X290" s="367">
        <v>0</v>
      </c>
      <c r="Y290" s="367">
        <v>0</v>
      </c>
      <c r="Z290" s="368" t="e">
        <f t="shared" si="49"/>
        <v>#REF!</v>
      </c>
      <c r="AA290" s="371"/>
    </row>
    <row r="291" spans="1:27" s="370" customFormat="1" ht="12.75" customHeight="1">
      <c r="A291" s="370">
        <f t="shared" si="55"/>
        <v>15</v>
      </c>
      <c r="B291" s="405">
        <v>710407330010801</v>
      </c>
      <c r="C291" s="408" t="s">
        <v>745</v>
      </c>
      <c r="D291" s="365" t="e">
        <f>+IF(VLOOKUP(C291,#REF!,6,FALSE)=15,VLOOKUP('CA EF (2)'!C291,#REF!,5,FALSE),0)</f>
        <v>#REF!</v>
      </c>
      <c r="E291" s="366"/>
      <c r="F291" s="366"/>
      <c r="G291" s="367">
        <v>0</v>
      </c>
      <c r="H291" s="367" t="e">
        <f t="shared" si="47"/>
        <v>#REF!</v>
      </c>
      <c r="I291" s="367">
        <v>0</v>
      </c>
      <c r="J291" s="367">
        <v>0</v>
      </c>
      <c r="K291" s="367">
        <v>0</v>
      </c>
      <c r="L291" s="367">
        <v>0</v>
      </c>
      <c r="M291" s="367">
        <v>0</v>
      </c>
      <c r="N291" s="367" t="e">
        <f t="shared" si="57"/>
        <v>#REF!</v>
      </c>
      <c r="O291" s="367">
        <v>0</v>
      </c>
      <c r="P291" s="367">
        <v>0</v>
      </c>
      <c r="Q291" s="367">
        <v>0</v>
      </c>
      <c r="R291" s="367">
        <v>0</v>
      </c>
      <c r="S291" s="367">
        <v>0</v>
      </c>
      <c r="T291" s="367">
        <v>0</v>
      </c>
      <c r="U291" s="367">
        <v>0</v>
      </c>
      <c r="V291" s="367">
        <v>0</v>
      </c>
      <c r="W291" s="367">
        <v>0</v>
      </c>
      <c r="X291" s="367">
        <v>0</v>
      </c>
      <c r="Y291" s="367">
        <v>0</v>
      </c>
      <c r="Z291" s="368" t="e">
        <f t="shared" si="49"/>
        <v>#REF!</v>
      </c>
      <c r="AA291" s="369"/>
    </row>
    <row r="292" spans="1:27" s="370" customFormat="1" ht="12.75" customHeight="1">
      <c r="A292" s="370">
        <f t="shared" si="55"/>
        <v>11</v>
      </c>
      <c r="B292" s="406">
        <v>71040733002</v>
      </c>
      <c r="C292" s="407" t="s">
        <v>746</v>
      </c>
      <c r="D292" s="365" t="e">
        <f>+IF(VLOOKUP(C292,#REF!,6,FALSE)=15,VLOOKUP('CA EF (2)'!C292,#REF!,5,FALSE),0)</f>
        <v>#REF!</v>
      </c>
      <c r="E292" s="366"/>
      <c r="F292" s="366"/>
      <c r="G292" s="367">
        <v>0</v>
      </c>
      <c r="H292" s="367" t="e">
        <f t="shared" si="47"/>
        <v>#REF!</v>
      </c>
      <c r="I292" s="367">
        <v>0</v>
      </c>
      <c r="J292" s="367">
        <v>0</v>
      </c>
      <c r="K292" s="367">
        <v>0</v>
      </c>
      <c r="L292" s="367">
        <v>0</v>
      </c>
      <c r="M292" s="367">
        <v>0</v>
      </c>
      <c r="N292" s="367">
        <v>0</v>
      </c>
      <c r="O292" s="367">
        <v>0</v>
      </c>
      <c r="P292" s="367">
        <v>0</v>
      </c>
      <c r="Q292" s="367">
        <v>0</v>
      </c>
      <c r="R292" s="367">
        <v>0</v>
      </c>
      <c r="S292" s="367">
        <v>0</v>
      </c>
      <c r="T292" s="367">
        <v>0</v>
      </c>
      <c r="U292" s="367">
        <v>0</v>
      </c>
      <c r="V292" s="367">
        <v>0</v>
      </c>
      <c r="W292" s="367">
        <v>0</v>
      </c>
      <c r="X292" s="367">
        <v>0</v>
      </c>
      <c r="Y292" s="367">
        <v>0</v>
      </c>
      <c r="Z292" s="368" t="e">
        <f t="shared" si="49"/>
        <v>#REF!</v>
      </c>
      <c r="AA292" s="371"/>
    </row>
    <row r="293" spans="1:27" s="370" customFormat="1" ht="12.75" customHeight="1">
      <c r="A293" s="370">
        <f t="shared" si="55"/>
        <v>13</v>
      </c>
      <c r="B293" s="406">
        <v>7104073300201</v>
      </c>
      <c r="C293" s="407" t="s">
        <v>747</v>
      </c>
      <c r="D293" s="365" t="e">
        <f>+IF(VLOOKUP(C293,#REF!,6,FALSE)=15,VLOOKUP('CA EF (2)'!C293,#REF!,5,FALSE),0)</f>
        <v>#REF!</v>
      </c>
      <c r="E293" s="366"/>
      <c r="F293" s="366"/>
      <c r="G293" s="367">
        <v>0</v>
      </c>
      <c r="H293" s="367" t="e">
        <f t="shared" si="47"/>
        <v>#REF!</v>
      </c>
      <c r="I293" s="367">
        <v>0</v>
      </c>
      <c r="J293" s="367">
        <v>0</v>
      </c>
      <c r="K293" s="367">
        <v>0</v>
      </c>
      <c r="L293" s="367">
        <v>0</v>
      </c>
      <c r="M293" s="367">
        <v>0</v>
      </c>
      <c r="N293" s="367">
        <v>0</v>
      </c>
      <c r="O293" s="367">
        <v>0</v>
      </c>
      <c r="P293" s="367">
        <v>0</v>
      </c>
      <c r="Q293" s="367">
        <v>0</v>
      </c>
      <c r="R293" s="367">
        <v>0</v>
      </c>
      <c r="S293" s="367">
        <v>0</v>
      </c>
      <c r="T293" s="367">
        <v>0</v>
      </c>
      <c r="U293" s="367">
        <v>0</v>
      </c>
      <c r="V293" s="367">
        <v>0</v>
      </c>
      <c r="W293" s="367">
        <v>0</v>
      </c>
      <c r="X293" s="367">
        <v>0</v>
      </c>
      <c r="Y293" s="367">
        <v>0</v>
      </c>
      <c r="Z293" s="368" t="e">
        <f t="shared" si="49"/>
        <v>#REF!</v>
      </c>
      <c r="AA293" s="371"/>
    </row>
    <row r="294" spans="1:27" s="370" customFormat="1" ht="12.75" customHeight="1">
      <c r="A294" s="370">
        <f t="shared" si="55"/>
        <v>15</v>
      </c>
      <c r="B294" s="405">
        <v>710407330020199</v>
      </c>
      <c r="C294" s="408" t="s">
        <v>610</v>
      </c>
      <c r="D294" s="365" t="e">
        <f>+IF(VLOOKUP(C294,#REF!,6,FALSE)=15,VLOOKUP('CA EF (2)'!C294,#REF!,5,FALSE),0)</f>
        <v>#REF!</v>
      </c>
      <c r="E294" s="366"/>
      <c r="F294" s="366" t="e">
        <f>+D294</f>
        <v>#REF!</v>
      </c>
      <c r="G294" s="367">
        <v>0</v>
      </c>
      <c r="H294" s="367" t="e">
        <f t="shared" si="47"/>
        <v>#REF!</v>
      </c>
      <c r="I294" s="367">
        <v>0</v>
      </c>
      <c r="J294" s="367">
        <v>0</v>
      </c>
      <c r="K294" s="367">
        <v>0</v>
      </c>
      <c r="L294" s="367">
        <v>0</v>
      </c>
      <c r="M294" s="367">
        <v>0</v>
      </c>
      <c r="N294" s="367">
        <v>0</v>
      </c>
      <c r="O294" s="367">
        <v>0</v>
      </c>
      <c r="P294" s="367">
        <v>0</v>
      </c>
      <c r="Q294" s="367">
        <v>0</v>
      </c>
      <c r="R294" s="367">
        <v>0</v>
      </c>
      <c r="S294" s="367">
        <v>0</v>
      </c>
      <c r="T294" s="367">
        <v>0</v>
      </c>
      <c r="U294" s="367">
        <v>0</v>
      </c>
      <c r="V294" s="367">
        <v>0</v>
      </c>
      <c r="W294" s="367">
        <v>0</v>
      </c>
      <c r="X294" s="367">
        <v>0</v>
      </c>
      <c r="Y294" s="367">
        <v>0</v>
      </c>
      <c r="Z294" s="368" t="e">
        <f t="shared" si="49"/>
        <v>#REF!</v>
      </c>
      <c r="AA294" s="371"/>
    </row>
    <row r="295" spans="1:27" s="370" customFormat="1" ht="12.75" customHeight="1">
      <c r="A295" s="370">
        <f t="shared" si="55"/>
        <v>13</v>
      </c>
      <c r="B295" s="406">
        <v>7104073300202</v>
      </c>
      <c r="C295" s="407" t="s">
        <v>748</v>
      </c>
      <c r="D295" s="365" t="e">
        <f>+IF(VLOOKUP(C295,#REF!,6,FALSE)=15,VLOOKUP('CA EF (2)'!C295,#REF!,5,FALSE),0)</f>
        <v>#REF!</v>
      </c>
      <c r="E295" s="366"/>
      <c r="F295" s="366"/>
      <c r="G295" s="367">
        <v>0</v>
      </c>
      <c r="H295" s="367" t="e">
        <f t="shared" si="47"/>
        <v>#REF!</v>
      </c>
      <c r="I295" s="367">
        <v>0</v>
      </c>
      <c r="J295" s="367">
        <v>0</v>
      </c>
      <c r="K295" s="367">
        <v>0</v>
      </c>
      <c r="L295" s="367">
        <v>0</v>
      </c>
      <c r="M295" s="367">
        <v>0</v>
      </c>
      <c r="N295" s="367">
        <v>0</v>
      </c>
      <c r="O295" s="367">
        <v>0</v>
      </c>
      <c r="P295" s="367">
        <v>0</v>
      </c>
      <c r="Q295" s="367">
        <v>0</v>
      </c>
      <c r="R295" s="367">
        <v>0</v>
      </c>
      <c r="S295" s="367">
        <v>0</v>
      </c>
      <c r="T295" s="367">
        <v>0</v>
      </c>
      <c r="U295" s="367">
        <v>0</v>
      </c>
      <c r="V295" s="367">
        <v>0</v>
      </c>
      <c r="W295" s="367">
        <v>0</v>
      </c>
      <c r="X295" s="367">
        <v>0</v>
      </c>
      <c r="Y295" s="367">
        <v>0</v>
      </c>
      <c r="Z295" s="368" t="e">
        <f t="shared" si="49"/>
        <v>#REF!</v>
      </c>
      <c r="AA295" s="371"/>
    </row>
    <row r="296" spans="1:27" s="370" customFormat="1" ht="12.75" customHeight="1">
      <c r="A296" s="370">
        <f t="shared" si="55"/>
        <v>15</v>
      </c>
      <c r="B296" s="405">
        <v>710407330020299</v>
      </c>
      <c r="C296" s="408" t="s">
        <v>611</v>
      </c>
      <c r="D296" s="365" t="e">
        <f>+IF(VLOOKUP(C296,#REF!,6,FALSE)=15,VLOOKUP('CA EF (2)'!C296,#REF!,5,FALSE),0)</f>
        <v>#REF!</v>
      </c>
      <c r="E296" s="366"/>
      <c r="F296" s="366" t="e">
        <f>+D296</f>
        <v>#REF!</v>
      </c>
      <c r="G296" s="367">
        <v>0</v>
      </c>
      <c r="H296" s="367" t="e">
        <f t="shared" si="47"/>
        <v>#REF!</v>
      </c>
      <c r="I296" s="367">
        <v>0</v>
      </c>
      <c r="J296" s="367">
        <v>0</v>
      </c>
      <c r="K296" s="367">
        <v>0</v>
      </c>
      <c r="L296" s="367">
        <v>0</v>
      </c>
      <c r="M296" s="367">
        <v>0</v>
      </c>
      <c r="N296" s="367">
        <v>0</v>
      </c>
      <c r="O296" s="367">
        <v>0</v>
      </c>
      <c r="P296" s="367">
        <v>0</v>
      </c>
      <c r="Q296" s="367">
        <v>0</v>
      </c>
      <c r="R296" s="367">
        <v>0</v>
      </c>
      <c r="S296" s="367">
        <v>0</v>
      </c>
      <c r="T296" s="367">
        <v>0</v>
      </c>
      <c r="U296" s="367">
        <v>0</v>
      </c>
      <c r="V296" s="367">
        <v>0</v>
      </c>
      <c r="W296" s="367">
        <v>0</v>
      </c>
      <c r="X296" s="367">
        <v>0</v>
      </c>
      <c r="Y296" s="367">
        <v>0</v>
      </c>
      <c r="Z296" s="368" t="e">
        <f t="shared" si="49"/>
        <v>#REF!</v>
      </c>
      <c r="AA296" s="371"/>
    </row>
    <row r="297" spans="1:27" s="370" customFormat="1" ht="12.75" customHeight="1">
      <c r="A297" s="370">
        <f t="shared" si="55"/>
        <v>11</v>
      </c>
      <c r="B297" s="406">
        <v>71040733003</v>
      </c>
      <c r="C297" s="407" t="s">
        <v>749</v>
      </c>
      <c r="D297" s="365" t="e">
        <f>+IF(VLOOKUP(C297,#REF!,6,FALSE)=15,VLOOKUP('CA EF (2)'!C297,#REF!,5,FALSE),0)</f>
        <v>#REF!</v>
      </c>
      <c r="E297" s="366"/>
      <c r="F297" s="366"/>
      <c r="G297" s="367">
        <v>0</v>
      </c>
      <c r="H297" s="367" t="e">
        <f t="shared" si="47"/>
        <v>#REF!</v>
      </c>
      <c r="I297" s="367">
        <v>0</v>
      </c>
      <c r="J297" s="367">
        <v>0</v>
      </c>
      <c r="K297" s="367">
        <v>0</v>
      </c>
      <c r="L297" s="367">
        <v>0</v>
      </c>
      <c r="M297" s="367">
        <v>0</v>
      </c>
      <c r="N297" s="367">
        <v>0</v>
      </c>
      <c r="O297" s="367">
        <v>0</v>
      </c>
      <c r="P297" s="367">
        <v>0</v>
      </c>
      <c r="Q297" s="367">
        <v>0</v>
      </c>
      <c r="R297" s="367">
        <v>0</v>
      </c>
      <c r="S297" s="367">
        <v>0</v>
      </c>
      <c r="T297" s="367">
        <v>0</v>
      </c>
      <c r="U297" s="367">
        <v>0</v>
      </c>
      <c r="V297" s="367">
        <v>0</v>
      </c>
      <c r="W297" s="367">
        <v>0</v>
      </c>
      <c r="X297" s="367">
        <v>0</v>
      </c>
      <c r="Y297" s="367">
        <v>0</v>
      </c>
      <c r="Z297" s="368" t="e">
        <f t="shared" si="49"/>
        <v>#REF!</v>
      </c>
      <c r="AA297" s="371"/>
    </row>
    <row r="298" spans="1:27" s="370" customFormat="1" ht="12.75" customHeight="1">
      <c r="A298" s="370">
        <f t="shared" si="55"/>
        <v>13</v>
      </c>
      <c r="B298" s="406">
        <v>7104073300302</v>
      </c>
      <c r="C298" s="407" t="s">
        <v>601</v>
      </c>
      <c r="D298" s="365" t="e">
        <f>+IF(VLOOKUP(C298,#REF!,6,FALSE)=15,VLOOKUP('CA EF (2)'!C298,#REF!,5,FALSE),0)</f>
        <v>#REF!</v>
      </c>
      <c r="E298" s="366"/>
      <c r="F298" s="366"/>
      <c r="G298" s="367">
        <v>0</v>
      </c>
      <c r="H298" s="367" t="e">
        <f t="shared" si="47"/>
        <v>#REF!</v>
      </c>
      <c r="I298" s="367">
        <v>0</v>
      </c>
      <c r="J298" s="367">
        <v>0</v>
      </c>
      <c r="K298" s="367">
        <v>0</v>
      </c>
      <c r="L298" s="367">
        <v>0</v>
      </c>
      <c r="M298" s="367">
        <v>0</v>
      </c>
      <c r="N298" s="367">
        <v>0</v>
      </c>
      <c r="O298" s="367">
        <v>0</v>
      </c>
      <c r="P298" s="367">
        <v>0</v>
      </c>
      <c r="Q298" s="367">
        <v>0</v>
      </c>
      <c r="R298" s="367">
        <v>0</v>
      </c>
      <c r="S298" s="367">
        <v>0</v>
      </c>
      <c r="T298" s="367">
        <v>0</v>
      </c>
      <c r="U298" s="367">
        <v>0</v>
      </c>
      <c r="V298" s="367">
        <v>0</v>
      </c>
      <c r="W298" s="367">
        <v>0</v>
      </c>
      <c r="X298" s="367">
        <v>0</v>
      </c>
      <c r="Y298" s="367">
        <v>0</v>
      </c>
      <c r="Z298" s="368" t="e">
        <f t="shared" si="49"/>
        <v>#REF!</v>
      </c>
      <c r="AA298" s="369"/>
    </row>
    <row r="299" spans="1:27" s="370" customFormat="1" ht="12.75" customHeight="1">
      <c r="A299" s="370">
        <f t="shared" si="55"/>
        <v>15</v>
      </c>
      <c r="B299" s="405">
        <v>710407330030201</v>
      </c>
      <c r="C299" s="408" t="s">
        <v>602</v>
      </c>
      <c r="D299" s="365" t="e">
        <f>+IF(VLOOKUP(C299,#REF!,6,FALSE)=15,VLOOKUP('CA EF (2)'!C299,#REF!,5,FALSE),0)</f>
        <v>#REF!</v>
      </c>
      <c r="E299" s="366"/>
      <c r="F299" s="366"/>
      <c r="G299" s="367">
        <v>0</v>
      </c>
      <c r="H299" s="367" t="e">
        <f t="shared" si="47"/>
        <v>#REF!</v>
      </c>
      <c r="I299" s="367">
        <v>0</v>
      </c>
      <c r="J299" s="367">
        <v>0</v>
      </c>
      <c r="K299" s="367">
        <v>0</v>
      </c>
      <c r="L299" s="367">
        <v>0</v>
      </c>
      <c r="M299" s="367">
        <v>0</v>
      </c>
      <c r="N299" s="367" t="e">
        <f t="shared" ref="N299:N345" si="58">-$H299</f>
        <v>#REF!</v>
      </c>
      <c r="O299" s="367">
        <v>0</v>
      </c>
      <c r="P299" s="367">
        <v>0</v>
      </c>
      <c r="Q299" s="367">
        <v>0</v>
      </c>
      <c r="R299" s="367">
        <v>0</v>
      </c>
      <c r="S299" s="367">
        <v>0</v>
      </c>
      <c r="T299" s="367">
        <v>0</v>
      </c>
      <c r="U299" s="367">
        <v>0</v>
      </c>
      <c r="V299" s="367">
        <v>0</v>
      </c>
      <c r="W299" s="367">
        <v>0</v>
      </c>
      <c r="X299" s="367">
        <v>0</v>
      </c>
      <c r="Y299" s="367">
        <v>0</v>
      </c>
      <c r="Z299" s="368" t="e">
        <f t="shared" si="49"/>
        <v>#REF!</v>
      </c>
      <c r="AA299" s="371"/>
    </row>
    <row r="300" spans="1:27" s="370" customFormat="1" ht="12.75" customHeight="1">
      <c r="A300" s="370">
        <f t="shared" si="55"/>
        <v>13</v>
      </c>
      <c r="B300" s="406">
        <v>7104073300306</v>
      </c>
      <c r="C300" s="407" t="s">
        <v>750</v>
      </c>
      <c r="D300" s="365" t="e">
        <f>+IF(VLOOKUP(C300,#REF!,6,FALSE)=15,VLOOKUP('CA EF (2)'!C300,#REF!,5,FALSE),0)</f>
        <v>#REF!</v>
      </c>
      <c r="E300" s="366"/>
      <c r="F300" s="366"/>
      <c r="G300" s="367">
        <v>0</v>
      </c>
      <c r="H300" s="367" t="e">
        <f t="shared" si="47"/>
        <v>#REF!</v>
      </c>
      <c r="I300" s="367">
        <v>0</v>
      </c>
      <c r="J300" s="367">
        <v>0</v>
      </c>
      <c r="K300" s="367">
        <v>0</v>
      </c>
      <c r="L300" s="367">
        <v>0</v>
      </c>
      <c r="M300" s="367">
        <v>0</v>
      </c>
      <c r="N300" s="367">
        <v>0</v>
      </c>
      <c r="O300" s="367">
        <v>0</v>
      </c>
      <c r="P300" s="367">
        <v>0</v>
      </c>
      <c r="Q300" s="367">
        <v>0</v>
      </c>
      <c r="R300" s="367">
        <v>0</v>
      </c>
      <c r="S300" s="367">
        <v>0</v>
      </c>
      <c r="T300" s="367">
        <v>0</v>
      </c>
      <c r="U300" s="367">
        <v>0</v>
      </c>
      <c r="V300" s="367">
        <v>0</v>
      </c>
      <c r="W300" s="367">
        <v>0</v>
      </c>
      <c r="X300" s="367">
        <v>0</v>
      </c>
      <c r="Y300" s="367">
        <v>0</v>
      </c>
      <c r="Z300" s="368" t="e">
        <f t="shared" si="49"/>
        <v>#REF!</v>
      </c>
      <c r="AA300" s="371"/>
    </row>
    <row r="301" spans="1:27" s="370" customFormat="1" ht="12.75" customHeight="1">
      <c r="A301" s="370">
        <f t="shared" si="55"/>
        <v>15</v>
      </c>
      <c r="B301" s="405">
        <v>710407330030699</v>
      </c>
      <c r="C301" s="408" t="s">
        <v>751</v>
      </c>
      <c r="D301" s="365" t="e">
        <f>+IF(VLOOKUP(C301,#REF!,6,FALSE)=15,VLOOKUP('CA EF (2)'!C301,#REF!,5,FALSE),0)</f>
        <v>#REF!</v>
      </c>
      <c r="E301" s="366"/>
      <c r="F301" s="366"/>
      <c r="G301" s="367">
        <v>0</v>
      </c>
      <c r="H301" s="367" t="e">
        <f t="shared" si="47"/>
        <v>#REF!</v>
      </c>
      <c r="I301" s="367">
        <v>0</v>
      </c>
      <c r="J301" s="367">
        <v>0</v>
      </c>
      <c r="K301" s="367">
        <v>0</v>
      </c>
      <c r="L301" s="367">
        <v>0</v>
      </c>
      <c r="M301" s="367">
        <v>0</v>
      </c>
      <c r="N301" s="367" t="e">
        <f t="shared" si="58"/>
        <v>#REF!</v>
      </c>
      <c r="O301" s="367">
        <v>0</v>
      </c>
      <c r="P301" s="367">
        <v>0</v>
      </c>
      <c r="Q301" s="367">
        <v>0</v>
      </c>
      <c r="R301" s="367">
        <v>0</v>
      </c>
      <c r="S301" s="367">
        <v>0</v>
      </c>
      <c r="T301" s="367">
        <v>0</v>
      </c>
      <c r="U301" s="367">
        <v>0</v>
      </c>
      <c r="V301" s="367">
        <v>0</v>
      </c>
      <c r="W301" s="367">
        <v>0</v>
      </c>
      <c r="X301" s="367">
        <v>0</v>
      </c>
      <c r="Y301" s="367">
        <v>0</v>
      </c>
      <c r="Z301" s="368" t="e">
        <f t="shared" si="49"/>
        <v>#REF!</v>
      </c>
      <c r="AA301" s="371"/>
    </row>
    <row r="302" spans="1:27" s="370" customFormat="1" ht="12.75" customHeight="1">
      <c r="A302" s="370">
        <f t="shared" si="55"/>
        <v>13</v>
      </c>
      <c r="B302" s="406">
        <v>7104073300307</v>
      </c>
      <c r="C302" s="407" t="s">
        <v>122</v>
      </c>
      <c r="D302" s="365" t="e">
        <f>+IF(VLOOKUP(C302,#REF!,6,FALSE)=15,VLOOKUP('CA EF (2)'!C302,#REF!,5,FALSE),0)</f>
        <v>#REF!</v>
      </c>
      <c r="E302" s="366"/>
      <c r="F302" s="366"/>
      <c r="G302" s="367">
        <v>0</v>
      </c>
      <c r="H302" s="367" t="e">
        <f t="shared" si="47"/>
        <v>#REF!</v>
      </c>
      <c r="I302" s="367">
        <v>0</v>
      </c>
      <c r="J302" s="367">
        <v>0</v>
      </c>
      <c r="K302" s="367">
        <v>0</v>
      </c>
      <c r="L302" s="367">
        <v>0</v>
      </c>
      <c r="M302" s="367">
        <v>0</v>
      </c>
      <c r="N302" s="367">
        <v>0</v>
      </c>
      <c r="O302" s="367">
        <v>0</v>
      </c>
      <c r="P302" s="367">
        <v>0</v>
      </c>
      <c r="Q302" s="367">
        <v>0</v>
      </c>
      <c r="R302" s="367">
        <v>0</v>
      </c>
      <c r="S302" s="367">
        <v>0</v>
      </c>
      <c r="T302" s="367">
        <v>0</v>
      </c>
      <c r="U302" s="367">
        <v>0</v>
      </c>
      <c r="V302" s="367">
        <v>0</v>
      </c>
      <c r="W302" s="367">
        <v>0</v>
      </c>
      <c r="X302" s="367">
        <v>0</v>
      </c>
      <c r="Y302" s="367">
        <v>0</v>
      </c>
      <c r="Z302" s="368" t="e">
        <f t="shared" si="49"/>
        <v>#REF!</v>
      </c>
      <c r="AA302" s="371"/>
    </row>
    <row r="303" spans="1:27" s="370" customFormat="1" ht="12.75" customHeight="1">
      <c r="A303" s="370">
        <f t="shared" si="55"/>
        <v>15</v>
      </c>
      <c r="B303" s="405">
        <v>710407330030799</v>
      </c>
      <c r="C303" s="408" t="s">
        <v>605</v>
      </c>
      <c r="D303" s="365" t="e">
        <f>+IF(VLOOKUP(C303,#REF!,6,FALSE)=15,VLOOKUP('CA EF (2)'!C303,#REF!,5,FALSE),0)</f>
        <v>#REF!</v>
      </c>
      <c r="E303" s="366"/>
      <c r="F303" s="366"/>
      <c r="G303" s="367">
        <v>0</v>
      </c>
      <c r="H303" s="367" t="e">
        <f t="shared" si="47"/>
        <v>#REF!</v>
      </c>
      <c r="I303" s="367">
        <v>0</v>
      </c>
      <c r="J303" s="367">
        <v>0</v>
      </c>
      <c r="K303" s="367">
        <v>0</v>
      </c>
      <c r="L303" s="367">
        <v>0</v>
      </c>
      <c r="M303" s="367">
        <v>0</v>
      </c>
      <c r="N303" s="367" t="e">
        <f t="shared" si="58"/>
        <v>#REF!</v>
      </c>
      <c r="O303" s="367">
        <v>0</v>
      </c>
      <c r="P303" s="367">
        <v>0</v>
      </c>
      <c r="Q303" s="367">
        <v>0</v>
      </c>
      <c r="R303" s="367">
        <v>0</v>
      </c>
      <c r="S303" s="367">
        <v>0</v>
      </c>
      <c r="T303" s="367">
        <v>0</v>
      </c>
      <c r="U303" s="367">
        <v>0</v>
      </c>
      <c r="V303" s="367">
        <v>0</v>
      </c>
      <c r="W303" s="367">
        <v>0</v>
      </c>
      <c r="X303" s="367">
        <v>0</v>
      </c>
      <c r="Y303" s="367">
        <v>0</v>
      </c>
      <c r="Z303" s="368" t="e">
        <f t="shared" si="49"/>
        <v>#REF!</v>
      </c>
      <c r="AA303" s="371"/>
    </row>
    <row r="304" spans="1:27" s="370" customFormat="1" ht="12.75" customHeight="1">
      <c r="A304" s="370">
        <f t="shared" si="55"/>
        <v>13</v>
      </c>
      <c r="B304" s="406">
        <v>7104073300308</v>
      </c>
      <c r="C304" s="407" t="s">
        <v>752</v>
      </c>
      <c r="D304" s="365" t="e">
        <f>+IF(VLOOKUP(C304,#REF!,6,FALSE)=15,VLOOKUP('CA EF (2)'!C304,#REF!,5,FALSE),0)</f>
        <v>#REF!</v>
      </c>
      <c r="E304" s="366"/>
      <c r="F304" s="366"/>
      <c r="G304" s="367">
        <v>0</v>
      </c>
      <c r="H304" s="367" t="e">
        <f t="shared" si="47"/>
        <v>#REF!</v>
      </c>
      <c r="I304" s="367">
        <v>0</v>
      </c>
      <c r="J304" s="367">
        <v>0</v>
      </c>
      <c r="K304" s="367">
        <v>0</v>
      </c>
      <c r="L304" s="367">
        <v>0</v>
      </c>
      <c r="M304" s="367">
        <v>0</v>
      </c>
      <c r="N304" s="367">
        <v>0</v>
      </c>
      <c r="O304" s="367">
        <v>0</v>
      </c>
      <c r="P304" s="367">
        <v>0</v>
      </c>
      <c r="Q304" s="367">
        <v>0</v>
      </c>
      <c r="R304" s="367">
        <v>0</v>
      </c>
      <c r="S304" s="367">
        <v>0</v>
      </c>
      <c r="T304" s="367">
        <v>0</v>
      </c>
      <c r="U304" s="367">
        <v>0</v>
      </c>
      <c r="V304" s="367">
        <v>0</v>
      </c>
      <c r="W304" s="367">
        <v>0</v>
      </c>
      <c r="X304" s="367">
        <v>0</v>
      </c>
      <c r="Y304" s="367">
        <v>0</v>
      </c>
      <c r="Z304" s="368" t="e">
        <f t="shared" si="49"/>
        <v>#REF!</v>
      </c>
      <c r="AA304" s="371"/>
    </row>
    <row r="305" spans="1:27" s="370" customFormat="1" ht="12.75" customHeight="1">
      <c r="A305" s="370">
        <f t="shared" si="55"/>
        <v>15</v>
      </c>
      <c r="B305" s="405">
        <v>710407330030899</v>
      </c>
      <c r="C305" s="408" t="s">
        <v>753</v>
      </c>
      <c r="D305" s="365" t="e">
        <f>+IF(VLOOKUP(C305,#REF!,6,FALSE)=15,VLOOKUP('CA EF (2)'!C305,#REF!,5,FALSE),0)</f>
        <v>#REF!</v>
      </c>
      <c r="E305" s="366"/>
      <c r="F305" s="366"/>
      <c r="G305" s="367">
        <v>0</v>
      </c>
      <c r="H305" s="367" t="e">
        <f t="shared" si="47"/>
        <v>#REF!</v>
      </c>
      <c r="I305" s="367">
        <v>0</v>
      </c>
      <c r="J305" s="367">
        <v>0</v>
      </c>
      <c r="K305" s="367">
        <v>0</v>
      </c>
      <c r="L305" s="367">
        <v>0</v>
      </c>
      <c r="M305" s="367">
        <v>0</v>
      </c>
      <c r="N305" s="367" t="e">
        <f t="shared" si="58"/>
        <v>#REF!</v>
      </c>
      <c r="O305" s="367">
        <v>0</v>
      </c>
      <c r="P305" s="367">
        <v>0</v>
      </c>
      <c r="Q305" s="367">
        <v>0</v>
      </c>
      <c r="R305" s="367">
        <v>0</v>
      </c>
      <c r="S305" s="367">
        <v>0</v>
      </c>
      <c r="T305" s="367">
        <v>0</v>
      </c>
      <c r="U305" s="367">
        <v>0</v>
      </c>
      <c r="V305" s="367">
        <v>0</v>
      </c>
      <c r="W305" s="367">
        <v>0</v>
      </c>
      <c r="X305" s="367">
        <v>0</v>
      </c>
      <c r="Y305" s="367">
        <v>0</v>
      </c>
      <c r="Z305" s="368" t="e">
        <f t="shared" si="49"/>
        <v>#REF!</v>
      </c>
      <c r="AA305" s="369"/>
    </row>
    <row r="306" spans="1:27" s="370" customFormat="1" ht="12.75" customHeight="1">
      <c r="A306" s="370">
        <f t="shared" si="55"/>
        <v>13</v>
      </c>
      <c r="B306" s="406">
        <v>7104073300309</v>
      </c>
      <c r="C306" s="407" t="s">
        <v>754</v>
      </c>
      <c r="D306" s="365" t="e">
        <f>+IF(VLOOKUP(C306,#REF!,6,FALSE)=15,VLOOKUP('CA EF (2)'!C306,#REF!,5,FALSE),0)</f>
        <v>#REF!</v>
      </c>
      <c r="E306" s="366"/>
      <c r="F306" s="366"/>
      <c r="G306" s="367">
        <v>0</v>
      </c>
      <c r="H306" s="367" t="e">
        <f t="shared" si="47"/>
        <v>#REF!</v>
      </c>
      <c r="I306" s="367">
        <v>0</v>
      </c>
      <c r="J306" s="367">
        <v>0</v>
      </c>
      <c r="K306" s="367">
        <v>0</v>
      </c>
      <c r="L306" s="367">
        <v>0</v>
      </c>
      <c r="M306" s="367">
        <v>0</v>
      </c>
      <c r="N306" s="367">
        <v>0</v>
      </c>
      <c r="O306" s="367">
        <v>0</v>
      </c>
      <c r="P306" s="367">
        <v>0</v>
      </c>
      <c r="Q306" s="367">
        <v>0</v>
      </c>
      <c r="R306" s="367">
        <v>0</v>
      </c>
      <c r="S306" s="367">
        <v>0</v>
      </c>
      <c r="T306" s="367">
        <v>0</v>
      </c>
      <c r="U306" s="367">
        <v>0</v>
      </c>
      <c r="V306" s="367">
        <v>0</v>
      </c>
      <c r="W306" s="367">
        <v>0</v>
      </c>
      <c r="X306" s="367">
        <v>0</v>
      </c>
      <c r="Y306" s="367">
        <v>0</v>
      </c>
      <c r="Z306" s="368" t="e">
        <f t="shared" si="49"/>
        <v>#REF!</v>
      </c>
      <c r="AA306" s="371"/>
    </row>
    <row r="307" spans="1:27" s="370" customFormat="1" ht="12.75" customHeight="1">
      <c r="A307" s="370">
        <f t="shared" si="55"/>
        <v>15</v>
      </c>
      <c r="B307" s="405">
        <v>710407330030999</v>
      </c>
      <c r="C307" s="408" t="s">
        <v>755</v>
      </c>
      <c r="D307" s="365" t="e">
        <f>+IF(VLOOKUP(C307,#REF!,6,FALSE)=15,VLOOKUP('CA EF (2)'!C307,#REF!,5,FALSE),0)</f>
        <v>#REF!</v>
      </c>
      <c r="E307" s="366"/>
      <c r="F307" s="366"/>
      <c r="G307" s="367">
        <v>0</v>
      </c>
      <c r="H307" s="367" t="e">
        <f t="shared" si="47"/>
        <v>#REF!</v>
      </c>
      <c r="I307" s="367">
        <v>0</v>
      </c>
      <c r="J307" s="367">
        <v>0</v>
      </c>
      <c r="K307" s="367">
        <v>0</v>
      </c>
      <c r="L307" s="367">
        <v>0</v>
      </c>
      <c r="M307" s="367">
        <v>0</v>
      </c>
      <c r="N307" s="367" t="e">
        <f t="shared" si="58"/>
        <v>#REF!</v>
      </c>
      <c r="O307" s="367">
        <v>0</v>
      </c>
      <c r="P307" s="367">
        <v>0</v>
      </c>
      <c r="Q307" s="367">
        <v>0</v>
      </c>
      <c r="R307" s="367">
        <v>0</v>
      </c>
      <c r="S307" s="367">
        <v>0</v>
      </c>
      <c r="T307" s="367">
        <v>0</v>
      </c>
      <c r="U307" s="367">
        <v>0</v>
      </c>
      <c r="V307" s="367">
        <v>0</v>
      </c>
      <c r="W307" s="367">
        <v>0</v>
      </c>
      <c r="X307" s="367">
        <v>0</v>
      </c>
      <c r="Y307" s="367">
        <v>0</v>
      </c>
      <c r="Z307" s="368" t="e">
        <f t="shared" si="49"/>
        <v>#REF!</v>
      </c>
      <c r="AA307" s="371"/>
    </row>
    <row r="308" spans="1:27" s="370" customFormat="1" ht="12.75" customHeight="1">
      <c r="A308" s="370">
        <f t="shared" si="55"/>
        <v>13</v>
      </c>
      <c r="B308" s="406">
        <v>7104073300310</v>
      </c>
      <c r="C308" s="407" t="s">
        <v>629</v>
      </c>
      <c r="D308" s="365" t="e">
        <f>+IF(VLOOKUP(C308,#REF!,6,FALSE)=15,VLOOKUP('CA EF (2)'!C308,#REF!,5,FALSE),0)</f>
        <v>#REF!</v>
      </c>
      <c r="E308" s="366"/>
      <c r="F308" s="366"/>
      <c r="G308" s="367">
        <v>0</v>
      </c>
      <c r="H308" s="367" t="e">
        <f t="shared" si="47"/>
        <v>#REF!</v>
      </c>
      <c r="I308" s="367">
        <v>0</v>
      </c>
      <c r="J308" s="367">
        <v>0</v>
      </c>
      <c r="K308" s="367">
        <v>0</v>
      </c>
      <c r="L308" s="367">
        <v>0</v>
      </c>
      <c r="M308" s="367">
        <v>0</v>
      </c>
      <c r="N308" s="367">
        <v>0</v>
      </c>
      <c r="O308" s="367">
        <v>0</v>
      </c>
      <c r="P308" s="367">
        <v>0</v>
      </c>
      <c r="Q308" s="367">
        <v>0</v>
      </c>
      <c r="R308" s="367">
        <v>0</v>
      </c>
      <c r="S308" s="367">
        <v>0</v>
      </c>
      <c r="T308" s="367">
        <v>0</v>
      </c>
      <c r="U308" s="367">
        <v>0</v>
      </c>
      <c r="V308" s="367">
        <v>0</v>
      </c>
      <c r="W308" s="367">
        <v>0</v>
      </c>
      <c r="X308" s="367">
        <v>0</v>
      </c>
      <c r="Y308" s="367">
        <v>0</v>
      </c>
      <c r="Z308" s="368" t="e">
        <f t="shared" si="49"/>
        <v>#REF!</v>
      </c>
      <c r="AA308" s="371"/>
    </row>
    <row r="309" spans="1:27" s="370" customFormat="1" ht="12.75" customHeight="1">
      <c r="A309" s="370">
        <f t="shared" si="55"/>
        <v>15</v>
      </c>
      <c r="B309" s="405">
        <v>710407330031099</v>
      </c>
      <c r="C309" s="408" t="s">
        <v>630</v>
      </c>
      <c r="D309" s="365" t="e">
        <f>+IF(VLOOKUP(C309,#REF!,6,FALSE)=15,VLOOKUP('CA EF (2)'!C309,#REF!,5,FALSE),0)</f>
        <v>#REF!</v>
      </c>
      <c r="E309" s="366"/>
      <c r="F309" s="366"/>
      <c r="G309" s="367">
        <v>0</v>
      </c>
      <c r="H309" s="367" t="e">
        <f t="shared" si="47"/>
        <v>#REF!</v>
      </c>
      <c r="I309" s="367">
        <v>0</v>
      </c>
      <c r="J309" s="367">
        <v>0</v>
      </c>
      <c r="K309" s="367">
        <v>0</v>
      </c>
      <c r="L309" s="367">
        <v>0</v>
      </c>
      <c r="M309" s="367">
        <v>0</v>
      </c>
      <c r="N309" s="367" t="e">
        <f t="shared" si="58"/>
        <v>#REF!</v>
      </c>
      <c r="O309" s="367">
        <v>0</v>
      </c>
      <c r="P309" s="367">
        <v>0</v>
      </c>
      <c r="Q309" s="367">
        <v>0</v>
      </c>
      <c r="R309" s="367">
        <v>0</v>
      </c>
      <c r="S309" s="367">
        <v>0</v>
      </c>
      <c r="T309" s="367">
        <v>0</v>
      </c>
      <c r="U309" s="367">
        <v>0</v>
      </c>
      <c r="V309" s="367">
        <v>0</v>
      </c>
      <c r="W309" s="367">
        <v>0</v>
      </c>
      <c r="X309" s="367">
        <v>0</v>
      </c>
      <c r="Y309" s="367">
        <v>0</v>
      </c>
      <c r="Z309" s="368" t="e">
        <f t="shared" si="49"/>
        <v>#REF!</v>
      </c>
      <c r="AA309" s="371"/>
    </row>
    <row r="310" spans="1:27" s="370" customFormat="1" ht="12.75" customHeight="1">
      <c r="A310" s="370">
        <f t="shared" si="55"/>
        <v>13</v>
      </c>
      <c r="B310" s="406">
        <v>7104073300311</v>
      </c>
      <c r="C310" s="407" t="s">
        <v>606</v>
      </c>
      <c r="D310" s="365" t="e">
        <f>+IF(VLOOKUP(C310,#REF!,6,FALSE)=15,VLOOKUP('CA EF (2)'!C310,#REF!,5,FALSE),0)</f>
        <v>#REF!</v>
      </c>
      <c r="E310" s="366"/>
      <c r="F310" s="366"/>
      <c r="G310" s="367">
        <v>0</v>
      </c>
      <c r="H310" s="367" t="e">
        <f t="shared" si="47"/>
        <v>#REF!</v>
      </c>
      <c r="I310" s="367">
        <v>0</v>
      </c>
      <c r="J310" s="367">
        <v>0</v>
      </c>
      <c r="K310" s="367">
        <v>0</v>
      </c>
      <c r="L310" s="367">
        <v>0</v>
      </c>
      <c r="M310" s="367">
        <v>0</v>
      </c>
      <c r="N310" s="367">
        <v>0</v>
      </c>
      <c r="O310" s="367">
        <v>0</v>
      </c>
      <c r="P310" s="367">
        <v>0</v>
      </c>
      <c r="Q310" s="367">
        <v>0</v>
      </c>
      <c r="R310" s="367">
        <v>0</v>
      </c>
      <c r="S310" s="367">
        <v>0</v>
      </c>
      <c r="T310" s="367">
        <v>0</v>
      </c>
      <c r="U310" s="367">
        <v>0</v>
      </c>
      <c r="V310" s="367">
        <v>0</v>
      </c>
      <c r="W310" s="367">
        <v>0</v>
      </c>
      <c r="X310" s="367">
        <v>0</v>
      </c>
      <c r="Y310" s="367">
        <v>0</v>
      </c>
      <c r="Z310" s="368" t="e">
        <f t="shared" si="49"/>
        <v>#REF!</v>
      </c>
      <c r="AA310" s="371"/>
    </row>
    <row r="311" spans="1:27" s="370" customFormat="1" ht="12.75" customHeight="1">
      <c r="A311" s="370">
        <f t="shared" si="55"/>
        <v>15</v>
      </c>
      <c r="B311" s="405">
        <v>710407330031199</v>
      </c>
      <c r="C311" s="408" t="s">
        <v>607</v>
      </c>
      <c r="D311" s="365" t="e">
        <f>+IF(VLOOKUP(C311,#REF!,6,FALSE)=15,VLOOKUP('CA EF (2)'!C311,#REF!,5,FALSE),0)</f>
        <v>#REF!</v>
      </c>
      <c r="E311" s="366"/>
      <c r="F311" s="366"/>
      <c r="G311" s="367">
        <v>0</v>
      </c>
      <c r="H311" s="367" t="e">
        <f t="shared" si="47"/>
        <v>#REF!</v>
      </c>
      <c r="I311" s="367">
        <v>0</v>
      </c>
      <c r="J311" s="367">
        <v>0</v>
      </c>
      <c r="K311" s="367">
        <v>0</v>
      </c>
      <c r="L311" s="367">
        <v>0</v>
      </c>
      <c r="M311" s="367">
        <v>0</v>
      </c>
      <c r="N311" s="367" t="e">
        <f t="shared" si="58"/>
        <v>#REF!</v>
      </c>
      <c r="O311" s="367">
        <v>0</v>
      </c>
      <c r="P311" s="367">
        <v>0</v>
      </c>
      <c r="Q311" s="367">
        <v>0</v>
      </c>
      <c r="R311" s="367">
        <v>0</v>
      </c>
      <c r="S311" s="367">
        <v>0</v>
      </c>
      <c r="T311" s="367">
        <v>0</v>
      </c>
      <c r="U311" s="367">
        <v>0</v>
      </c>
      <c r="V311" s="367">
        <v>0</v>
      </c>
      <c r="W311" s="367">
        <v>0</v>
      </c>
      <c r="X311" s="367">
        <v>0</v>
      </c>
      <c r="Y311" s="367">
        <v>0</v>
      </c>
      <c r="Z311" s="368" t="e">
        <f t="shared" si="49"/>
        <v>#REF!</v>
      </c>
      <c r="AA311" s="371"/>
    </row>
    <row r="312" spans="1:27" s="370" customFormat="1" ht="12.75" customHeight="1">
      <c r="A312" s="370">
        <f t="shared" si="55"/>
        <v>13</v>
      </c>
      <c r="B312" s="406">
        <v>7104073300314</v>
      </c>
      <c r="C312" s="407" t="s">
        <v>756</v>
      </c>
      <c r="D312" s="365" t="e">
        <f>+IF(VLOOKUP(C312,#REF!,6,FALSE)=15,VLOOKUP('CA EF (2)'!C312,#REF!,5,FALSE),0)</f>
        <v>#REF!</v>
      </c>
      <c r="E312" s="366"/>
      <c r="F312" s="366"/>
      <c r="G312" s="367">
        <v>0</v>
      </c>
      <c r="H312" s="367" t="e">
        <f t="shared" si="47"/>
        <v>#REF!</v>
      </c>
      <c r="I312" s="367">
        <v>0</v>
      </c>
      <c r="J312" s="367">
        <v>0</v>
      </c>
      <c r="K312" s="367">
        <v>0</v>
      </c>
      <c r="L312" s="367">
        <v>0</v>
      </c>
      <c r="M312" s="367">
        <v>0</v>
      </c>
      <c r="N312" s="367">
        <v>0</v>
      </c>
      <c r="O312" s="367">
        <v>0</v>
      </c>
      <c r="P312" s="367">
        <v>0</v>
      </c>
      <c r="Q312" s="367">
        <v>0</v>
      </c>
      <c r="R312" s="367">
        <v>0</v>
      </c>
      <c r="S312" s="367">
        <v>0</v>
      </c>
      <c r="T312" s="367">
        <v>0</v>
      </c>
      <c r="U312" s="367">
        <v>0</v>
      </c>
      <c r="V312" s="367">
        <v>0</v>
      </c>
      <c r="W312" s="367">
        <v>0</v>
      </c>
      <c r="X312" s="367">
        <v>0</v>
      </c>
      <c r="Y312" s="367">
        <v>0</v>
      </c>
      <c r="Z312" s="368" t="e">
        <f t="shared" si="49"/>
        <v>#REF!</v>
      </c>
      <c r="AA312" s="369"/>
    </row>
    <row r="313" spans="1:27" s="370" customFormat="1" ht="12.75" customHeight="1">
      <c r="A313" s="370">
        <f t="shared" si="55"/>
        <v>15</v>
      </c>
      <c r="B313" s="405">
        <v>710407330031499</v>
      </c>
      <c r="C313" s="408" t="s">
        <v>757</v>
      </c>
      <c r="D313" s="365" t="e">
        <f>+IF(VLOOKUP(C313,#REF!,6,FALSE)=15,VLOOKUP('CA EF (2)'!C313,#REF!,5,FALSE),0)</f>
        <v>#REF!</v>
      </c>
      <c r="E313" s="366"/>
      <c r="F313" s="366"/>
      <c r="G313" s="367">
        <v>0</v>
      </c>
      <c r="H313" s="367" t="e">
        <f t="shared" si="47"/>
        <v>#REF!</v>
      </c>
      <c r="I313" s="367">
        <v>0</v>
      </c>
      <c r="J313" s="367">
        <v>0</v>
      </c>
      <c r="K313" s="367">
        <v>0</v>
      </c>
      <c r="L313" s="367">
        <v>0</v>
      </c>
      <c r="M313" s="367">
        <v>0</v>
      </c>
      <c r="N313" s="367" t="e">
        <f t="shared" si="58"/>
        <v>#REF!</v>
      </c>
      <c r="O313" s="367">
        <v>0</v>
      </c>
      <c r="P313" s="367">
        <v>0</v>
      </c>
      <c r="Q313" s="367">
        <v>0</v>
      </c>
      <c r="R313" s="367">
        <v>0</v>
      </c>
      <c r="S313" s="367">
        <v>0</v>
      </c>
      <c r="T313" s="367">
        <v>0</v>
      </c>
      <c r="U313" s="367">
        <v>0</v>
      </c>
      <c r="V313" s="367">
        <v>0</v>
      </c>
      <c r="W313" s="367">
        <v>0</v>
      </c>
      <c r="X313" s="367">
        <v>0</v>
      </c>
      <c r="Y313" s="367">
        <v>0</v>
      </c>
      <c r="Z313" s="368" t="e">
        <f t="shared" si="49"/>
        <v>#REF!</v>
      </c>
      <c r="AA313" s="371"/>
    </row>
    <row r="314" spans="1:27" s="370" customFormat="1" ht="12.75" customHeight="1">
      <c r="A314" s="370">
        <f t="shared" si="55"/>
        <v>13</v>
      </c>
      <c r="B314" s="406">
        <v>7104073300315</v>
      </c>
      <c r="C314" s="407" t="s">
        <v>612</v>
      </c>
      <c r="D314" s="365" t="e">
        <f>+IF(VLOOKUP(C314,#REF!,6,FALSE)=15,VLOOKUP('CA EF (2)'!C314,#REF!,5,FALSE),0)</f>
        <v>#REF!</v>
      </c>
      <c r="E314" s="366"/>
      <c r="F314" s="366"/>
      <c r="G314" s="367">
        <v>0</v>
      </c>
      <c r="H314" s="367" t="e">
        <f t="shared" si="47"/>
        <v>#REF!</v>
      </c>
      <c r="I314" s="367">
        <v>0</v>
      </c>
      <c r="J314" s="367">
        <v>0</v>
      </c>
      <c r="K314" s="367">
        <v>0</v>
      </c>
      <c r="L314" s="367">
        <v>0</v>
      </c>
      <c r="M314" s="367">
        <v>0</v>
      </c>
      <c r="N314" s="367">
        <v>0</v>
      </c>
      <c r="O314" s="367">
        <v>0</v>
      </c>
      <c r="P314" s="367">
        <v>0</v>
      </c>
      <c r="Q314" s="367">
        <v>0</v>
      </c>
      <c r="R314" s="367">
        <v>0</v>
      </c>
      <c r="S314" s="367">
        <v>0</v>
      </c>
      <c r="T314" s="367">
        <v>0</v>
      </c>
      <c r="U314" s="367">
        <v>0</v>
      </c>
      <c r="V314" s="367">
        <v>0</v>
      </c>
      <c r="W314" s="367">
        <v>0</v>
      </c>
      <c r="X314" s="367">
        <v>0</v>
      </c>
      <c r="Y314" s="367">
        <v>0</v>
      </c>
      <c r="Z314" s="368" t="e">
        <f t="shared" si="49"/>
        <v>#REF!</v>
      </c>
      <c r="AA314" s="371"/>
    </row>
    <row r="315" spans="1:27" s="370" customFormat="1" ht="12.75" customHeight="1">
      <c r="A315" s="370">
        <f t="shared" si="55"/>
        <v>15</v>
      </c>
      <c r="B315" s="405">
        <v>710407330031501</v>
      </c>
      <c r="C315" s="408" t="s">
        <v>613</v>
      </c>
      <c r="D315" s="365" t="e">
        <f>+IF(VLOOKUP(C315,#REF!,6,FALSE)=15,VLOOKUP('CA EF (2)'!C315,#REF!,5,FALSE),0)</f>
        <v>#REF!</v>
      </c>
      <c r="E315" s="366"/>
      <c r="F315" s="366"/>
      <c r="G315" s="367">
        <v>0</v>
      </c>
      <c r="H315" s="367" t="e">
        <f t="shared" si="47"/>
        <v>#REF!</v>
      </c>
      <c r="I315" s="367">
        <v>0</v>
      </c>
      <c r="J315" s="367">
        <v>0</v>
      </c>
      <c r="K315" s="367">
        <v>0</v>
      </c>
      <c r="L315" s="367">
        <v>0</v>
      </c>
      <c r="M315" s="367">
        <v>0</v>
      </c>
      <c r="N315" s="367" t="e">
        <f t="shared" si="58"/>
        <v>#REF!</v>
      </c>
      <c r="O315" s="367">
        <v>0</v>
      </c>
      <c r="P315" s="367">
        <v>0</v>
      </c>
      <c r="Q315" s="367">
        <v>0</v>
      </c>
      <c r="R315" s="367">
        <v>0</v>
      </c>
      <c r="S315" s="367">
        <v>0</v>
      </c>
      <c r="T315" s="367">
        <v>0</v>
      </c>
      <c r="U315" s="367">
        <v>0</v>
      </c>
      <c r="V315" s="367">
        <v>0</v>
      </c>
      <c r="W315" s="367">
        <v>0</v>
      </c>
      <c r="X315" s="367">
        <v>0</v>
      </c>
      <c r="Y315" s="367">
        <v>0</v>
      </c>
      <c r="Z315" s="368" t="e">
        <f t="shared" si="49"/>
        <v>#REF!</v>
      </c>
      <c r="AA315" s="371"/>
    </row>
    <row r="316" spans="1:27" s="370" customFormat="1" ht="12.75" customHeight="1">
      <c r="A316" s="370">
        <f t="shared" si="55"/>
        <v>13</v>
      </c>
      <c r="B316" s="406">
        <v>7104073300317</v>
      </c>
      <c r="C316" s="407" t="s">
        <v>614</v>
      </c>
      <c r="D316" s="365" t="e">
        <f>+IF(VLOOKUP(C316,#REF!,6,FALSE)=15,VLOOKUP('CA EF (2)'!C316,#REF!,5,FALSE),0)</f>
        <v>#REF!</v>
      </c>
      <c r="E316" s="366"/>
      <c r="F316" s="366"/>
      <c r="G316" s="367">
        <v>0</v>
      </c>
      <c r="H316" s="367" t="e">
        <f t="shared" ref="H316:H379" si="59">+D316+E316-F316-G316</f>
        <v>#REF!</v>
      </c>
      <c r="I316" s="367">
        <v>0</v>
      </c>
      <c r="J316" s="367">
        <v>0</v>
      </c>
      <c r="K316" s="367">
        <v>0</v>
      </c>
      <c r="L316" s="367">
        <v>0</v>
      </c>
      <c r="M316" s="367">
        <v>0</v>
      </c>
      <c r="N316" s="367">
        <v>0</v>
      </c>
      <c r="O316" s="367">
        <v>0</v>
      </c>
      <c r="P316" s="367">
        <v>0</v>
      </c>
      <c r="Q316" s="367">
        <v>0</v>
      </c>
      <c r="R316" s="367">
        <v>0</v>
      </c>
      <c r="S316" s="367">
        <v>0</v>
      </c>
      <c r="T316" s="367">
        <v>0</v>
      </c>
      <c r="U316" s="367">
        <v>0</v>
      </c>
      <c r="V316" s="367">
        <v>0</v>
      </c>
      <c r="W316" s="367">
        <v>0</v>
      </c>
      <c r="X316" s="367">
        <v>0</v>
      </c>
      <c r="Y316" s="367">
        <v>0</v>
      </c>
      <c r="Z316" s="368" t="e">
        <f t="shared" si="49"/>
        <v>#REF!</v>
      </c>
      <c r="AA316" s="371"/>
    </row>
    <row r="317" spans="1:27" s="370" customFormat="1" ht="12.75" customHeight="1">
      <c r="A317" s="370">
        <f t="shared" si="55"/>
        <v>15</v>
      </c>
      <c r="B317" s="405">
        <v>710407330031799</v>
      </c>
      <c r="C317" s="408" t="s">
        <v>615</v>
      </c>
      <c r="D317" s="365" t="e">
        <f>+IF(VLOOKUP(C317,#REF!,6,FALSE)=15,VLOOKUP('CA EF (2)'!C317,#REF!,5,FALSE),0)</f>
        <v>#REF!</v>
      </c>
      <c r="E317" s="366"/>
      <c r="F317" s="366"/>
      <c r="G317" s="367">
        <v>0</v>
      </c>
      <c r="H317" s="367" t="e">
        <f t="shared" si="59"/>
        <v>#REF!</v>
      </c>
      <c r="I317" s="367">
        <v>0</v>
      </c>
      <c r="J317" s="367">
        <v>0</v>
      </c>
      <c r="K317" s="367">
        <v>0</v>
      </c>
      <c r="L317" s="367">
        <v>0</v>
      </c>
      <c r="M317" s="367">
        <v>0</v>
      </c>
      <c r="N317" s="367" t="e">
        <f t="shared" si="58"/>
        <v>#REF!</v>
      </c>
      <c r="O317" s="367">
        <v>0</v>
      </c>
      <c r="P317" s="367">
        <v>0</v>
      </c>
      <c r="Q317" s="367">
        <v>0</v>
      </c>
      <c r="R317" s="367">
        <v>0</v>
      </c>
      <c r="S317" s="367">
        <v>0</v>
      </c>
      <c r="T317" s="367">
        <v>0</v>
      </c>
      <c r="U317" s="367">
        <v>0</v>
      </c>
      <c r="V317" s="367">
        <v>0</v>
      </c>
      <c r="W317" s="367">
        <v>0</v>
      </c>
      <c r="X317" s="367">
        <v>0</v>
      </c>
      <c r="Y317" s="367">
        <v>0</v>
      </c>
      <c r="Z317" s="368" t="e">
        <f t="shared" si="49"/>
        <v>#REF!</v>
      </c>
      <c r="AA317" s="371"/>
    </row>
    <row r="318" spans="1:27" s="370" customFormat="1" ht="12.75" customHeight="1">
      <c r="A318" s="370">
        <f t="shared" si="55"/>
        <v>13</v>
      </c>
      <c r="B318" s="406">
        <v>7104073300318</v>
      </c>
      <c r="C318" s="407" t="s">
        <v>616</v>
      </c>
      <c r="D318" s="365" t="e">
        <f>+IF(VLOOKUP(C318,#REF!,6,FALSE)=15,VLOOKUP('CA EF (2)'!C318,#REF!,5,FALSE),0)</f>
        <v>#REF!</v>
      </c>
      <c r="E318" s="366"/>
      <c r="F318" s="366"/>
      <c r="G318" s="367">
        <v>0</v>
      </c>
      <c r="H318" s="367" t="e">
        <f t="shared" si="59"/>
        <v>#REF!</v>
      </c>
      <c r="I318" s="367">
        <v>0</v>
      </c>
      <c r="J318" s="367">
        <v>0</v>
      </c>
      <c r="K318" s="367">
        <v>0</v>
      </c>
      <c r="L318" s="367">
        <v>0</v>
      </c>
      <c r="M318" s="367">
        <v>0</v>
      </c>
      <c r="N318" s="367">
        <v>0</v>
      </c>
      <c r="O318" s="367">
        <v>0</v>
      </c>
      <c r="P318" s="367">
        <v>0</v>
      </c>
      <c r="Q318" s="367">
        <v>0</v>
      </c>
      <c r="R318" s="367">
        <v>0</v>
      </c>
      <c r="S318" s="367">
        <v>0</v>
      </c>
      <c r="T318" s="367">
        <v>0</v>
      </c>
      <c r="U318" s="367">
        <v>0</v>
      </c>
      <c r="V318" s="367">
        <v>0</v>
      </c>
      <c r="W318" s="367">
        <v>0</v>
      </c>
      <c r="X318" s="367">
        <v>0</v>
      </c>
      <c r="Y318" s="367">
        <v>0</v>
      </c>
      <c r="Z318" s="368" t="e">
        <f t="shared" si="49"/>
        <v>#REF!</v>
      </c>
      <c r="AA318" s="369"/>
    </row>
    <row r="319" spans="1:27" s="370" customFormat="1" ht="12.75" customHeight="1">
      <c r="A319" s="370">
        <f t="shared" si="55"/>
        <v>15</v>
      </c>
      <c r="B319" s="405">
        <v>710407330031899</v>
      </c>
      <c r="C319" s="408" t="s">
        <v>617</v>
      </c>
      <c r="D319" s="365" t="e">
        <f>+IF(VLOOKUP(C319,#REF!,6,FALSE)=15,VLOOKUP('CA EF (2)'!C319,#REF!,5,FALSE),0)</f>
        <v>#REF!</v>
      </c>
      <c r="E319" s="366"/>
      <c r="F319" s="366"/>
      <c r="G319" s="367">
        <v>0</v>
      </c>
      <c r="H319" s="367" t="e">
        <f t="shared" si="59"/>
        <v>#REF!</v>
      </c>
      <c r="I319" s="367">
        <v>0</v>
      </c>
      <c r="J319" s="367">
        <v>0</v>
      </c>
      <c r="K319" s="367">
        <v>0</v>
      </c>
      <c r="L319" s="367">
        <v>0</v>
      </c>
      <c r="M319" s="367">
        <v>0</v>
      </c>
      <c r="N319" s="367" t="e">
        <f t="shared" si="58"/>
        <v>#REF!</v>
      </c>
      <c r="O319" s="367">
        <v>0</v>
      </c>
      <c r="P319" s="367">
        <v>0</v>
      </c>
      <c r="Q319" s="367">
        <v>0</v>
      </c>
      <c r="R319" s="367">
        <v>0</v>
      </c>
      <c r="S319" s="367">
        <v>0</v>
      </c>
      <c r="T319" s="367">
        <v>0</v>
      </c>
      <c r="U319" s="367">
        <v>0</v>
      </c>
      <c r="V319" s="367">
        <v>0</v>
      </c>
      <c r="W319" s="367">
        <v>0</v>
      </c>
      <c r="X319" s="367">
        <v>0</v>
      </c>
      <c r="Y319" s="367">
        <v>0</v>
      </c>
      <c r="Z319" s="368" t="e">
        <f t="shared" si="49"/>
        <v>#REF!</v>
      </c>
      <c r="AA319" s="371"/>
    </row>
    <row r="320" spans="1:27" s="370" customFormat="1" ht="12.75" customHeight="1">
      <c r="A320" s="370">
        <f t="shared" si="55"/>
        <v>13</v>
      </c>
      <c r="B320" s="406">
        <v>7104073300320</v>
      </c>
      <c r="C320" s="407" t="s">
        <v>621</v>
      </c>
      <c r="D320" s="365" t="e">
        <f>+IF(VLOOKUP(C320,#REF!,6,FALSE)=15,VLOOKUP('CA EF (2)'!C320,#REF!,5,FALSE),0)</f>
        <v>#REF!</v>
      </c>
      <c r="E320" s="366"/>
      <c r="F320" s="366"/>
      <c r="G320" s="367">
        <v>0</v>
      </c>
      <c r="H320" s="367" t="e">
        <f t="shared" si="59"/>
        <v>#REF!</v>
      </c>
      <c r="I320" s="367">
        <v>0</v>
      </c>
      <c r="J320" s="367">
        <v>0</v>
      </c>
      <c r="K320" s="367">
        <v>0</v>
      </c>
      <c r="L320" s="367">
        <v>0</v>
      </c>
      <c r="M320" s="367">
        <v>0</v>
      </c>
      <c r="N320" s="367">
        <v>0</v>
      </c>
      <c r="O320" s="367">
        <v>0</v>
      </c>
      <c r="P320" s="367">
        <v>0</v>
      </c>
      <c r="Q320" s="367">
        <v>0</v>
      </c>
      <c r="R320" s="367">
        <v>0</v>
      </c>
      <c r="S320" s="367">
        <v>0</v>
      </c>
      <c r="T320" s="367">
        <v>0</v>
      </c>
      <c r="U320" s="367">
        <v>0</v>
      </c>
      <c r="V320" s="367">
        <v>0</v>
      </c>
      <c r="W320" s="367">
        <v>0</v>
      </c>
      <c r="X320" s="367">
        <v>0</v>
      </c>
      <c r="Y320" s="367">
        <v>0</v>
      </c>
      <c r="Z320" s="368" t="e">
        <f t="shared" si="49"/>
        <v>#REF!</v>
      </c>
      <c r="AA320" s="371"/>
    </row>
    <row r="321" spans="1:27" s="370" customFormat="1" ht="12.75" customHeight="1">
      <c r="A321" s="370">
        <f t="shared" si="55"/>
        <v>15</v>
      </c>
      <c r="B321" s="405">
        <v>710407330032099</v>
      </c>
      <c r="C321" s="408" t="s">
        <v>622</v>
      </c>
      <c r="D321" s="365" t="e">
        <f>+IF(VLOOKUP(C321,#REF!,6,FALSE)=15,VLOOKUP('CA EF (2)'!C321,#REF!,5,FALSE),0)</f>
        <v>#REF!</v>
      </c>
      <c r="E321" s="366"/>
      <c r="F321" s="366"/>
      <c r="G321" s="367">
        <v>0</v>
      </c>
      <c r="H321" s="367" t="e">
        <f t="shared" si="59"/>
        <v>#REF!</v>
      </c>
      <c r="I321" s="367">
        <v>0</v>
      </c>
      <c r="J321" s="367">
        <v>0</v>
      </c>
      <c r="K321" s="367">
        <v>0</v>
      </c>
      <c r="L321" s="367">
        <v>0</v>
      </c>
      <c r="M321" s="367">
        <v>0</v>
      </c>
      <c r="N321" s="367" t="e">
        <f t="shared" si="58"/>
        <v>#REF!</v>
      </c>
      <c r="O321" s="367">
        <v>0</v>
      </c>
      <c r="P321" s="367">
        <v>0</v>
      </c>
      <c r="Q321" s="367">
        <v>0</v>
      </c>
      <c r="R321" s="367">
        <v>0</v>
      </c>
      <c r="S321" s="367">
        <v>0</v>
      </c>
      <c r="T321" s="367">
        <v>0</v>
      </c>
      <c r="U321" s="367">
        <v>0</v>
      </c>
      <c r="V321" s="367">
        <v>0</v>
      </c>
      <c r="W321" s="367">
        <v>0</v>
      </c>
      <c r="X321" s="367">
        <v>0</v>
      </c>
      <c r="Y321" s="367">
        <v>0</v>
      </c>
      <c r="Z321" s="368" t="e">
        <f t="shared" ref="Z321:Z384" si="60">SUM(H321:Y321)</f>
        <v>#REF!</v>
      </c>
      <c r="AA321" s="371"/>
    </row>
    <row r="322" spans="1:27" s="370" customFormat="1" ht="12.75" customHeight="1">
      <c r="A322" s="370">
        <f t="shared" si="55"/>
        <v>13</v>
      </c>
      <c r="B322" s="406">
        <v>7104073300321</v>
      </c>
      <c r="C322" s="407" t="s">
        <v>623</v>
      </c>
      <c r="D322" s="365" t="e">
        <f>+IF(VLOOKUP(C322,#REF!,6,FALSE)=15,VLOOKUP('CA EF (2)'!C322,#REF!,5,FALSE),0)</f>
        <v>#REF!</v>
      </c>
      <c r="E322" s="366"/>
      <c r="F322" s="366"/>
      <c r="G322" s="367">
        <v>0</v>
      </c>
      <c r="H322" s="367" t="e">
        <f t="shared" si="59"/>
        <v>#REF!</v>
      </c>
      <c r="I322" s="367">
        <v>0</v>
      </c>
      <c r="J322" s="367">
        <v>0</v>
      </c>
      <c r="K322" s="367">
        <v>0</v>
      </c>
      <c r="L322" s="367">
        <v>0</v>
      </c>
      <c r="M322" s="367">
        <v>0</v>
      </c>
      <c r="N322" s="367">
        <v>0</v>
      </c>
      <c r="O322" s="367">
        <v>0</v>
      </c>
      <c r="P322" s="367">
        <v>0</v>
      </c>
      <c r="Q322" s="367">
        <v>0</v>
      </c>
      <c r="R322" s="367">
        <v>0</v>
      </c>
      <c r="S322" s="367">
        <v>0</v>
      </c>
      <c r="T322" s="367">
        <v>0</v>
      </c>
      <c r="U322" s="367">
        <v>0</v>
      </c>
      <c r="V322" s="367">
        <v>0</v>
      </c>
      <c r="W322" s="367">
        <v>0</v>
      </c>
      <c r="X322" s="367">
        <v>0</v>
      </c>
      <c r="Y322" s="367">
        <v>0</v>
      </c>
      <c r="Z322" s="368" t="e">
        <f t="shared" si="60"/>
        <v>#REF!</v>
      </c>
      <c r="AA322" s="371"/>
    </row>
    <row r="323" spans="1:27" s="370" customFormat="1" ht="12.75" customHeight="1">
      <c r="A323" s="370">
        <f t="shared" si="55"/>
        <v>15</v>
      </c>
      <c r="B323" s="405">
        <v>710407330032199</v>
      </c>
      <c r="C323" s="408" t="s">
        <v>624</v>
      </c>
      <c r="D323" s="365" t="e">
        <f>+IF(VLOOKUP(C323,#REF!,6,FALSE)=15,VLOOKUP('CA EF (2)'!C323,#REF!,5,FALSE),0)</f>
        <v>#REF!</v>
      </c>
      <c r="E323" s="366"/>
      <c r="F323" s="366"/>
      <c r="G323" s="367">
        <v>0</v>
      </c>
      <c r="H323" s="367" t="e">
        <f t="shared" si="59"/>
        <v>#REF!</v>
      </c>
      <c r="I323" s="367">
        <v>0</v>
      </c>
      <c r="J323" s="367">
        <v>0</v>
      </c>
      <c r="K323" s="367">
        <v>0</v>
      </c>
      <c r="L323" s="367">
        <v>0</v>
      </c>
      <c r="M323" s="367">
        <v>0</v>
      </c>
      <c r="N323" s="367" t="e">
        <f t="shared" si="58"/>
        <v>#REF!</v>
      </c>
      <c r="O323" s="367">
        <v>0</v>
      </c>
      <c r="P323" s="367">
        <v>0</v>
      </c>
      <c r="Q323" s="367">
        <v>0</v>
      </c>
      <c r="R323" s="367">
        <v>0</v>
      </c>
      <c r="S323" s="367">
        <v>0</v>
      </c>
      <c r="T323" s="367">
        <v>0</v>
      </c>
      <c r="U323" s="367">
        <v>0</v>
      </c>
      <c r="V323" s="367">
        <v>0</v>
      </c>
      <c r="W323" s="367">
        <v>0</v>
      </c>
      <c r="X323" s="367">
        <v>0</v>
      </c>
      <c r="Y323" s="367">
        <v>0</v>
      </c>
      <c r="Z323" s="368" t="e">
        <f t="shared" si="60"/>
        <v>#REF!</v>
      </c>
      <c r="AA323" s="371"/>
    </row>
    <row r="324" spans="1:27" s="370" customFormat="1" ht="12.75" customHeight="1">
      <c r="A324" s="370">
        <f t="shared" si="55"/>
        <v>13</v>
      </c>
      <c r="B324" s="406">
        <v>7104073300322</v>
      </c>
      <c r="C324" s="407" t="s">
        <v>758</v>
      </c>
      <c r="D324" s="365" t="e">
        <f>+IF(VLOOKUP(C324,#REF!,6,FALSE)=15,VLOOKUP('CA EF (2)'!C324,#REF!,5,FALSE),0)</f>
        <v>#REF!</v>
      </c>
      <c r="E324" s="366"/>
      <c r="F324" s="366"/>
      <c r="G324" s="367">
        <v>0</v>
      </c>
      <c r="H324" s="367" t="e">
        <f t="shared" si="59"/>
        <v>#REF!</v>
      </c>
      <c r="I324" s="367">
        <v>0</v>
      </c>
      <c r="J324" s="367">
        <v>0</v>
      </c>
      <c r="K324" s="367">
        <v>0</v>
      </c>
      <c r="L324" s="367">
        <v>0</v>
      </c>
      <c r="M324" s="367">
        <v>0</v>
      </c>
      <c r="N324" s="367">
        <v>0</v>
      </c>
      <c r="O324" s="367">
        <v>0</v>
      </c>
      <c r="P324" s="367">
        <v>0</v>
      </c>
      <c r="Q324" s="367">
        <v>0</v>
      </c>
      <c r="R324" s="367">
        <v>0</v>
      </c>
      <c r="S324" s="367">
        <v>0</v>
      </c>
      <c r="T324" s="367">
        <v>0</v>
      </c>
      <c r="U324" s="367">
        <v>0</v>
      </c>
      <c r="V324" s="367">
        <v>0</v>
      </c>
      <c r="W324" s="367">
        <v>0</v>
      </c>
      <c r="X324" s="367">
        <v>0</v>
      </c>
      <c r="Y324" s="367">
        <v>0</v>
      </c>
      <c r="Z324" s="368" t="e">
        <f t="shared" si="60"/>
        <v>#REF!</v>
      </c>
      <c r="AA324" s="369"/>
    </row>
    <row r="325" spans="1:27" s="370" customFormat="1" ht="12.75" customHeight="1">
      <c r="A325" s="370">
        <f t="shared" si="55"/>
        <v>15</v>
      </c>
      <c r="B325" s="405">
        <v>710407330032299</v>
      </c>
      <c r="C325" s="408" t="s">
        <v>759</v>
      </c>
      <c r="D325" s="365" t="e">
        <f>+IF(VLOOKUP(C325,#REF!,6,FALSE)=15,VLOOKUP('CA EF (2)'!C325,#REF!,5,FALSE),0)</f>
        <v>#REF!</v>
      </c>
      <c r="E325" s="366"/>
      <c r="F325" s="366"/>
      <c r="G325" s="367">
        <v>0</v>
      </c>
      <c r="H325" s="367" t="e">
        <f t="shared" si="59"/>
        <v>#REF!</v>
      </c>
      <c r="I325" s="367">
        <v>0</v>
      </c>
      <c r="J325" s="367">
        <v>0</v>
      </c>
      <c r="K325" s="367">
        <v>0</v>
      </c>
      <c r="L325" s="367">
        <v>0</v>
      </c>
      <c r="M325" s="367">
        <v>0</v>
      </c>
      <c r="N325" s="367" t="e">
        <f t="shared" si="58"/>
        <v>#REF!</v>
      </c>
      <c r="O325" s="367">
        <v>0</v>
      </c>
      <c r="P325" s="367">
        <v>0</v>
      </c>
      <c r="Q325" s="367">
        <v>0</v>
      </c>
      <c r="R325" s="367">
        <v>0</v>
      </c>
      <c r="S325" s="367">
        <v>0</v>
      </c>
      <c r="T325" s="367">
        <v>0</v>
      </c>
      <c r="U325" s="367">
        <v>0</v>
      </c>
      <c r="V325" s="367">
        <v>0</v>
      </c>
      <c r="W325" s="367">
        <v>0</v>
      </c>
      <c r="X325" s="367">
        <v>0</v>
      </c>
      <c r="Y325" s="367">
        <v>0</v>
      </c>
      <c r="Z325" s="368" t="e">
        <f t="shared" si="60"/>
        <v>#REF!</v>
      </c>
      <c r="AA325" s="371"/>
    </row>
    <row r="326" spans="1:27" s="370" customFormat="1" ht="12.75" customHeight="1">
      <c r="A326" s="370">
        <f t="shared" si="55"/>
        <v>13</v>
      </c>
      <c r="B326" s="406">
        <v>7104073300323</v>
      </c>
      <c r="C326" s="407" t="s">
        <v>625</v>
      </c>
      <c r="D326" s="365" t="e">
        <f>+IF(VLOOKUP(C326,#REF!,6,FALSE)=15,VLOOKUP('CA EF (2)'!C326,#REF!,5,FALSE),0)</f>
        <v>#REF!</v>
      </c>
      <c r="E326" s="366"/>
      <c r="F326" s="366"/>
      <c r="G326" s="367">
        <v>0</v>
      </c>
      <c r="H326" s="367" t="e">
        <f t="shared" si="59"/>
        <v>#REF!</v>
      </c>
      <c r="I326" s="367">
        <v>0</v>
      </c>
      <c r="J326" s="367">
        <v>0</v>
      </c>
      <c r="K326" s="367">
        <v>0</v>
      </c>
      <c r="L326" s="367">
        <v>0</v>
      </c>
      <c r="M326" s="367">
        <v>0</v>
      </c>
      <c r="N326" s="367">
        <v>0</v>
      </c>
      <c r="O326" s="367">
        <v>0</v>
      </c>
      <c r="P326" s="367">
        <v>0</v>
      </c>
      <c r="Q326" s="367">
        <v>0</v>
      </c>
      <c r="R326" s="367">
        <v>0</v>
      </c>
      <c r="S326" s="367">
        <v>0</v>
      </c>
      <c r="T326" s="367">
        <v>0</v>
      </c>
      <c r="U326" s="367">
        <v>0</v>
      </c>
      <c r="V326" s="367">
        <v>0</v>
      </c>
      <c r="W326" s="367">
        <v>0</v>
      </c>
      <c r="X326" s="367">
        <v>0</v>
      </c>
      <c r="Y326" s="367">
        <v>0</v>
      </c>
      <c r="Z326" s="368" t="e">
        <f t="shared" si="60"/>
        <v>#REF!</v>
      </c>
      <c r="AA326" s="371"/>
    </row>
    <row r="327" spans="1:27" s="370" customFormat="1" ht="12.75" customHeight="1">
      <c r="A327" s="370">
        <f t="shared" si="55"/>
        <v>15</v>
      </c>
      <c r="B327" s="405">
        <v>710407330032399</v>
      </c>
      <c r="C327" s="408" t="s">
        <v>626</v>
      </c>
      <c r="D327" s="365" t="e">
        <f>+IF(VLOOKUP(C327,#REF!,6,FALSE)=15,VLOOKUP('CA EF (2)'!C327,#REF!,5,FALSE),0)</f>
        <v>#REF!</v>
      </c>
      <c r="E327" s="366"/>
      <c r="F327" s="366"/>
      <c r="G327" s="367">
        <v>0</v>
      </c>
      <c r="H327" s="367" t="e">
        <f t="shared" si="59"/>
        <v>#REF!</v>
      </c>
      <c r="I327" s="367">
        <v>0</v>
      </c>
      <c r="J327" s="367">
        <v>0</v>
      </c>
      <c r="K327" s="367">
        <v>0</v>
      </c>
      <c r="L327" s="367">
        <v>0</v>
      </c>
      <c r="M327" s="367">
        <v>0</v>
      </c>
      <c r="N327" s="367" t="e">
        <f t="shared" si="58"/>
        <v>#REF!</v>
      </c>
      <c r="O327" s="367">
        <v>0</v>
      </c>
      <c r="P327" s="367">
        <v>0</v>
      </c>
      <c r="Q327" s="367">
        <v>0</v>
      </c>
      <c r="R327" s="367">
        <v>0</v>
      </c>
      <c r="S327" s="367">
        <v>0</v>
      </c>
      <c r="T327" s="367">
        <v>0</v>
      </c>
      <c r="U327" s="367">
        <v>0</v>
      </c>
      <c r="V327" s="367">
        <v>0</v>
      </c>
      <c r="W327" s="367">
        <v>0</v>
      </c>
      <c r="X327" s="367">
        <v>0</v>
      </c>
      <c r="Y327" s="367">
        <v>0</v>
      </c>
      <c r="Z327" s="368" t="e">
        <f t="shared" si="60"/>
        <v>#REF!</v>
      </c>
      <c r="AA327" s="369"/>
    </row>
    <row r="328" spans="1:27" s="370" customFormat="1" ht="12.75" customHeight="1">
      <c r="A328" s="370">
        <f t="shared" si="55"/>
        <v>13</v>
      </c>
      <c r="B328" s="406">
        <v>7104073300325</v>
      </c>
      <c r="C328" s="407" t="s">
        <v>760</v>
      </c>
      <c r="D328" s="365" t="e">
        <f>+IF(VLOOKUP(C328,#REF!,6,FALSE)=15,VLOOKUP('CA EF (2)'!C328,#REF!,5,FALSE),0)</f>
        <v>#REF!</v>
      </c>
      <c r="E328" s="366"/>
      <c r="F328" s="366"/>
      <c r="G328" s="367">
        <v>0</v>
      </c>
      <c r="H328" s="367" t="e">
        <f t="shared" si="59"/>
        <v>#REF!</v>
      </c>
      <c r="I328" s="367">
        <v>0</v>
      </c>
      <c r="J328" s="367">
        <v>0</v>
      </c>
      <c r="K328" s="367">
        <v>0</v>
      </c>
      <c r="L328" s="367">
        <v>0</v>
      </c>
      <c r="M328" s="367">
        <v>0</v>
      </c>
      <c r="N328" s="367">
        <v>0</v>
      </c>
      <c r="O328" s="367">
        <v>0</v>
      </c>
      <c r="P328" s="367">
        <v>0</v>
      </c>
      <c r="Q328" s="367">
        <v>0</v>
      </c>
      <c r="R328" s="367">
        <v>0</v>
      </c>
      <c r="S328" s="367">
        <v>0</v>
      </c>
      <c r="T328" s="367">
        <v>0</v>
      </c>
      <c r="U328" s="367">
        <v>0</v>
      </c>
      <c r="V328" s="367">
        <v>0</v>
      </c>
      <c r="W328" s="367">
        <v>0</v>
      </c>
      <c r="X328" s="367">
        <v>0</v>
      </c>
      <c r="Y328" s="367">
        <v>0</v>
      </c>
      <c r="Z328" s="368" t="e">
        <f t="shared" si="60"/>
        <v>#REF!</v>
      </c>
      <c r="AA328" s="371"/>
    </row>
    <row r="329" spans="1:27" s="370" customFormat="1" ht="12.75" customHeight="1">
      <c r="A329" s="370">
        <f t="shared" si="55"/>
        <v>15</v>
      </c>
      <c r="B329" s="405">
        <v>710407330032599</v>
      </c>
      <c r="C329" s="408" t="s">
        <v>761</v>
      </c>
      <c r="D329" s="365" t="e">
        <f>+IF(VLOOKUP(C329,#REF!,6,FALSE)=15,VLOOKUP('CA EF (2)'!C329,#REF!,5,FALSE),0)</f>
        <v>#REF!</v>
      </c>
      <c r="E329" s="366"/>
      <c r="F329" s="366"/>
      <c r="G329" s="367">
        <v>0</v>
      </c>
      <c r="H329" s="367" t="e">
        <f t="shared" si="59"/>
        <v>#REF!</v>
      </c>
      <c r="I329" s="367">
        <v>0</v>
      </c>
      <c r="J329" s="367">
        <v>0</v>
      </c>
      <c r="K329" s="367">
        <v>0</v>
      </c>
      <c r="L329" s="367">
        <v>0</v>
      </c>
      <c r="M329" s="367">
        <v>0</v>
      </c>
      <c r="N329" s="367" t="e">
        <f t="shared" si="58"/>
        <v>#REF!</v>
      </c>
      <c r="O329" s="367">
        <v>0</v>
      </c>
      <c r="P329" s="367">
        <v>0</v>
      </c>
      <c r="Q329" s="367">
        <v>0</v>
      </c>
      <c r="R329" s="367">
        <v>0</v>
      </c>
      <c r="S329" s="367">
        <v>0</v>
      </c>
      <c r="T329" s="367">
        <v>0</v>
      </c>
      <c r="U329" s="367">
        <v>0</v>
      </c>
      <c r="V329" s="367">
        <v>0</v>
      </c>
      <c r="W329" s="367">
        <v>0</v>
      </c>
      <c r="X329" s="367">
        <v>0</v>
      </c>
      <c r="Y329" s="367">
        <v>0</v>
      </c>
      <c r="Z329" s="368" t="e">
        <f t="shared" si="60"/>
        <v>#REF!</v>
      </c>
      <c r="AA329" s="371"/>
    </row>
    <row r="330" spans="1:27" s="370" customFormat="1" ht="12.75" customHeight="1">
      <c r="A330" s="370">
        <f t="shared" si="55"/>
        <v>13</v>
      </c>
      <c r="B330" s="406">
        <v>7104073300327</v>
      </c>
      <c r="C330" s="407" t="s">
        <v>124</v>
      </c>
      <c r="D330" s="365" t="e">
        <f>+IF(VLOOKUP(C330,#REF!,6,FALSE)=15,VLOOKUP('CA EF (2)'!C330,#REF!,5,FALSE),0)</f>
        <v>#REF!</v>
      </c>
      <c r="E330" s="366"/>
      <c r="F330" s="366"/>
      <c r="G330" s="367">
        <v>0</v>
      </c>
      <c r="H330" s="367" t="e">
        <f t="shared" si="59"/>
        <v>#REF!</v>
      </c>
      <c r="I330" s="367">
        <v>0</v>
      </c>
      <c r="J330" s="367">
        <v>0</v>
      </c>
      <c r="K330" s="367">
        <v>0</v>
      </c>
      <c r="L330" s="367">
        <v>0</v>
      </c>
      <c r="M330" s="367">
        <v>0</v>
      </c>
      <c r="N330" s="367">
        <v>0</v>
      </c>
      <c r="O330" s="367">
        <v>0</v>
      </c>
      <c r="P330" s="367">
        <v>0</v>
      </c>
      <c r="Q330" s="367">
        <v>0</v>
      </c>
      <c r="R330" s="367">
        <v>0</v>
      </c>
      <c r="S330" s="367">
        <v>0</v>
      </c>
      <c r="T330" s="367">
        <v>0</v>
      </c>
      <c r="U330" s="367">
        <v>0</v>
      </c>
      <c r="V330" s="367">
        <v>0</v>
      </c>
      <c r="W330" s="367">
        <v>0</v>
      </c>
      <c r="X330" s="367">
        <v>0</v>
      </c>
      <c r="Y330" s="367">
        <v>0</v>
      </c>
      <c r="Z330" s="368" t="e">
        <f t="shared" si="60"/>
        <v>#REF!</v>
      </c>
      <c r="AA330" s="371"/>
    </row>
    <row r="331" spans="1:27" s="370" customFormat="1" ht="12.75" customHeight="1">
      <c r="A331" s="370">
        <f t="shared" si="55"/>
        <v>15</v>
      </c>
      <c r="B331" s="405">
        <v>710407330032799</v>
      </c>
      <c r="C331" s="408" t="s">
        <v>762</v>
      </c>
      <c r="D331" s="365" t="e">
        <f>+IF(VLOOKUP(C331,#REF!,6,FALSE)=15,VLOOKUP('CA EF (2)'!C331,#REF!,5,FALSE),0)</f>
        <v>#REF!</v>
      </c>
      <c r="E331" s="366"/>
      <c r="F331" s="366"/>
      <c r="G331" s="367">
        <v>0</v>
      </c>
      <c r="H331" s="367" t="e">
        <f t="shared" si="59"/>
        <v>#REF!</v>
      </c>
      <c r="I331" s="367">
        <v>0</v>
      </c>
      <c r="J331" s="367">
        <v>0</v>
      </c>
      <c r="K331" s="367">
        <v>0</v>
      </c>
      <c r="L331" s="367">
        <v>0</v>
      </c>
      <c r="M331" s="367">
        <v>0</v>
      </c>
      <c r="N331" s="367" t="e">
        <f t="shared" si="58"/>
        <v>#REF!</v>
      </c>
      <c r="O331" s="367">
        <v>0</v>
      </c>
      <c r="P331" s="367">
        <v>0</v>
      </c>
      <c r="Q331" s="367">
        <v>0</v>
      </c>
      <c r="R331" s="367">
        <v>0</v>
      </c>
      <c r="S331" s="367">
        <v>0</v>
      </c>
      <c r="T331" s="367">
        <v>0</v>
      </c>
      <c r="U331" s="367">
        <v>0</v>
      </c>
      <c r="V331" s="367">
        <v>0</v>
      </c>
      <c r="W331" s="367">
        <v>0</v>
      </c>
      <c r="X331" s="367">
        <v>0</v>
      </c>
      <c r="Y331" s="367">
        <v>0</v>
      </c>
      <c r="Z331" s="368" t="e">
        <f t="shared" si="60"/>
        <v>#REF!</v>
      </c>
      <c r="AA331" s="371"/>
    </row>
    <row r="332" spans="1:27" s="370" customFormat="1" ht="12.75" customHeight="1">
      <c r="A332" s="370">
        <f t="shared" si="55"/>
        <v>13</v>
      </c>
      <c r="B332" s="406">
        <v>7104073300329</v>
      </c>
      <c r="C332" s="407" t="s">
        <v>763</v>
      </c>
      <c r="D332" s="365" t="e">
        <f>+IF(VLOOKUP(C332,#REF!,6,FALSE)=15,VLOOKUP('CA EF (2)'!C332,#REF!,5,FALSE),0)</f>
        <v>#REF!</v>
      </c>
      <c r="E332" s="366"/>
      <c r="F332" s="366"/>
      <c r="G332" s="367">
        <v>0</v>
      </c>
      <c r="H332" s="367" t="e">
        <f t="shared" si="59"/>
        <v>#REF!</v>
      </c>
      <c r="I332" s="367">
        <v>0</v>
      </c>
      <c r="J332" s="367">
        <v>0</v>
      </c>
      <c r="K332" s="367">
        <v>0</v>
      </c>
      <c r="L332" s="367">
        <v>0</v>
      </c>
      <c r="M332" s="367">
        <v>0</v>
      </c>
      <c r="N332" s="367">
        <v>0</v>
      </c>
      <c r="O332" s="367">
        <v>0</v>
      </c>
      <c r="P332" s="367">
        <v>0</v>
      </c>
      <c r="Q332" s="367">
        <v>0</v>
      </c>
      <c r="R332" s="367">
        <v>0</v>
      </c>
      <c r="S332" s="367">
        <v>0</v>
      </c>
      <c r="T332" s="367">
        <v>0</v>
      </c>
      <c r="U332" s="367">
        <v>0</v>
      </c>
      <c r="V332" s="367">
        <v>0</v>
      </c>
      <c r="W332" s="367">
        <v>0</v>
      </c>
      <c r="X332" s="367">
        <v>0</v>
      </c>
      <c r="Y332" s="367">
        <v>0</v>
      </c>
      <c r="Z332" s="368" t="e">
        <f t="shared" si="60"/>
        <v>#REF!</v>
      </c>
      <c r="AA332" s="371"/>
    </row>
    <row r="333" spans="1:27" s="370" customFormat="1" ht="12.75" customHeight="1">
      <c r="A333" s="370">
        <f t="shared" si="55"/>
        <v>15</v>
      </c>
      <c r="B333" s="405">
        <v>710407330032999</v>
      </c>
      <c r="C333" s="408" t="s">
        <v>764</v>
      </c>
      <c r="D333" s="365" t="e">
        <f>+IF(VLOOKUP(C333,#REF!,6,FALSE)=15,VLOOKUP('CA EF (2)'!C333,#REF!,5,FALSE),0)</f>
        <v>#REF!</v>
      </c>
      <c r="E333" s="366"/>
      <c r="F333" s="366"/>
      <c r="G333" s="367">
        <v>0</v>
      </c>
      <c r="H333" s="367" t="e">
        <f t="shared" si="59"/>
        <v>#REF!</v>
      </c>
      <c r="I333" s="367">
        <v>0</v>
      </c>
      <c r="J333" s="367">
        <v>0</v>
      </c>
      <c r="K333" s="367">
        <v>0</v>
      </c>
      <c r="L333" s="367">
        <v>0</v>
      </c>
      <c r="M333" s="367">
        <v>0</v>
      </c>
      <c r="N333" s="367" t="e">
        <f t="shared" si="58"/>
        <v>#REF!</v>
      </c>
      <c r="O333" s="367">
        <v>0</v>
      </c>
      <c r="P333" s="367">
        <v>0</v>
      </c>
      <c r="Q333" s="367">
        <v>0</v>
      </c>
      <c r="R333" s="367">
        <v>0</v>
      </c>
      <c r="S333" s="367">
        <v>0</v>
      </c>
      <c r="T333" s="367">
        <v>0</v>
      </c>
      <c r="U333" s="367">
        <v>0</v>
      </c>
      <c r="V333" s="367">
        <v>0</v>
      </c>
      <c r="W333" s="367">
        <v>0</v>
      </c>
      <c r="X333" s="367">
        <v>0</v>
      </c>
      <c r="Y333" s="367">
        <v>0</v>
      </c>
      <c r="Z333" s="368" t="e">
        <f t="shared" si="60"/>
        <v>#REF!</v>
      </c>
      <c r="AA333" s="371"/>
    </row>
    <row r="334" spans="1:27" s="370" customFormat="1" ht="12.75" customHeight="1">
      <c r="A334" s="370">
        <f t="shared" si="55"/>
        <v>13</v>
      </c>
      <c r="B334" s="406">
        <v>7104073300330</v>
      </c>
      <c r="C334" s="407" t="s">
        <v>631</v>
      </c>
      <c r="D334" s="365" t="e">
        <f>+IF(VLOOKUP(C334,#REF!,6,FALSE)=15,VLOOKUP('CA EF (2)'!C334,#REF!,5,FALSE),0)</f>
        <v>#REF!</v>
      </c>
      <c r="E334" s="366"/>
      <c r="F334" s="366"/>
      <c r="G334" s="367">
        <v>0</v>
      </c>
      <c r="H334" s="367" t="e">
        <f t="shared" si="59"/>
        <v>#REF!</v>
      </c>
      <c r="I334" s="367">
        <v>0</v>
      </c>
      <c r="J334" s="367">
        <v>0</v>
      </c>
      <c r="K334" s="367">
        <v>0</v>
      </c>
      <c r="L334" s="367">
        <v>0</v>
      </c>
      <c r="M334" s="367">
        <v>0</v>
      </c>
      <c r="N334" s="367">
        <v>0</v>
      </c>
      <c r="O334" s="367">
        <v>0</v>
      </c>
      <c r="P334" s="367">
        <v>0</v>
      </c>
      <c r="Q334" s="367">
        <v>0</v>
      </c>
      <c r="R334" s="367">
        <v>0</v>
      </c>
      <c r="S334" s="367">
        <v>0</v>
      </c>
      <c r="T334" s="367">
        <v>0</v>
      </c>
      <c r="U334" s="367">
        <v>0</v>
      </c>
      <c r="V334" s="367">
        <v>0</v>
      </c>
      <c r="W334" s="367">
        <v>0</v>
      </c>
      <c r="X334" s="367">
        <v>0</v>
      </c>
      <c r="Y334" s="367">
        <v>0</v>
      </c>
      <c r="Z334" s="368" t="e">
        <f t="shared" si="60"/>
        <v>#REF!</v>
      </c>
      <c r="AA334" s="369"/>
    </row>
    <row r="335" spans="1:27" s="370" customFormat="1" ht="12.75" customHeight="1">
      <c r="A335" s="370">
        <f t="shared" si="55"/>
        <v>15</v>
      </c>
      <c r="B335" s="405">
        <v>710407330033099</v>
      </c>
      <c r="C335" s="408" t="s">
        <v>632</v>
      </c>
      <c r="D335" s="365" t="e">
        <f>+IF(VLOOKUP(C335,#REF!,6,FALSE)=15,VLOOKUP('CA EF (2)'!C335,#REF!,5,FALSE),0)</f>
        <v>#REF!</v>
      </c>
      <c r="E335" s="366"/>
      <c r="F335" s="366"/>
      <c r="G335" s="367">
        <v>0</v>
      </c>
      <c r="H335" s="367" t="e">
        <f t="shared" si="59"/>
        <v>#REF!</v>
      </c>
      <c r="I335" s="367">
        <v>0</v>
      </c>
      <c r="J335" s="367">
        <v>0</v>
      </c>
      <c r="K335" s="367">
        <v>0</v>
      </c>
      <c r="L335" s="367">
        <v>0</v>
      </c>
      <c r="M335" s="367">
        <v>0</v>
      </c>
      <c r="N335" s="367" t="e">
        <f t="shared" si="58"/>
        <v>#REF!</v>
      </c>
      <c r="O335" s="367">
        <v>0</v>
      </c>
      <c r="P335" s="367">
        <v>0</v>
      </c>
      <c r="Q335" s="367">
        <v>0</v>
      </c>
      <c r="R335" s="367">
        <v>0</v>
      </c>
      <c r="S335" s="367">
        <v>0</v>
      </c>
      <c r="T335" s="367">
        <v>0</v>
      </c>
      <c r="U335" s="367">
        <v>0</v>
      </c>
      <c r="V335" s="367">
        <v>0</v>
      </c>
      <c r="W335" s="367">
        <v>0</v>
      </c>
      <c r="X335" s="367">
        <v>0</v>
      </c>
      <c r="Y335" s="367">
        <v>0</v>
      </c>
      <c r="Z335" s="368" t="e">
        <f t="shared" si="60"/>
        <v>#REF!</v>
      </c>
      <c r="AA335" s="371"/>
    </row>
    <row r="336" spans="1:27" s="370" customFormat="1" ht="12.75" customHeight="1">
      <c r="A336" s="370">
        <f t="shared" si="55"/>
        <v>13</v>
      </c>
      <c r="B336" s="406">
        <v>7104073300331</v>
      </c>
      <c r="C336" s="407" t="s">
        <v>216</v>
      </c>
      <c r="D336" s="365" t="e">
        <f>+IF(VLOOKUP(C336,#REF!,6,FALSE)=15,VLOOKUP('CA EF (2)'!C336,#REF!,5,FALSE),0)</f>
        <v>#REF!</v>
      </c>
      <c r="E336" s="366"/>
      <c r="F336" s="366"/>
      <c r="G336" s="367">
        <v>0</v>
      </c>
      <c r="H336" s="367" t="e">
        <f t="shared" si="59"/>
        <v>#REF!</v>
      </c>
      <c r="I336" s="367">
        <v>0</v>
      </c>
      <c r="J336" s="367">
        <v>0</v>
      </c>
      <c r="K336" s="367">
        <v>0</v>
      </c>
      <c r="L336" s="367">
        <v>0</v>
      </c>
      <c r="M336" s="367">
        <v>0</v>
      </c>
      <c r="N336" s="367">
        <v>0</v>
      </c>
      <c r="O336" s="367">
        <v>0</v>
      </c>
      <c r="P336" s="367">
        <v>0</v>
      </c>
      <c r="Q336" s="367">
        <v>0</v>
      </c>
      <c r="R336" s="367">
        <v>0</v>
      </c>
      <c r="S336" s="367">
        <v>0</v>
      </c>
      <c r="T336" s="367">
        <v>0</v>
      </c>
      <c r="U336" s="367">
        <v>0</v>
      </c>
      <c r="V336" s="367">
        <v>0</v>
      </c>
      <c r="W336" s="367">
        <v>0</v>
      </c>
      <c r="X336" s="367">
        <v>0</v>
      </c>
      <c r="Y336" s="367">
        <v>0</v>
      </c>
      <c r="Z336" s="368" t="e">
        <f t="shared" si="60"/>
        <v>#REF!</v>
      </c>
      <c r="AA336" s="371"/>
    </row>
    <row r="337" spans="1:27" s="370" customFormat="1" ht="12.75" customHeight="1">
      <c r="A337" s="370">
        <f t="shared" si="55"/>
        <v>15</v>
      </c>
      <c r="B337" s="405">
        <v>710407330033101</v>
      </c>
      <c r="C337" s="408" t="s">
        <v>633</v>
      </c>
      <c r="D337" s="365" t="e">
        <f>+IF(VLOOKUP(C337,#REF!,6,FALSE)=15,VLOOKUP('CA EF (2)'!C337,#REF!,5,FALSE),0)</f>
        <v>#REF!</v>
      </c>
      <c r="E337" s="366"/>
      <c r="F337" s="366"/>
      <c r="G337" s="367">
        <v>0</v>
      </c>
      <c r="H337" s="367" t="e">
        <f t="shared" si="59"/>
        <v>#REF!</v>
      </c>
      <c r="I337" s="367">
        <v>0</v>
      </c>
      <c r="J337" s="367">
        <v>0</v>
      </c>
      <c r="K337" s="367">
        <v>0</v>
      </c>
      <c r="L337" s="367">
        <v>0</v>
      </c>
      <c r="M337" s="367">
        <v>0</v>
      </c>
      <c r="N337" s="367" t="e">
        <f t="shared" si="58"/>
        <v>#REF!</v>
      </c>
      <c r="O337" s="367">
        <v>0</v>
      </c>
      <c r="P337" s="367">
        <v>0</v>
      </c>
      <c r="Q337" s="367">
        <v>0</v>
      </c>
      <c r="R337" s="367">
        <v>0</v>
      </c>
      <c r="S337" s="367">
        <v>0</v>
      </c>
      <c r="T337" s="367">
        <v>0</v>
      </c>
      <c r="U337" s="367">
        <v>0</v>
      </c>
      <c r="V337" s="367">
        <v>0</v>
      </c>
      <c r="W337" s="367">
        <v>0</v>
      </c>
      <c r="X337" s="367">
        <v>0</v>
      </c>
      <c r="Y337" s="367">
        <v>0</v>
      </c>
      <c r="Z337" s="368" t="e">
        <f t="shared" si="60"/>
        <v>#REF!</v>
      </c>
      <c r="AA337" s="371"/>
    </row>
    <row r="338" spans="1:27" s="370" customFormat="1" ht="12.75" customHeight="1">
      <c r="A338" s="370">
        <f t="shared" si="55"/>
        <v>13</v>
      </c>
      <c r="B338" s="406">
        <v>7104073300332</v>
      </c>
      <c r="C338" s="407" t="s">
        <v>634</v>
      </c>
      <c r="D338" s="365" t="e">
        <f>+IF(VLOOKUP(C338,#REF!,6,FALSE)=15,VLOOKUP('CA EF (2)'!C338,#REF!,5,FALSE),0)</f>
        <v>#REF!</v>
      </c>
      <c r="E338" s="366"/>
      <c r="F338" s="366"/>
      <c r="G338" s="367">
        <v>0</v>
      </c>
      <c r="H338" s="367" t="e">
        <f t="shared" si="59"/>
        <v>#REF!</v>
      </c>
      <c r="I338" s="367">
        <v>0</v>
      </c>
      <c r="J338" s="367">
        <v>0</v>
      </c>
      <c r="K338" s="367">
        <v>0</v>
      </c>
      <c r="L338" s="367">
        <v>0</v>
      </c>
      <c r="M338" s="367">
        <v>0</v>
      </c>
      <c r="N338" s="367">
        <v>0</v>
      </c>
      <c r="O338" s="367">
        <v>0</v>
      </c>
      <c r="P338" s="367">
        <v>0</v>
      </c>
      <c r="Q338" s="367">
        <v>0</v>
      </c>
      <c r="R338" s="367">
        <v>0</v>
      </c>
      <c r="S338" s="367">
        <v>0</v>
      </c>
      <c r="T338" s="367">
        <v>0</v>
      </c>
      <c r="U338" s="367">
        <v>0</v>
      </c>
      <c r="V338" s="367">
        <v>0</v>
      </c>
      <c r="W338" s="367">
        <v>0</v>
      </c>
      <c r="X338" s="367">
        <v>0</v>
      </c>
      <c r="Y338" s="367">
        <v>0</v>
      </c>
      <c r="Z338" s="368" t="e">
        <f t="shared" si="60"/>
        <v>#REF!</v>
      </c>
      <c r="AA338" s="371"/>
    </row>
    <row r="339" spans="1:27" s="370" customFormat="1" ht="12.75" customHeight="1">
      <c r="A339" s="370">
        <f t="shared" si="55"/>
        <v>15</v>
      </c>
      <c r="B339" s="405">
        <v>710407330033201</v>
      </c>
      <c r="C339" s="408" t="s">
        <v>635</v>
      </c>
      <c r="D339" s="365" t="e">
        <f>+IF(VLOOKUP(C339,#REF!,6,FALSE)=15,VLOOKUP('CA EF (2)'!C339,#REF!,5,FALSE),0)</f>
        <v>#REF!</v>
      </c>
      <c r="E339" s="366"/>
      <c r="F339" s="366"/>
      <c r="G339" s="367">
        <v>0</v>
      </c>
      <c r="H339" s="367" t="e">
        <f t="shared" si="59"/>
        <v>#REF!</v>
      </c>
      <c r="I339" s="367">
        <v>0</v>
      </c>
      <c r="J339" s="367">
        <v>0</v>
      </c>
      <c r="K339" s="367">
        <v>0</v>
      </c>
      <c r="L339" s="367">
        <v>0</v>
      </c>
      <c r="M339" s="367">
        <v>0</v>
      </c>
      <c r="N339" s="367" t="e">
        <f t="shared" si="58"/>
        <v>#REF!</v>
      </c>
      <c r="O339" s="367">
        <v>0</v>
      </c>
      <c r="P339" s="367">
        <v>0</v>
      </c>
      <c r="Q339" s="367">
        <v>0</v>
      </c>
      <c r="R339" s="367">
        <v>0</v>
      </c>
      <c r="S339" s="367">
        <v>0</v>
      </c>
      <c r="T339" s="367">
        <v>0</v>
      </c>
      <c r="U339" s="367">
        <v>0</v>
      </c>
      <c r="V339" s="367">
        <v>0</v>
      </c>
      <c r="W339" s="367">
        <v>0</v>
      </c>
      <c r="X339" s="367">
        <v>0</v>
      </c>
      <c r="Y339" s="367">
        <v>0</v>
      </c>
      <c r="Z339" s="368" t="e">
        <f t="shared" si="60"/>
        <v>#REF!</v>
      </c>
      <c r="AA339" s="371"/>
    </row>
    <row r="340" spans="1:27" s="370" customFormat="1" ht="12.75" customHeight="1">
      <c r="A340" s="370">
        <f t="shared" si="55"/>
        <v>13</v>
      </c>
      <c r="B340" s="406">
        <v>7104073300333</v>
      </c>
      <c r="C340" s="407" t="s">
        <v>636</v>
      </c>
      <c r="D340" s="365" t="e">
        <f>+IF(VLOOKUP(C340,#REF!,6,FALSE)=15,VLOOKUP('CA EF (2)'!C340,#REF!,5,FALSE),0)</f>
        <v>#REF!</v>
      </c>
      <c r="E340" s="366"/>
      <c r="F340" s="366"/>
      <c r="G340" s="367">
        <v>0</v>
      </c>
      <c r="H340" s="367" t="e">
        <f t="shared" si="59"/>
        <v>#REF!</v>
      </c>
      <c r="I340" s="367">
        <v>0</v>
      </c>
      <c r="J340" s="367">
        <v>0</v>
      </c>
      <c r="K340" s="367">
        <v>0</v>
      </c>
      <c r="L340" s="367">
        <v>0</v>
      </c>
      <c r="M340" s="367">
        <v>0</v>
      </c>
      <c r="N340" s="367">
        <v>0</v>
      </c>
      <c r="O340" s="367">
        <v>0</v>
      </c>
      <c r="P340" s="367">
        <v>0</v>
      </c>
      <c r="Q340" s="367">
        <v>0</v>
      </c>
      <c r="R340" s="367">
        <v>0</v>
      </c>
      <c r="S340" s="367">
        <v>0</v>
      </c>
      <c r="T340" s="367">
        <v>0</v>
      </c>
      <c r="U340" s="367">
        <v>0</v>
      </c>
      <c r="V340" s="367">
        <v>0</v>
      </c>
      <c r="W340" s="367">
        <v>0</v>
      </c>
      <c r="X340" s="367">
        <v>0</v>
      </c>
      <c r="Y340" s="367">
        <v>0</v>
      </c>
      <c r="Z340" s="368" t="e">
        <f t="shared" si="60"/>
        <v>#REF!</v>
      </c>
      <c r="AA340" s="369"/>
    </row>
    <row r="341" spans="1:27" s="370" customFormat="1" ht="12.75" customHeight="1">
      <c r="A341" s="370">
        <f t="shared" si="55"/>
        <v>15</v>
      </c>
      <c r="B341" s="405">
        <v>710407330033399</v>
      </c>
      <c r="C341" s="408" t="s">
        <v>637</v>
      </c>
      <c r="D341" s="365" t="e">
        <f>+IF(VLOOKUP(C341,#REF!,6,FALSE)=15,VLOOKUP('CA EF (2)'!C341,#REF!,5,FALSE),0)</f>
        <v>#REF!</v>
      </c>
      <c r="E341" s="366"/>
      <c r="F341" s="366"/>
      <c r="G341" s="367">
        <v>0</v>
      </c>
      <c r="H341" s="367" t="e">
        <f t="shared" si="59"/>
        <v>#REF!</v>
      </c>
      <c r="I341" s="367">
        <v>0</v>
      </c>
      <c r="J341" s="367">
        <v>0</v>
      </c>
      <c r="K341" s="367">
        <v>0</v>
      </c>
      <c r="L341" s="367">
        <v>0</v>
      </c>
      <c r="M341" s="367">
        <v>0</v>
      </c>
      <c r="N341" s="367" t="e">
        <f t="shared" si="58"/>
        <v>#REF!</v>
      </c>
      <c r="O341" s="367">
        <v>0</v>
      </c>
      <c r="P341" s="367">
        <v>0</v>
      </c>
      <c r="Q341" s="367">
        <v>0</v>
      </c>
      <c r="R341" s="367">
        <v>0</v>
      </c>
      <c r="S341" s="367">
        <v>0</v>
      </c>
      <c r="T341" s="367">
        <v>0</v>
      </c>
      <c r="U341" s="367">
        <v>0</v>
      </c>
      <c r="V341" s="367">
        <v>0</v>
      </c>
      <c r="W341" s="367">
        <v>0</v>
      </c>
      <c r="X341" s="367">
        <v>0</v>
      </c>
      <c r="Y341" s="367">
        <v>0</v>
      </c>
      <c r="Z341" s="368" t="e">
        <f t="shared" si="60"/>
        <v>#REF!</v>
      </c>
      <c r="AA341" s="371"/>
    </row>
    <row r="342" spans="1:27" s="370" customFormat="1" ht="12.75" customHeight="1">
      <c r="A342" s="370">
        <f t="shared" si="55"/>
        <v>13</v>
      </c>
      <c r="B342" s="406">
        <v>7104073300334</v>
      </c>
      <c r="C342" s="407" t="s">
        <v>765</v>
      </c>
      <c r="D342" s="365" t="e">
        <f>+IF(VLOOKUP(C342,#REF!,6,FALSE)=15,VLOOKUP('CA EF (2)'!C342,#REF!,5,FALSE),0)</f>
        <v>#REF!</v>
      </c>
      <c r="E342" s="366"/>
      <c r="F342" s="366"/>
      <c r="G342" s="367">
        <v>0</v>
      </c>
      <c r="H342" s="367" t="e">
        <f t="shared" si="59"/>
        <v>#REF!</v>
      </c>
      <c r="I342" s="367">
        <v>0</v>
      </c>
      <c r="J342" s="367">
        <v>0</v>
      </c>
      <c r="K342" s="367">
        <v>0</v>
      </c>
      <c r="L342" s="367">
        <v>0</v>
      </c>
      <c r="M342" s="367">
        <v>0</v>
      </c>
      <c r="N342" s="367">
        <v>0</v>
      </c>
      <c r="O342" s="367">
        <v>0</v>
      </c>
      <c r="P342" s="367">
        <v>0</v>
      </c>
      <c r="Q342" s="367">
        <v>0</v>
      </c>
      <c r="R342" s="367">
        <v>0</v>
      </c>
      <c r="S342" s="367">
        <v>0</v>
      </c>
      <c r="T342" s="367">
        <v>0</v>
      </c>
      <c r="U342" s="367">
        <v>0</v>
      </c>
      <c r="V342" s="367">
        <v>0</v>
      </c>
      <c r="W342" s="367">
        <v>0</v>
      </c>
      <c r="X342" s="367">
        <v>0</v>
      </c>
      <c r="Y342" s="367">
        <v>0</v>
      </c>
      <c r="Z342" s="368" t="e">
        <f t="shared" si="60"/>
        <v>#REF!</v>
      </c>
      <c r="AA342" s="371"/>
    </row>
    <row r="343" spans="1:27" s="370" customFormat="1" ht="12.75" customHeight="1">
      <c r="A343" s="370">
        <f t="shared" si="55"/>
        <v>15</v>
      </c>
      <c r="B343" s="405">
        <v>710407330033499</v>
      </c>
      <c r="C343" s="408" t="s">
        <v>766</v>
      </c>
      <c r="D343" s="365" t="e">
        <f>+IF(VLOOKUP(C343,#REF!,6,FALSE)=15,VLOOKUP('CA EF (2)'!C343,#REF!,5,FALSE),0)</f>
        <v>#REF!</v>
      </c>
      <c r="E343" s="366"/>
      <c r="F343" s="366"/>
      <c r="G343" s="367">
        <v>0</v>
      </c>
      <c r="H343" s="367" t="e">
        <f t="shared" si="59"/>
        <v>#REF!</v>
      </c>
      <c r="I343" s="367">
        <v>0</v>
      </c>
      <c r="J343" s="367">
        <v>0</v>
      </c>
      <c r="K343" s="367">
        <v>0</v>
      </c>
      <c r="L343" s="367">
        <v>0</v>
      </c>
      <c r="M343" s="367">
        <v>0</v>
      </c>
      <c r="N343" s="367" t="e">
        <f t="shared" si="58"/>
        <v>#REF!</v>
      </c>
      <c r="O343" s="367">
        <v>0</v>
      </c>
      <c r="P343" s="367">
        <v>0</v>
      </c>
      <c r="Q343" s="367">
        <v>0</v>
      </c>
      <c r="R343" s="367">
        <v>0</v>
      </c>
      <c r="S343" s="367">
        <v>0</v>
      </c>
      <c r="T343" s="367">
        <v>0</v>
      </c>
      <c r="U343" s="367">
        <v>0</v>
      </c>
      <c r="V343" s="367">
        <v>0</v>
      </c>
      <c r="W343" s="367">
        <v>0</v>
      </c>
      <c r="X343" s="367">
        <v>0</v>
      </c>
      <c r="Y343" s="367">
        <v>0</v>
      </c>
      <c r="Z343" s="368" t="e">
        <f t="shared" si="60"/>
        <v>#REF!</v>
      </c>
      <c r="AA343" s="371"/>
    </row>
    <row r="344" spans="1:27" s="370" customFormat="1" ht="12.75" customHeight="1">
      <c r="A344" s="370">
        <f t="shared" si="55"/>
        <v>13</v>
      </c>
      <c r="B344" s="406">
        <v>7104073300335</v>
      </c>
      <c r="C344" s="407" t="s">
        <v>651</v>
      </c>
      <c r="D344" s="365" t="e">
        <f>+IF(VLOOKUP(C344,#REF!,6,FALSE)=15,VLOOKUP('CA EF (2)'!C344,#REF!,5,FALSE),0)</f>
        <v>#REF!</v>
      </c>
      <c r="E344" s="366"/>
      <c r="F344" s="366"/>
      <c r="G344" s="367">
        <v>0</v>
      </c>
      <c r="H344" s="367" t="e">
        <f t="shared" si="59"/>
        <v>#REF!</v>
      </c>
      <c r="I344" s="367">
        <v>0</v>
      </c>
      <c r="J344" s="367">
        <v>0</v>
      </c>
      <c r="K344" s="367">
        <v>0</v>
      </c>
      <c r="L344" s="367">
        <v>0</v>
      </c>
      <c r="M344" s="367">
        <v>0</v>
      </c>
      <c r="N344" s="367">
        <v>0</v>
      </c>
      <c r="O344" s="367">
        <v>0</v>
      </c>
      <c r="P344" s="367">
        <v>0</v>
      </c>
      <c r="Q344" s="367">
        <v>0</v>
      </c>
      <c r="R344" s="367">
        <v>0</v>
      </c>
      <c r="S344" s="367">
        <v>0</v>
      </c>
      <c r="T344" s="367">
        <v>0</v>
      </c>
      <c r="U344" s="367">
        <v>0</v>
      </c>
      <c r="V344" s="367">
        <v>0</v>
      </c>
      <c r="W344" s="367">
        <v>0</v>
      </c>
      <c r="X344" s="367">
        <v>0</v>
      </c>
      <c r="Y344" s="367">
        <v>0</v>
      </c>
      <c r="Z344" s="368" t="e">
        <f t="shared" si="60"/>
        <v>#REF!</v>
      </c>
      <c r="AA344" s="371"/>
    </row>
    <row r="345" spans="1:27" s="370" customFormat="1" ht="12.75" customHeight="1">
      <c r="A345" s="370">
        <f t="shared" ref="A345:A406" si="61">+LEN(B345)</f>
        <v>15</v>
      </c>
      <c r="B345" s="405">
        <v>710407330033599</v>
      </c>
      <c r="C345" s="408" t="s">
        <v>652</v>
      </c>
      <c r="D345" s="365" t="e">
        <f>+IF(VLOOKUP(C345,#REF!,6,FALSE)=15,VLOOKUP('CA EF (2)'!C345,#REF!,5,FALSE),0)</f>
        <v>#REF!</v>
      </c>
      <c r="E345" s="366"/>
      <c r="F345" s="366"/>
      <c r="G345" s="367">
        <v>0</v>
      </c>
      <c r="H345" s="367" t="e">
        <f t="shared" si="59"/>
        <v>#REF!</v>
      </c>
      <c r="I345" s="367">
        <v>0</v>
      </c>
      <c r="J345" s="367">
        <v>0</v>
      </c>
      <c r="K345" s="367">
        <v>0</v>
      </c>
      <c r="L345" s="367">
        <v>0</v>
      </c>
      <c r="M345" s="367">
        <v>0</v>
      </c>
      <c r="N345" s="367" t="e">
        <f t="shared" si="58"/>
        <v>#REF!</v>
      </c>
      <c r="O345" s="367">
        <v>0</v>
      </c>
      <c r="P345" s="367">
        <v>0</v>
      </c>
      <c r="Q345" s="367">
        <v>0</v>
      </c>
      <c r="R345" s="367">
        <v>0</v>
      </c>
      <c r="S345" s="367">
        <v>0</v>
      </c>
      <c r="T345" s="367">
        <v>0</v>
      </c>
      <c r="U345" s="367">
        <v>0</v>
      </c>
      <c r="V345" s="367">
        <v>0</v>
      </c>
      <c r="W345" s="367">
        <v>0</v>
      </c>
      <c r="X345" s="367">
        <v>0</v>
      </c>
      <c r="Y345" s="367">
        <v>0</v>
      </c>
      <c r="Z345" s="368" t="e">
        <f t="shared" si="60"/>
        <v>#REF!</v>
      </c>
      <c r="AA345" s="371"/>
    </row>
    <row r="346" spans="1:27" s="370" customFormat="1" ht="12.75" customHeight="1">
      <c r="A346" s="370">
        <f t="shared" si="61"/>
        <v>11</v>
      </c>
      <c r="B346" s="406">
        <v>71040733004</v>
      </c>
      <c r="C346" s="407" t="s">
        <v>586</v>
      </c>
      <c r="D346" s="365" t="e">
        <f>+IF(VLOOKUP(C346,#REF!,6,FALSE)=15,VLOOKUP('CA EF (2)'!C346,#REF!,5,FALSE),0)</f>
        <v>#REF!</v>
      </c>
      <c r="E346" s="366"/>
      <c r="F346" s="366"/>
      <c r="G346" s="367">
        <v>0</v>
      </c>
      <c r="H346" s="367" t="e">
        <f t="shared" si="59"/>
        <v>#REF!</v>
      </c>
      <c r="I346" s="367">
        <v>0</v>
      </c>
      <c r="J346" s="367">
        <v>0</v>
      </c>
      <c r="K346" s="367">
        <v>0</v>
      </c>
      <c r="L346" s="367">
        <v>0</v>
      </c>
      <c r="M346" s="367">
        <v>0</v>
      </c>
      <c r="N346" s="367">
        <v>0</v>
      </c>
      <c r="O346" s="367">
        <v>0</v>
      </c>
      <c r="P346" s="367">
        <v>0</v>
      </c>
      <c r="Q346" s="367">
        <v>0</v>
      </c>
      <c r="R346" s="367">
        <v>0</v>
      </c>
      <c r="S346" s="367">
        <v>0</v>
      </c>
      <c r="T346" s="367">
        <v>0</v>
      </c>
      <c r="U346" s="367">
        <v>0</v>
      </c>
      <c r="V346" s="367">
        <v>0</v>
      </c>
      <c r="W346" s="367">
        <v>0</v>
      </c>
      <c r="X346" s="367">
        <v>0</v>
      </c>
      <c r="Y346" s="367">
        <v>0</v>
      </c>
      <c r="Z346" s="368" t="e">
        <f t="shared" si="60"/>
        <v>#REF!</v>
      </c>
      <c r="AA346" s="369"/>
    </row>
    <row r="347" spans="1:27" s="370" customFormat="1" ht="12.75" customHeight="1">
      <c r="A347" s="370">
        <f t="shared" si="61"/>
        <v>13</v>
      </c>
      <c r="B347" s="406">
        <v>7104073300401</v>
      </c>
      <c r="C347" s="407" t="s">
        <v>586</v>
      </c>
      <c r="D347" s="365" t="e">
        <f>+IF(VLOOKUP(C347,#REF!,6,FALSE)=15,VLOOKUP('CA EF (2)'!C347,#REF!,5,FALSE),0)</f>
        <v>#REF!</v>
      </c>
      <c r="E347" s="366"/>
      <c r="F347" s="366"/>
      <c r="G347" s="367">
        <v>0</v>
      </c>
      <c r="H347" s="367" t="e">
        <f t="shared" si="59"/>
        <v>#REF!</v>
      </c>
      <c r="I347" s="367">
        <v>0</v>
      </c>
      <c r="J347" s="367">
        <v>0</v>
      </c>
      <c r="K347" s="367">
        <v>0</v>
      </c>
      <c r="L347" s="367">
        <v>0</v>
      </c>
      <c r="M347" s="367">
        <v>0</v>
      </c>
      <c r="N347" s="367">
        <v>0</v>
      </c>
      <c r="O347" s="367">
        <v>0</v>
      </c>
      <c r="P347" s="367">
        <v>0</v>
      </c>
      <c r="Q347" s="367">
        <v>0</v>
      </c>
      <c r="R347" s="367">
        <v>0</v>
      </c>
      <c r="S347" s="367">
        <v>0</v>
      </c>
      <c r="T347" s="367">
        <v>0</v>
      </c>
      <c r="U347" s="367">
        <v>0</v>
      </c>
      <c r="V347" s="367">
        <v>0</v>
      </c>
      <c r="W347" s="367">
        <v>0</v>
      </c>
      <c r="X347" s="367">
        <v>0</v>
      </c>
      <c r="Y347" s="367">
        <v>0</v>
      </c>
      <c r="Z347" s="368" t="e">
        <f t="shared" si="60"/>
        <v>#REF!</v>
      </c>
      <c r="AA347" s="371"/>
    </row>
    <row r="348" spans="1:27" s="370" customFormat="1" ht="12.75" customHeight="1">
      <c r="A348" s="370">
        <f t="shared" si="61"/>
        <v>15</v>
      </c>
      <c r="B348" s="405">
        <v>710407330040199</v>
      </c>
      <c r="C348" s="408" t="s">
        <v>741</v>
      </c>
      <c r="D348" s="365" t="e">
        <f>+IF(VLOOKUP(C348,#REF!,6,FALSE)=15,VLOOKUP('CA EF (2)'!C348,#REF!,5,FALSE),0)</f>
        <v>#REF!</v>
      </c>
      <c r="E348" s="366"/>
      <c r="F348" s="366"/>
      <c r="G348" s="367">
        <v>0</v>
      </c>
      <c r="H348" s="367" t="e">
        <f t="shared" si="59"/>
        <v>#REF!</v>
      </c>
      <c r="I348" s="367">
        <v>0</v>
      </c>
      <c r="J348" s="367">
        <v>0</v>
      </c>
      <c r="K348" s="367" t="e">
        <f t="shared" ref="K348" si="62">-$H348</f>
        <v>#REF!</v>
      </c>
      <c r="L348" s="367">
        <v>0</v>
      </c>
      <c r="M348" s="367">
        <v>0</v>
      </c>
      <c r="N348" s="367">
        <v>0</v>
      </c>
      <c r="O348" s="367">
        <v>0</v>
      </c>
      <c r="P348" s="367">
        <v>0</v>
      </c>
      <c r="Q348" s="367">
        <v>0</v>
      </c>
      <c r="R348" s="367">
        <v>0</v>
      </c>
      <c r="S348" s="367">
        <v>0</v>
      </c>
      <c r="T348" s="367">
        <v>0</v>
      </c>
      <c r="U348" s="367">
        <v>0</v>
      </c>
      <c r="V348" s="367">
        <v>0</v>
      </c>
      <c r="W348" s="367">
        <v>0</v>
      </c>
      <c r="X348" s="367">
        <v>0</v>
      </c>
      <c r="Y348" s="367">
        <v>0</v>
      </c>
      <c r="Z348" s="368" t="e">
        <f t="shared" si="60"/>
        <v>#REF!</v>
      </c>
      <c r="AA348" s="371"/>
    </row>
    <row r="349" spans="1:27" s="370" customFormat="1" ht="12.75" customHeight="1">
      <c r="A349" s="370">
        <f t="shared" si="61"/>
        <v>11</v>
      </c>
      <c r="B349" s="406">
        <v>71040733005</v>
      </c>
      <c r="C349" s="407" t="s">
        <v>767</v>
      </c>
      <c r="D349" s="365" t="e">
        <f>+IF(VLOOKUP(C349,#REF!,6,FALSE)=15,VLOOKUP('CA EF (2)'!C349,#REF!,5,FALSE),0)</f>
        <v>#REF!</v>
      </c>
      <c r="E349" s="366"/>
      <c r="F349" s="366"/>
      <c r="G349" s="367">
        <v>0</v>
      </c>
      <c r="H349" s="367" t="e">
        <f t="shared" si="59"/>
        <v>#REF!</v>
      </c>
      <c r="I349" s="367">
        <v>0</v>
      </c>
      <c r="J349" s="367">
        <v>0</v>
      </c>
      <c r="K349" s="367">
        <v>0</v>
      </c>
      <c r="L349" s="367">
        <v>0</v>
      </c>
      <c r="M349" s="367">
        <v>0</v>
      </c>
      <c r="N349" s="367">
        <v>0</v>
      </c>
      <c r="O349" s="367">
        <v>0</v>
      </c>
      <c r="P349" s="367">
        <v>0</v>
      </c>
      <c r="Q349" s="367">
        <v>0</v>
      </c>
      <c r="R349" s="367">
        <v>0</v>
      </c>
      <c r="S349" s="367">
        <v>0</v>
      </c>
      <c r="T349" s="367">
        <v>0</v>
      </c>
      <c r="U349" s="367">
        <v>0</v>
      </c>
      <c r="V349" s="367">
        <v>0</v>
      </c>
      <c r="W349" s="367">
        <v>0</v>
      </c>
      <c r="X349" s="367">
        <v>0</v>
      </c>
      <c r="Y349" s="367">
        <v>0</v>
      </c>
      <c r="Z349" s="368" t="e">
        <f t="shared" si="60"/>
        <v>#REF!</v>
      </c>
      <c r="AA349" s="371"/>
    </row>
    <row r="350" spans="1:27" s="370" customFormat="1" ht="12.75" customHeight="1">
      <c r="A350" s="370">
        <f t="shared" si="61"/>
        <v>13</v>
      </c>
      <c r="B350" s="406">
        <v>7104073300504</v>
      </c>
      <c r="C350" s="407" t="s">
        <v>603</v>
      </c>
      <c r="D350" s="365" t="e">
        <f>+IF(VLOOKUP(C350,#REF!,6,FALSE)=15,VLOOKUP('CA EF (2)'!C350,#REF!,5,FALSE),0)</f>
        <v>#REF!</v>
      </c>
      <c r="E350" s="366"/>
      <c r="F350" s="366"/>
      <c r="G350" s="367">
        <v>0</v>
      </c>
      <c r="H350" s="367" t="e">
        <f t="shared" si="59"/>
        <v>#REF!</v>
      </c>
      <c r="I350" s="367">
        <v>0</v>
      </c>
      <c r="J350" s="367">
        <v>0</v>
      </c>
      <c r="K350" s="367">
        <v>0</v>
      </c>
      <c r="L350" s="367">
        <v>0</v>
      </c>
      <c r="M350" s="367">
        <v>0</v>
      </c>
      <c r="N350" s="367">
        <v>0</v>
      </c>
      <c r="O350" s="367">
        <v>0</v>
      </c>
      <c r="P350" s="367">
        <v>0</v>
      </c>
      <c r="Q350" s="367">
        <v>0</v>
      </c>
      <c r="R350" s="367">
        <v>0</v>
      </c>
      <c r="S350" s="367">
        <v>0</v>
      </c>
      <c r="T350" s="367">
        <v>0</v>
      </c>
      <c r="U350" s="367">
        <v>0</v>
      </c>
      <c r="V350" s="367">
        <v>0</v>
      </c>
      <c r="W350" s="367">
        <v>0</v>
      </c>
      <c r="X350" s="367">
        <v>0</v>
      </c>
      <c r="Y350" s="367">
        <v>0</v>
      </c>
      <c r="Z350" s="368" t="e">
        <f t="shared" si="60"/>
        <v>#REF!</v>
      </c>
      <c r="AA350" s="369"/>
    </row>
    <row r="351" spans="1:27" s="370" customFormat="1" ht="12.75" customHeight="1">
      <c r="A351" s="370">
        <f t="shared" si="61"/>
        <v>15</v>
      </c>
      <c r="B351" s="405">
        <v>710407330050499</v>
      </c>
      <c r="C351" s="408" t="s">
        <v>604</v>
      </c>
      <c r="D351" s="365" t="e">
        <f>+IF(VLOOKUP(C351,#REF!,6,FALSE)=15,VLOOKUP('CA EF (2)'!C351,#REF!,5,FALSE),0)</f>
        <v>#REF!</v>
      </c>
      <c r="E351" s="366"/>
      <c r="F351" s="366"/>
      <c r="G351" s="367">
        <v>0</v>
      </c>
      <c r="H351" s="367" t="e">
        <f t="shared" si="59"/>
        <v>#REF!</v>
      </c>
      <c r="I351" s="367">
        <v>0</v>
      </c>
      <c r="J351" s="367">
        <v>0</v>
      </c>
      <c r="K351" s="367">
        <v>0</v>
      </c>
      <c r="L351" s="367">
        <v>0</v>
      </c>
      <c r="M351" s="367">
        <v>0</v>
      </c>
      <c r="N351" s="367" t="e">
        <f t="shared" ref="N351" si="63">-$H351</f>
        <v>#REF!</v>
      </c>
      <c r="O351" s="367">
        <v>0</v>
      </c>
      <c r="P351" s="367">
        <v>0</v>
      </c>
      <c r="Q351" s="367">
        <v>0</v>
      </c>
      <c r="R351" s="367">
        <v>0</v>
      </c>
      <c r="S351" s="367">
        <v>0</v>
      </c>
      <c r="T351" s="367">
        <v>0</v>
      </c>
      <c r="U351" s="367">
        <v>0</v>
      </c>
      <c r="V351" s="367">
        <v>0</v>
      </c>
      <c r="W351" s="367">
        <v>0</v>
      </c>
      <c r="X351" s="367">
        <v>0</v>
      </c>
      <c r="Y351" s="367">
        <v>0</v>
      </c>
      <c r="Z351" s="368" t="e">
        <f t="shared" si="60"/>
        <v>#REF!</v>
      </c>
      <c r="AA351" s="371"/>
    </row>
    <row r="352" spans="1:27" s="370" customFormat="1" ht="12.75" customHeight="1">
      <c r="A352" s="370">
        <f t="shared" si="61"/>
        <v>11</v>
      </c>
      <c r="B352" s="406">
        <v>71040733006</v>
      </c>
      <c r="C352" s="407" t="s">
        <v>768</v>
      </c>
      <c r="D352" s="365" t="e">
        <f>+IF(VLOOKUP(C352,#REF!,6,FALSE)=15,VLOOKUP('CA EF (2)'!C352,#REF!,5,FALSE),0)</f>
        <v>#REF!</v>
      </c>
      <c r="E352" s="366"/>
      <c r="F352" s="366"/>
      <c r="G352" s="367">
        <v>0</v>
      </c>
      <c r="H352" s="367" t="e">
        <f t="shared" si="59"/>
        <v>#REF!</v>
      </c>
      <c r="I352" s="367">
        <v>0</v>
      </c>
      <c r="J352" s="367">
        <v>0</v>
      </c>
      <c r="K352" s="367">
        <v>0</v>
      </c>
      <c r="L352" s="367">
        <v>0</v>
      </c>
      <c r="M352" s="367">
        <v>0</v>
      </c>
      <c r="N352" s="367">
        <v>0</v>
      </c>
      <c r="O352" s="367">
        <v>0</v>
      </c>
      <c r="P352" s="367">
        <v>0</v>
      </c>
      <c r="Q352" s="367">
        <v>0</v>
      </c>
      <c r="R352" s="367">
        <v>0</v>
      </c>
      <c r="S352" s="367">
        <v>0</v>
      </c>
      <c r="T352" s="367">
        <v>0</v>
      </c>
      <c r="U352" s="367">
        <v>0</v>
      </c>
      <c r="V352" s="367">
        <v>0</v>
      </c>
      <c r="W352" s="367">
        <v>0</v>
      </c>
      <c r="X352" s="367">
        <v>0</v>
      </c>
      <c r="Y352" s="367">
        <v>0</v>
      </c>
      <c r="Z352" s="368" t="e">
        <f t="shared" si="60"/>
        <v>#REF!</v>
      </c>
      <c r="AA352" s="371"/>
    </row>
    <row r="353" spans="1:27" s="370" customFormat="1" ht="12.75" customHeight="1">
      <c r="A353" s="370">
        <f t="shared" si="61"/>
        <v>13</v>
      </c>
      <c r="B353" s="406">
        <v>7104073300601</v>
      </c>
      <c r="C353" s="407" t="s">
        <v>619</v>
      </c>
      <c r="D353" s="365" t="e">
        <f>+IF(VLOOKUP(C353,#REF!,6,FALSE)=15,VLOOKUP('CA EF (2)'!C353,#REF!,5,FALSE),0)</f>
        <v>#REF!</v>
      </c>
      <c r="E353" s="366"/>
      <c r="F353" s="366"/>
      <c r="G353" s="367">
        <v>0</v>
      </c>
      <c r="H353" s="367" t="e">
        <f t="shared" si="59"/>
        <v>#REF!</v>
      </c>
      <c r="I353" s="367">
        <v>0</v>
      </c>
      <c r="J353" s="367">
        <v>0</v>
      </c>
      <c r="K353" s="367">
        <v>0</v>
      </c>
      <c r="L353" s="367">
        <v>0</v>
      </c>
      <c r="M353" s="367">
        <v>0</v>
      </c>
      <c r="N353" s="367">
        <v>0</v>
      </c>
      <c r="O353" s="367">
        <v>0</v>
      </c>
      <c r="P353" s="367">
        <v>0</v>
      </c>
      <c r="Q353" s="367">
        <v>0</v>
      </c>
      <c r="R353" s="367">
        <v>0</v>
      </c>
      <c r="S353" s="367">
        <v>0</v>
      </c>
      <c r="T353" s="367">
        <v>0</v>
      </c>
      <c r="U353" s="367">
        <v>0</v>
      </c>
      <c r="V353" s="367">
        <v>0</v>
      </c>
      <c r="W353" s="367">
        <v>0</v>
      </c>
      <c r="X353" s="367">
        <v>0</v>
      </c>
      <c r="Y353" s="367">
        <v>0</v>
      </c>
      <c r="Z353" s="368" t="e">
        <f t="shared" si="60"/>
        <v>#REF!</v>
      </c>
      <c r="AA353" s="371"/>
    </row>
    <row r="354" spans="1:27" s="370" customFormat="1" ht="12.75" customHeight="1">
      <c r="A354" s="370">
        <f t="shared" si="61"/>
        <v>15</v>
      </c>
      <c r="B354" s="405">
        <v>710407330060199</v>
      </c>
      <c r="C354" s="408" t="s">
        <v>620</v>
      </c>
      <c r="D354" s="365" t="e">
        <f>+IF(VLOOKUP(C354,#REF!,6,FALSE)=15,VLOOKUP('CA EF (2)'!C354,#REF!,5,FALSE),0)</f>
        <v>#REF!</v>
      </c>
      <c r="E354" s="366"/>
      <c r="F354" s="366"/>
      <c r="G354" s="367">
        <v>0</v>
      </c>
      <c r="H354" s="367" t="e">
        <f t="shared" si="59"/>
        <v>#REF!</v>
      </c>
      <c r="I354" s="367">
        <v>0</v>
      </c>
      <c r="J354" s="367">
        <v>0</v>
      </c>
      <c r="K354" s="367">
        <v>0</v>
      </c>
      <c r="L354" s="367">
        <v>0</v>
      </c>
      <c r="M354" s="367">
        <v>0</v>
      </c>
      <c r="N354" s="367" t="e">
        <f t="shared" ref="N354:N356" si="64">-$H354</f>
        <v>#REF!</v>
      </c>
      <c r="O354" s="367">
        <v>0</v>
      </c>
      <c r="P354" s="367">
        <v>0</v>
      </c>
      <c r="Q354" s="367">
        <v>0</v>
      </c>
      <c r="R354" s="367">
        <v>0</v>
      </c>
      <c r="S354" s="367">
        <v>0</v>
      </c>
      <c r="T354" s="367">
        <v>0</v>
      </c>
      <c r="U354" s="367">
        <v>0</v>
      </c>
      <c r="V354" s="367">
        <v>0</v>
      </c>
      <c r="W354" s="367">
        <v>0</v>
      </c>
      <c r="X354" s="367">
        <v>0</v>
      </c>
      <c r="Y354" s="367">
        <v>0</v>
      </c>
      <c r="Z354" s="368" t="e">
        <f t="shared" si="60"/>
        <v>#REF!</v>
      </c>
      <c r="AA354" s="371"/>
    </row>
    <row r="355" spans="1:27" s="370" customFormat="1" ht="12.75" customHeight="1">
      <c r="A355" s="370">
        <f t="shared" si="61"/>
        <v>13</v>
      </c>
      <c r="B355" s="406">
        <v>7104073300602</v>
      </c>
      <c r="C355" s="407" t="s">
        <v>769</v>
      </c>
      <c r="D355" s="365" t="e">
        <f>+IF(VLOOKUP(C355,#REF!,6,FALSE)=15,VLOOKUP('CA EF (2)'!C355,#REF!,5,FALSE),0)</f>
        <v>#REF!</v>
      </c>
      <c r="E355" s="366"/>
      <c r="F355" s="366"/>
      <c r="G355" s="367">
        <v>0</v>
      </c>
      <c r="H355" s="367" t="e">
        <f t="shared" si="59"/>
        <v>#REF!</v>
      </c>
      <c r="I355" s="367">
        <v>0</v>
      </c>
      <c r="J355" s="367">
        <v>0</v>
      </c>
      <c r="K355" s="367">
        <v>0</v>
      </c>
      <c r="L355" s="367">
        <v>0</v>
      </c>
      <c r="M355" s="367">
        <v>0</v>
      </c>
      <c r="N355" s="367">
        <v>0</v>
      </c>
      <c r="O355" s="367">
        <v>0</v>
      </c>
      <c r="P355" s="367">
        <v>0</v>
      </c>
      <c r="Q355" s="367">
        <v>0</v>
      </c>
      <c r="R355" s="367">
        <v>0</v>
      </c>
      <c r="S355" s="367">
        <v>0</v>
      </c>
      <c r="T355" s="367">
        <v>0</v>
      </c>
      <c r="U355" s="367">
        <v>0</v>
      </c>
      <c r="V355" s="367">
        <v>0</v>
      </c>
      <c r="W355" s="367">
        <v>0</v>
      </c>
      <c r="X355" s="367">
        <v>0</v>
      </c>
      <c r="Y355" s="367">
        <v>0</v>
      </c>
      <c r="Z355" s="368" t="e">
        <f t="shared" si="60"/>
        <v>#REF!</v>
      </c>
      <c r="AA355" s="371"/>
    </row>
    <row r="356" spans="1:27" s="370" customFormat="1" ht="12.75" customHeight="1">
      <c r="A356" s="370">
        <f t="shared" si="61"/>
        <v>15</v>
      </c>
      <c r="B356" s="405">
        <v>710407330060299</v>
      </c>
      <c r="C356" s="408" t="s">
        <v>770</v>
      </c>
      <c r="D356" s="365" t="e">
        <f>+IF(VLOOKUP(C356,#REF!,6,FALSE)=15,VLOOKUP('CA EF (2)'!C356,#REF!,5,FALSE),0)</f>
        <v>#REF!</v>
      </c>
      <c r="E356" s="366"/>
      <c r="F356" s="366"/>
      <c r="G356" s="367">
        <v>0</v>
      </c>
      <c r="H356" s="367" t="e">
        <f t="shared" si="59"/>
        <v>#REF!</v>
      </c>
      <c r="I356" s="367">
        <v>0</v>
      </c>
      <c r="J356" s="367">
        <v>0</v>
      </c>
      <c r="K356" s="367">
        <v>0</v>
      </c>
      <c r="L356" s="367">
        <v>0</v>
      </c>
      <c r="M356" s="367">
        <v>0</v>
      </c>
      <c r="N356" s="367" t="e">
        <f t="shared" si="64"/>
        <v>#REF!</v>
      </c>
      <c r="O356" s="367">
        <v>0</v>
      </c>
      <c r="P356" s="367">
        <v>0</v>
      </c>
      <c r="Q356" s="367">
        <v>0</v>
      </c>
      <c r="R356" s="367">
        <v>0</v>
      </c>
      <c r="S356" s="367">
        <v>0</v>
      </c>
      <c r="T356" s="367">
        <v>0</v>
      </c>
      <c r="U356" s="367">
        <v>0</v>
      </c>
      <c r="V356" s="367">
        <v>0</v>
      </c>
      <c r="W356" s="367">
        <v>0</v>
      </c>
      <c r="X356" s="367">
        <v>0</v>
      </c>
      <c r="Y356" s="367">
        <v>0</v>
      </c>
      <c r="Z356" s="368" t="e">
        <f t="shared" si="60"/>
        <v>#REF!</v>
      </c>
      <c r="AA356" s="371"/>
    </row>
    <row r="357" spans="1:27" s="370" customFormat="1" ht="12.75" customHeight="1">
      <c r="A357" s="370">
        <f t="shared" si="61"/>
        <v>11</v>
      </c>
      <c r="B357" s="406">
        <v>71040733007</v>
      </c>
      <c r="C357" s="407" t="s">
        <v>771</v>
      </c>
      <c r="D357" s="365" t="e">
        <f>+IF(VLOOKUP(C357,#REF!,6,FALSE)=15,VLOOKUP('CA EF (2)'!C357,#REF!,5,FALSE),0)</f>
        <v>#REF!</v>
      </c>
      <c r="E357" s="366"/>
      <c r="F357" s="366"/>
      <c r="G357" s="367">
        <v>0</v>
      </c>
      <c r="H357" s="367" t="e">
        <f t="shared" si="59"/>
        <v>#REF!</v>
      </c>
      <c r="I357" s="367">
        <v>0</v>
      </c>
      <c r="J357" s="367">
        <v>0</v>
      </c>
      <c r="K357" s="367">
        <v>0</v>
      </c>
      <c r="L357" s="367">
        <v>0</v>
      </c>
      <c r="M357" s="367">
        <v>0</v>
      </c>
      <c r="N357" s="367">
        <v>0</v>
      </c>
      <c r="O357" s="367">
        <v>0</v>
      </c>
      <c r="P357" s="367">
        <v>0</v>
      </c>
      <c r="Q357" s="367">
        <v>0</v>
      </c>
      <c r="R357" s="367">
        <v>0</v>
      </c>
      <c r="S357" s="367">
        <v>0</v>
      </c>
      <c r="T357" s="367">
        <v>0</v>
      </c>
      <c r="U357" s="367">
        <v>0</v>
      </c>
      <c r="V357" s="367">
        <v>0</v>
      </c>
      <c r="W357" s="367">
        <v>0</v>
      </c>
      <c r="X357" s="367">
        <v>0</v>
      </c>
      <c r="Y357" s="367">
        <v>0</v>
      </c>
      <c r="Z357" s="368" t="e">
        <f t="shared" si="60"/>
        <v>#REF!</v>
      </c>
      <c r="AA357" s="369"/>
    </row>
    <row r="358" spans="1:27" s="370" customFormat="1" ht="12.75" customHeight="1">
      <c r="A358" s="370">
        <f t="shared" si="61"/>
        <v>13</v>
      </c>
      <c r="B358" s="406">
        <v>7104073300701</v>
      </c>
      <c r="C358" s="407" t="s">
        <v>608</v>
      </c>
      <c r="D358" s="365" t="e">
        <f>+IF(VLOOKUP(C358,#REF!,6,FALSE)=15,VLOOKUP('CA EF (2)'!C358,#REF!,5,FALSE),0)</f>
        <v>#REF!</v>
      </c>
      <c r="E358" s="366"/>
      <c r="F358" s="366"/>
      <c r="G358" s="367">
        <v>0</v>
      </c>
      <c r="H358" s="367" t="e">
        <f t="shared" si="59"/>
        <v>#REF!</v>
      </c>
      <c r="I358" s="367">
        <v>0</v>
      </c>
      <c r="J358" s="367">
        <v>0</v>
      </c>
      <c r="K358" s="367">
        <v>0</v>
      </c>
      <c r="L358" s="367">
        <v>0</v>
      </c>
      <c r="M358" s="367">
        <v>0</v>
      </c>
      <c r="N358" s="367">
        <v>0</v>
      </c>
      <c r="O358" s="367">
        <v>0</v>
      </c>
      <c r="P358" s="367">
        <v>0</v>
      </c>
      <c r="Q358" s="367">
        <v>0</v>
      </c>
      <c r="R358" s="367">
        <v>0</v>
      </c>
      <c r="S358" s="367">
        <v>0</v>
      </c>
      <c r="T358" s="367">
        <v>0</v>
      </c>
      <c r="U358" s="367">
        <v>0</v>
      </c>
      <c r="V358" s="367">
        <v>0</v>
      </c>
      <c r="W358" s="367">
        <v>0</v>
      </c>
      <c r="X358" s="367">
        <v>0</v>
      </c>
      <c r="Y358" s="367">
        <v>0</v>
      </c>
      <c r="Z358" s="368" t="e">
        <f t="shared" si="60"/>
        <v>#REF!</v>
      </c>
      <c r="AA358" s="371"/>
    </row>
    <row r="359" spans="1:27" s="370" customFormat="1" ht="12.75" customHeight="1">
      <c r="A359" s="370">
        <f t="shared" si="61"/>
        <v>15</v>
      </c>
      <c r="B359" s="405">
        <v>710407330070199</v>
      </c>
      <c r="C359" s="408" t="s">
        <v>609</v>
      </c>
      <c r="D359" s="365" t="e">
        <f>+IF(VLOOKUP(C359,#REF!,6,FALSE)=15,VLOOKUP('CA EF (2)'!C359,#REF!,5,FALSE),0)</f>
        <v>#REF!</v>
      </c>
      <c r="E359" s="366"/>
      <c r="F359" s="366" t="e">
        <f>+D359</f>
        <v>#REF!</v>
      </c>
      <c r="G359" s="367">
        <v>0</v>
      </c>
      <c r="H359" s="367" t="e">
        <f t="shared" si="59"/>
        <v>#REF!</v>
      </c>
      <c r="I359" s="367">
        <v>0</v>
      </c>
      <c r="J359" s="367">
        <v>0</v>
      </c>
      <c r="K359" s="367">
        <v>0</v>
      </c>
      <c r="L359" s="367">
        <v>0</v>
      </c>
      <c r="M359" s="367">
        <v>0</v>
      </c>
      <c r="N359" s="367" t="e">
        <f t="shared" ref="N359" si="65">-$H359</f>
        <v>#REF!</v>
      </c>
      <c r="O359" s="367">
        <v>0</v>
      </c>
      <c r="P359" s="367">
        <v>0</v>
      </c>
      <c r="Q359" s="367">
        <v>0</v>
      </c>
      <c r="R359" s="367">
        <v>0</v>
      </c>
      <c r="S359" s="367">
        <v>0</v>
      </c>
      <c r="T359" s="367">
        <v>0</v>
      </c>
      <c r="U359" s="367">
        <v>0</v>
      </c>
      <c r="V359" s="367">
        <v>0</v>
      </c>
      <c r="W359" s="367">
        <v>0</v>
      </c>
      <c r="X359" s="367">
        <v>0</v>
      </c>
      <c r="Y359" s="367">
        <v>0</v>
      </c>
      <c r="Z359" s="368" t="e">
        <f t="shared" si="60"/>
        <v>#REF!</v>
      </c>
      <c r="AA359" s="371"/>
    </row>
    <row r="360" spans="1:27" s="370" customFormat="1" ht="12.75" customHeight="1">
      <c r="A360" s="370">
        <f t="shared" si="61"/>
        <v>11</v>
      </c>
      <c r="B360" s="406">
        <v>71040733008</v>
      </c>
      <c r="C360" s="407" t="s">
        <v>593</v>
      </c>
      <c r="D360" s="365" t="e">
        <f>+IF(VLOOKUP(C360,#REF!,6,FALSE)=15,VLOOKUP('CA EF (2)'!C360,#REF!,5,FALSE),0)</f>
        <v>#REF!</v>
      </c>
      <c r="E360" s="366"/>
      <c r="F360" s="366"/>
      <c r="G360" s="367">
        <v>0</v>
      </c>
      <c r="H360" s="367" t="e">
        <f t="shared" si="59"/>
        <v>#REF!</v>
      </c>
      <c r="I360" s="367">
        <v>0</v>
      </c>
      <c r="J360" s="367">
        <v>0</v>
      </c>
      <c r="K360" s="367">
        <v>0</v>
      </c>
      <c r="L360" s="367">
        <v>0</v>
      </c>
      <c r="M360" s="367">
        <v>0</v>
      </c>
      <c r="N360" s="367">
        <v>0</v>
      </c>
      <c r="O360" s="367">
        <v>0</v>
      </c>
      <c r="P360" s="367">
        <v>0</v>
      </c>
      <c r="Q360" s="367">
        <v>0</v>
      </c>
      <c r="R360" s="367">
        <v>0</v>
      </c>
      <c r="S360" s="367">
        <v>0</v>
      </c>
      <c r="T360" s="367">
        <v>0</v>
      </c>
      <c r="U360" s="367">
        <v>0</v>
      </c>
      <c r="V360" s="367">
        <v>0</v>
      </c>
      <c r="W360" s="367">
        <v>0</v>
      </c>
      <c r="X360" s="367">
        <v>0</v>
      </c>
      <c r="Y360" s="367">
        <v>0</v>
      </c>
      <c r="Z360" s="368" t="e">
        <f t="shared" si="60"/>
        <v>#REF!</v>
      </c>
      <c r="AA360" s="371"/>
    </row>
    <row r="361" spans="1:27" s="370" customFormat="1" ht="12.75" customHeight="1">
      <c r="A361" s="370">
        <f t="shared" si="61"/>
        <v>13</v>
      </c>
      <c r="B361" s="406">
        <v>7104073300801</v>
      </c>
      <c r="C361" s="407" t="s">
        <v>593</v>
      </c>
      <c r="D361" s="365" t="e">
        <f>+IF(VLOOKUP(C361,#REF!,6,FALSE)=15,VLOOKUP('CA EF (2)'!C361,#REF!,5,FALSE),0)</f>
        <v>#REF!</v>
      </c>
      <c r="E361" s="366"/>
      <c r="F361" s="366"/>
      <c r="G361" s="367">
        <v>0</v>
      </c>
      <c r="H361" s="367" t="e">
        <f t="shared" si="59"/>
        <v>#REF!</v>
      </c>
      <c r="I361" s="367">
        <v>0</v>
      </c>
      <c r="J361" s="367">
        <v>0</v>
      </c>
      <c r="K361" s="367">
        <v>0</v>
      </c>
      <c r="L361" s="367">
        <v>0</v>
      </c>
      <c r="M361" s="367">
        <v>0</v>
      </c>
      <c r="N361" s="367">
        <v>0</v>
      </c>
      <c r="O361" s="367">
        <v>0</v>
      </c>
      <c r="P361" s="367">
        <v>0</v>
      </c>
      <c r="Q361" s="367">
        <v>0</v>
      </c>
      <c r="R361" s="367">
        <v>0</v>
      </c>
      <c r="S361" s="367">
        <v>0</v>
      </c>
      <c r="T361" s="367">
        <v>0</v>
      </c>
      <c r="U361" s="367">
        <v>0</v>
      </c>
      <c r="V361" s="367">
        <v>0</v>
      </c>
      <c r="W361" s="367">
        <v>0</v>
      </c>
      <c r="X361" s="367">
        <v>0</v>
      </c>
      <c r="Y361" s="367">
        <v>0</v>
      </c>
      <c r="Z361" s="368" t="e">
        <f t="shared" si="60"/>
        <v>#REF!</v>
      </c>
      <c r="AA361" s="371"/>
    </row>
    <row r="362" spans="1:27" s="370" customFormat="1" ht="12.75" customHeight="1">
      <c r="A362" s="370">
        <f t="shared" si="61"/>
        <v>15</v>
      </c>
      <c r="B362" s="405">
        <v>710407330080199</v>
      </c>
      <c r="C362" s="408" t="s">
        <v>594</v>
      </c>
      <c r="D362" s="365" t="e">
        <f>+IF(VLOOKUP(C362,#REF!,6,FALSE)=15,VLOOKUP('CA EF (2)'!C362,#REF!,5,FALSE),0)</f>
        <v>#REF!</v>
      </c>
      <c r="E362" s="366"/>
      <c r="F362" s="366"/>
      <c r="G362" s="367">
        <v>0</v>
      </c>
      <c r="H362" s="367" t="e">
        <f t="shared" si="59"/>
        <v>#REF!</v>
      </c>
      <c r="I362" s="367">
        <v>0</v>
      </c>
      <c r="J362" s="367">
        <v>0</v>
      </c>
      <c r="K362" s="367" t="e">
        <f t="shared" ref="K362:K364" si="66">-$H362</f>
        <v>#REF!</v>
      </c>
      <c r="L362" s="367">
        <v>0</v>
      </c>
      <c r="M362" s="367">
        <v>0</v>
      </c>
      <c r="N362" s="367">
        <v>0</v>
      </c>
      <c r="O362" s="367">
        <v>0</v>
      </c>
      <c r="P362" s="367">
        <v>0</v>
      </c>
      <c r="Q362" s="367">
        <v>0</v>
      </c>
      <c r="R362" s="367">
        <v>0</v>
      </c>
      <c r="S362" s="367">
        <v>0</v>
      </c>
      <c r="T362" s="367">
        <v>0</v>
      </c>
      <c r="U362" s="367">
        <v>0</v>
      </c>
      <c r="V362" s="367">
        <v>0</v>
      </c>
      <c r="W362" s="367">
        <v>0</v>
      </c>
      <c r="X362" s="367">
        <v>0</v>
      </c>
      <c r="Y362" s="367">
        <v>0</v>
      </c>
      <c r="Z362" s="368" t="e">
        <f t="shared" si="60"/>
        <v>#REF!</v>
      </c>
      <c r="AA362" s="369"/>
    </row>
    <row r="363" spans="1:27" s="370" customFormat="1" ht="12.75" customHeight="1">
      <c r="A363" s="370">
        <f t="shared" si="61"/>
        <v>13</v>
      </c>
      <c r="B363" s="406">
        <v>7104073300802</v>
      </c>
      <c r="C363" s="407" t="s">
        <v>593</v>
      </c>
      <c r="D363" s="365" t="e">
        <f>+IF(VLOOKUP(C363,#REF!,6,FALSE)=15,VLOOKUP('CA EF (2)'!C363,#REF!,5,FALSE),0)</f>
        <v>#REF!</v>
      </c>
      <c r="E363" s="366"/>
      <c r="F363" s="366"/>
      <c r="G363" s="367">
        <v>0</v>
      </c>
      <c r="H363" s="367" t="e">
        <f t="shared" si="59"/>
        <v>#REF!</v>
      </c>
      <c r="I363" s="367">
        <v>0</v>
      </c>
      <c r="J363" s="367">
        <v>0</v>
      </c>
      <c r="K363" s="367">
        <v>0</v>
      </c>
      <c r="L363" s="367">
        <v>0</v>
      </c>
      <c r="M363" s="367">
        <v>0</v>
      </c>
      <c r="N363" s="367">
        <v>0</v>
      </c>
      <c r="O363" s="367">
        <v>0</v>
      </c>
      <c r="P363" s="367">
        <v>0</v>
      </c>
      <c r="Q363" s="367">
        <v>0</v>
      </c>
      <c r="R363" s="367">
        <v>0</v>
      </c>
      <c r="S363" s="367">
        <v>0</v>
      </c>
      <c r="T363" s="367">
        <v>0</v>
      </c>
      <c r="U363" s="367">
        <v>0</v>
      </c>
      <c r="V363" s="367">
        <v>0</v>
      </c>
      <c r="W363" s="367">
        <v>0</v>
      </c>
      <c r="X363" s="367">
        <v>0</v>
      </c>
      <c r="Y363" s="367">
        <v>0</v>
      </c>
      <c r="Z363" s="368" t="e">
        <f t="shared" si="60"/>
        <v>#REF!</v>
      </c>
      <c r="AA363" s="371"/>
    </row>
    <row r="364" spans="1:27" s="370" customFormat="1" ht="12.75" customHeight="1">
      <c r="A364" s="370">
        <f t="shared" si="61"/>
        <v>15</v>
      </c>
      <c r="B364" s="405">
        <v>710407330080299</v>
      </c>
      <c r="C364" s="408" t="s">
        <v>595</v>
      </c>
      <c r="D364" s="365" t="e">
        <f>+IF(VLOOKUP(C364,#REF!,6,FALSE)=15,VLOOKUP('CA EF (2)'!C364,#REF!,5,FALSE),0)</f>
        <v>#REF!</v>
      </c>
      <c r="E364" s="366"/>
      <c r="F364" s="366"/>
      <c r="G364" s="367">
        <v>0</v>
      </c>
      <c r="H364" s="367" t="e">
        <f t="shared" si="59"/>
        <v>#REF!</v>
      </c>
      <c r="I364" s="367">
        <v>0</v>
      </c>
      <c r="J364" s="367">
        <v>0</v>
      </c>
      <c r="K364" s="367" t="e">
        <f t="shared" si="66"/>
        <v>#REF!</v>
      </c>
      <c r="L364" s="367">
        <v>0</v>
      </c>
      <c r="M364" s="367">
        <v>0</v>
      </c>
      <c r="N364" s="367">
        <v>0</v>
      </c>
      <c r="O364" s="367">
        <v>0</v>
      </c>
      <c r="P364" s="367">
        <v>0</v>
      </c>
      <c r="Q364" s="367">
        <v>0</v>
      </c>
      <c r="R364" s="367">
        <v>0</v>
      </c>
      <c r="S364" s="367">
        <v>0</v>
      </c>
      <c r="T364" s="367">
        <v>0</v>
      </c>
      <c r="U364" s="367">
        <v>0</v>
      </c>
      <c r="V364" s="367">
        <v>0</v>
      </c>
      <c r="W364" s="367">
        <v>0</v>
      </c>
      <c r="X364" s="367">
        <v>0</v>
      </c>
      <c r="Y364" s="367">
        <v>0</v>
      </c>
      <c r="Z364" s="368" t="e">
        <f t="shared" si="60"/>
        <v>#REF!</v>
      </c>
      <c r="AA364" s="371"/>
    </row>
    <row r="365" spans="1:27" s="370" customFormat="1" ht="12.75" customHeight="1">
      <c r="A365" s="370">
        <f t="shared" si="61"/>
        <v>11</v>
      </c>
      <c r="B365" s="406">
        <v>71040733009</v>
      </c>
      <c r="C365" s="407" t="s">
        <v>100</v>
      </c>
      <c r="D365" s="365" t="e">
        <f>+IF(VLOOKUP(C365,#REF!,6,FALSE)=15,VLOOKUP('CA EF (2)'!C365,#REF!,5,FALSE),0)</f>
        <v>#REF!</v>
      </c>
      <c r="E365" s="366"/>
      <c r="F365" s="366"/>
      <c r="G365" s="367">
        <v>0</v>
      </c>
      <c r="H365" s="367" t="e">
        <f t="shared" si="59"/>
        <v>#REF!</v>
      </c>
      <c r="I365" s="367">
        <v>0</v>
      </c>
      <c r="J365" s="367">
        <v>0</v>
      </c>
      <c r="K365" s="367">
        <v>0</v>
      </c>
      <c r="L365" s="367">
        <v>0</v>
      </c>
      <c r="M365" s="367">
        <v>0</v>
      </c>
      <c r="N365" s="367">
        <v>0</v>
      </c>
      <c r="O365" s="367">
        <v>0</v>
      </c>
      <c r="P365" s="367">
        <v>0</v>
      </c>
      <c r="Q365" s="367">
        <v>0</v>
      </c>
      <c r="R365" s="367">
        <v>0</v>
      </c>
      <c r="S365" s="367">
        <v>0</v>
      </c>
      <c r="T365" s="367">
        <v>0</v>
      </c>
      <c r="U365" s="367">
        <v>0</v>
      </c>
      <c r="V365" s="367">
        <v>0</v>
      </c>
      <c r="W365" s="367">
        <v>0</v>
      </c>
      <c r="X365" s="367">
        <v>0</v>
      </c>
      <c r="Y365" s="367">
        <v>0</v>
      </c>
      <c r="Z365" s="368" t="e">
        <f t="shared" si="60"/>
        <v>#REF!</v>
      </c>
      <c r="AA365" s="371"/>
    </row>
    <row r="366" spans="1:27" s="370" customFormat="1" ht="12.75" customHeight="1">
      <c r="A366" s="370">
        <f t="shared" si="61"/>
        <v>13</v>
      </c>
      <c r="B366" s="406">
        <v>7104073300901</v>
      </c>
      <c r="C366" s="407" t="s">
        <v>100</v>
      </c>
      <c r="D366" s="365" t="e">
        <f>+IF(VLOOKUP(C366,#REF!,6,FALSE)=15,VLOOKUP('CA EF (2)'!C366,#REF!,5,FALSE),0)</f>
        <v>#REF!</v>
      </c>
      <c r="E366" s="366"/>
      <c r="F366" s="366"/>
      <c r="G366" s="367">
        <v>0</v>
      </c>
      <c r="H366" s="367" t="e">
        <f t="shared" si="59"/>
        <v>#REF!</v>
      </c>
      <c r="I366" s="367">
        <v>0</v>
      </c>
      <c r="J366" s="367">
        <v>0</v>
      </c>
      <c r="K366" s="367">
        <v>0</v>
      </c>
      <c r="L366" s="367">
        <v>0</v>
      </c>
      <c r="M366" s="367">
        <v>0</v>
      </c>
      <c r="N366" s="367">
        <v>0</v>
      </c>
      <c r="O366" s="367">
        <v>0</v>
      </c>
      <c r="P366" s="367">
        <v>0</v>
      </c>
      <c r="Q366" s="367">
        <v>0</v>
      </c>
      <c r="R366" s="367">
        <v>0</v>
      </c>
      <c r="S366" s="367">
        <v>0</v>
      </c>
      <c r="T366" s="367">
        <v>0</v>
      </c>
      <c r="U366" s="367">
        <v>0</v>
      </c>
      <c r="V366" s="367">
        <v>0</v>
      </c>
      <c r="W366" s="367">
        <v>0</v>
      </c>
      <c r="X366" s="367">
        <v>0</v>
      </c>
      <c r="Y366" s="367">
        <v>0</v>
      </c>
      <c r="Z366" s="368" t="e">
        <f t="shared" si="60"/>
        <v>#REF!</v>
      </c>
      <c r="AA366" s="371"/>
    </row>
    <row r="367" spans="1:27" s="370" customFormat="1" ht="12.75" customHeight="1">
      <c r="A367" s="370">
        <f t="shared" si="61"/>
        <v>15</v>
      </c>
      <c r="B367" s="405">
        <v>710407330090199</v>
      </c>
      <c r="C367" s="408" t="s">
        <v>596</v>
      </c>
      <c r="D367" s="365" t="e">
        <f>+IF(VLOOKUP(C367,#REF!,6,FALSE)=15,VLOOKUP('CA EF (2)'!C367,#REF!,5,FALSE),0)</f>
        <v>#REF!</v>
      </c>
      <c r="E367" s="366"/>
      <c r="F367" s="366"/>
      <c r="G367" s="367">
        <v>0</v>
      </c>
      <c r="H367" s="367" t="e">
        <f t="shared" si="59"/>
        <v>#REF!</v>
      </c>
      <c r="I367" s="367">
        <v>0</v>
      </c>
      <c r="J367" s="367">
        <v>0</v>
      </c>
      <c r="K367" s="367" t="e">
        <f t="shared" ref="K367" si="67">-$H367</f>
        <v>#REF!</v>
      </c>
      <c r="L367" s="367">
        <v>0</v>
      </c>
      <c r="M367" s="367">
        <v>0</v>
      </c>
      <c r="N367" s="367">
        <v>0</v>
      </c>
      <c r="O367" s="367">
        <v>0</v>
      </c>
      <c r="P367" s="367">
        <v>0</v>
      </c>
      <c r="Q367" s="367">
        <v>0</v>
      </c>
      <c r="R367" s="367">
        <v>0</v>
      </c>
      <c r="S367" s="367">
        <v>0</v>
      </c>
      <c r="T367" s="367">
        <v>0</v>
      </c>
      <c r="U367" s="367">
        <v>0</v>
      </c>
      <c r="V367" s="367">
        <v>0</v>
      </c>
      <c r="W367" s="367">
        <v>0</v>
      </c>
      <c r="X367" s="367">
        <v>0</v>
      </c>
      <c r="Y367" s="367">
        <v>0</v>
      </c>
      <c r="Z367" s="368" t="e">
        <f t="shared" si="60"/>
        <v>#REF!</v>
      </c>
      <c r="AA367" s="371"/>
    </row>
    <row r="368" spans="1:27" s="370" customFormat="1" ht="12.75" customHeight="1">
      <c r="A368" s="370">
        <f t="shared" si="61"/>
        <v>11</v>
      </c>
      <c r="B368" s="406">
        <v>71040733010</v>
      </c>
      <c r="C368" s="407" t="s">
        <v>597</v>
      </c>
      <c r="D368" s="365" t="e">
        <f>+IF(VLOOKUP(C368,#REF!,6,FALSE)=15,VLOOKUP('CA EF (2)'!C368,#REF!,5,FALSE),0)</f>
        <v>#REF!</v>
      </c>
      <c r="E368" s="366"/>
      <c r="F368" s="366"/>
      <c r="G368" s="367">
        <v>0</v>
      </c>
      <c r="H368" s="367" t="e">
        <f t="shared" si="59"/>
        <v>#REF!</v>
      </c>
      <c r="I368" s="367">
        <v>0</v>
      </c>
      <c r="J368" s="367">
        <v>0</v>
      </c>
      <c r="K368" s="367">
        <v>0</v>
      </c>
      <c r="L368" s="367">
        <v>0</v>
      </c>
      <c r="M368" s="367">
        <v>0</v>
      </c>
      <c r="N368" s="367">
        <v>0</v>
      </c>
      <c r="O368" s="367">
        <v>0</v>
      </c>
      <c r="P368" s="367">
        <v>0</v>
      </c>
      <c r="Q368" s="367">
        <v>0</v>
      </c>
      <c r="R368" s="367">
        <v>0</v>
      </c>
      <c r="S368" s="367">
        <v>0</v>
      </c>
      <c r="T368" s="367">
        <v>0</v>
      </c>
      <c r="U368" s="367">
        <v>0</v>
      </c>
      <c r="V368" s="367">
        <v>0</v>
      </c>
      <c r="W368" s="367">
        <v>0</v>
      </c>
      <c r="X368" s="367">
        <v>0</v>
      </c>
      <c r="Y368" s="367">
        <v>0</v>
      </c>
      <c r="Z368" s="368" t="e">
        <f t="shared" si="60"/>
        <v>#REF!</v>
      </c>
      <c r="AA368" s="369"/>
    </row>
    <row r="369" spans="1:27" s="370" customFormat="1" ht="12.75" customHeight="1">
      <c r="A369" s="370">
        <f t="shared" si="61"/>
        <v>13</v>
      </c>
      <c r="B369" s="406">
        <v>7104073301001</v>
      </c>
      <c r="C369" s="407" t="s">
        <v>597</v>
      </c>
      <c r="D369" s="365" t="e">
        <f>+IF(VLOOKUP(C369,#REF!,6,FALSE)=15,VLOOKUP('CA EF (2)'!C369,#REF!,5,FALSE),0)</f>
        <v>#REF!</v>
      </c>
      <c r="E369" s="366"/>
      <c r="F369" s="366"/>
      <c r="G369" s="367">
        <v>0</v>
      </c>
      <c r="H369" s="367" t="e">
        <f t="shared" si="59"/>
        <v>#REF!</v>
      </c>
      <c r="I369" s="367">
        <v>0</v>
      </c>
      <c r="J369" s="367">
        <v>0</v>
      </c>
      <c r="K369" s="367">
        <v>0</v>
      </c>
      <c r="L369" s="367">
        <v>0</v>
      </c>
      <c r="M369" s="367">
        <v>0</v>
      </c>
      <c r="N369" s="367">
        <v>0</v>
      </c>
      <c r="O369" s="367">
        <v>0</v>
      </c>
      <c r="P369" s="367">
        <v>0</v>
      </c>
      <c r="Q369" s="367">
        <v>0</v>
      </c>
      <c r="R369" s="367">
        <v>0</v>
      </c>
      <c r="S369" s="367">
        <v>0</v>
      </c>
      <c r="T369" s="367">
        <v>0</v>
      </c>
      <c r="U369" s="367">
        <v>0</v>
      </c>
      <c r="V369" s="367">
        <v>0</v>
      </c>
      <c r="W369" s="367">
        <v>0</v>
      </c>
      <c r="X369" s="367">
        <v>0</v>
      </c>
      <c r="Y369" s="367">
        <v>0</v>
      </c>
      <c r="Z369" s="368" t="e">
        <f t="shared" si="60"/>
        <v>#REF!</v>
      </c>
      <c r="AA369" s="371"/>
    </row>
    <row r="370" spans="1:27" s="370" customFormat="1" ht="12.75" customHeight="1">
      <c r="A370" s="370">
        <f t="shared" si="61"/>
        <v>15</v>
      </c>
      <c r="B370" s="405">
        <v>710407330100199</v>
      </c>
      <c r="C370" s="408" t="s">
        <v>598</v>
      </c>
      <c r="D370" s="365" t="e">
        <f>+IF(VLOOKUP(C370,#REF!,6,FALSE)=15,VLOOKUP('CA EF (2)'!C370,#REF!,5,FALSE),0)</f>
        <v>#REF!</v>
      </c>
      <c r="E370" s="366"/>
      <c r="F370" s="366"/>
      <c r="G370" s="367">
        <v>0</v>
      </c>
      <c r="H370" s="367" t="e">
        <f t="shared" si="59"/>
        <v>#REF!</v>
      </c>
      <c r="I370" s="367">
        <v>0</v>
      </c>
      <c r="J370" s="367">
        <v>0</v>
      </c>
      <c r="K370" s="367" t="e">
        <f t="shared" ref="K370" si="68">-$H370</f>
        <v>#REF!</v>
      </c>
      <c r="L370" s="367">
        <v>0</v>
      </c>
      <c r="M370" s="367">
        <v>0</v>
      </c>
      <c r="N370" s="367">
        <v>0</v>
      </c>
      <c r="O370" s="367">
        <v>0</v>
      </c>
      <c r="P370" s="367">
        <v>0</v>
      </c>
      <c r="Q370" s="367">
        <v>0</v>
      </c>
      <c r="R370" s="367">
        <v>0</v>
      </c>
      <c r="S370" s="367">
        <v>0</v>
      </c>
      <c r="T370" s="367">
        <v>0</v>
      </c>
      <c r="U370" s="367">
        <v>0</v>
      </c>
      <c r="V370" s="367">
        <v>0</v>
      </c>
      <c r="W370" s="367">
        <v>0</v>
      </c>
      <c r="X370" s="367">
        <v>0</v>
      </c>
      <c r="Y370" s="367">
        <v>0</v>
      </c>
      <c r="Z370" s="368" t="e">
        <f t="shared" si="60"/>
        <v>#REF!</v>
      </c>
      <c r="AA370" s="371"/>
    </row>
    <row r="371" spans="1:27" s="370" customFormat="1" ht="12.75" customHeight="1">
      <c r="A371" s="370">
        <f t="shared" si="61"/>
        <v>11</v>
      </c>
      <c r="B371" s="406">
        <v>71040733012</v>
      </c>
      <c r="C371" s="407" t="s">
        <v>599</v>
      </c>
      <c r="D371" s="365" t="e">
        <f>+IF(VLOOKUP(C371,#REF!,6,FALSE)=15,VLOOKUP('CA EF (2)'!C371,#REF!,5,FALSE),0)</f>
        <v>#REF!</v>
      </c>
      <c r="E371" s="366"/>
      <c r="F371" s="366"/>
      <c r="G371" s="367">
        <v>0</v>
      </c>
      <c r="H371" s="367" t="e">
        <f t="shared" si="59"/>
        <v>#REF!</v>
      </c>
      <c r="I371" s="367">
        <v>0</v>
      </c>
      <c r="J371" s="367">
        <v>0</v>
      </c>
      <c r="K371" s="367">
        <v>0</v>
      </c>
      <c r="L371" s="367">
        <v>0</v>
      </c>
      <c r="M371" s="367">
        <v>0</v>
      </c>
      <c r="N371" s="367">
        <v>0</v>
      </c>
      <c r="O371" s="367">
        <v>0</v>
      </c>
      <c r="P371" s="367">
        <v>0</v>
      </c>
      <c r="Q371" s="367">
        <v>0</v>
      </c>
      <c r="R371" s="367">
        <v>0</v>
      </c>
      <c r="S371" s="367">
        <v>0</v>
      </c>
      <c r="T371" s="367">
        <v>0</v>
      </c>
      <c r="U371" s="367">
        <v>0</v>
      </c>
      <c r="V371" s="367">
        <v>0</v>
      </c>
      <c r="W371" s="367">
        <v>0</v>
      </c>
      <c r="X371" s="367">
        <v>0</v>
      </c>
      <c r="Y371" s="367">
        <v>0</v>
      </c>
      <c r="Z371" s="368" t="e">
        <f t="shared" si="60"/>
        <v>#REF!</v>
      </c>
      <c r="AA371" s="371"/>
    </row>
    <row r="372" spans="1:27" s="370" customFormat="1" ht="12.75" customHeight="1">
      <c r="A372" s="370">
        <f t="shared" si="61"/>
        <v>13</v>
      </c>
      <c r="B372" s="406">
        <v>7104073301201</v>
      </c>
      <c r="C372" s="407" t="s">
        <v>599</v>
      </c>
      <c r="D372" s="365" t="e">
        <f>+IF(VLOOKUP(C372,#REF!,6,FALSE)=15,VLOOKUP('CA EF (2)'!C372,#REF!,5,FALSE),0)</f>
        <v>#REF!</v>
      </c>
      <c r="E372" s="366"/>
      <c r="F372" s="366"/>
      <c r="G372" s="367">
        <v>0</v>
      </c>
      <c r="H372" s="367" t="e">
        <f t="shared" si="59"/>
        <v>#REF!</v>
      </c>
      <c r="I372" s="367">
        <v>0</v>
      </c>
      <c r="J372" s="367">
        <v>0</v>
      </c>
      <c r="K372" s="367">
        <v>0</v>
      </c>
      <c r="L372" s="367">
        <v>0</v>
      </c>
      <c r="M372" s="367">
        <v>0</v>
      </c>
      <c r="N372" s="367">
        <v>0</v>
      </c>
      <c r="O372" s="367">
        <v>0</v>
      </c>
      <c r="P372" s="367">
        <v>0</v>
      </c>
      <c r="Q372" s="367">
        <v>0</v>
      </c>
      <c r="R372" s="367">
        <v>0</v>
      </c>
      <c r="S372" s="367">
        <v>0</v>
      </c>
      <c r="T372" s="367">
        <v>0</v>
      </c>
      <c r="U372" s="367">
        <v>0</v>
      </c>
      <c r="V372" s="367">
        <v>0</v>
      </c>
      <c r="W372" s="367">
        <v>0</v>
      </c>
      <c r="X372" s="367">
        <v>0</v>
      </c>
      <c r="Y372" s="367">
        <v>0</v>
      </c>
      <c r="Z372" s="368" t="e">
        <f t="shared" si="60"/>
        <v>#REF!</v>
      </c>
      <c r="AA372" s="371"/>
    </row>
    <row r="373" spans="1:27" s="370" customFormat="1" ht="12.75" customHeight="1">
      <c r="A373" s="370">
        <f t="shared" si="61"/>
        <v>15</v>
      </c>
      <c r="B373" s="405">
        <v>710407330120199</v>
      </c>
      <c r="C373" s="408" t="s">
        <v>600</v>
      </c>
      <c r="D373" s="365" t="e">
        <f>+IF(VLOOKUP(C373,#REF!,6,FALSE)=15,VLOOKUP('CA EF (2)'!C373,#REF!,5,FALSE),0)</f>
        <v>#REF!</v>
      </c>
      <c r="E373" s="366"/>
      <c r="F373" s="366"/>
      <c r="G373" s="367">
        <v>0</v>
      </c>
      <c r="H373" s="367" t="e">
        <f t="shared" si="59"/>
        <v>#REF!</v>
      </c>
      <c r="I373" s="367">
        <v>0</v>
      </c>
      <c r="J373" s="367">
        <v>0</v>
      </c>
      <c r="K373" s="367">
        <v>0</v>
      </c>
      <c r="L373" s="367">
        <v>0</v>
      </c>
      <c r="M373" s="367">
        <v>0</v>
      </c>
      <c r="N373" s="367" t="e">
        <f t="shared" ref="N373" si="69">-$H373</f>
        <v>#REF!</v>
      </c>
      <c r="O373" s="367">
        <v>0</v>
      </c>
      <c r="P373" s="367">
        <v>0</v>
      </c>
      <c r="Q373" s="367">
        <v>0</v>
      </c>
      <c r="R373" s="367">
        <v>0</v>
      </c>
      <c r="S373" s="367">
        <v>0</v>
      </c>
      <c r="T373" s="367">
        <v>0</v>
      </c>
      <c r="U373" s="367">
        <v>0</v>
      </c>
      <c r="V373" s="367">
        <v>0</v>
      </c>
      <c r="W373" s="367">
        <v>0</v>
      </c>
      <c r="X373" s="367">
        <v>0</v>
      </c>
      <c r="Y373" s="367">
        <v>0</v>
      </c>
      <c r="Z373" s="368" t="e">
        <f t="shared" si="60"/>
        <v>#REF!</v>
      </c>
      <c r="AA373" s="369"/>
    </row>
    <row r="374" spans="1:27" s="370" customFormat="1" ht="12.75" customHeight="1">
      <c r="A374" s="370">
        <f t="shared" si="61"/>
        <v>11</v>
      </c>
      <c r="B374" s="406">
        <v>71040733035</v>
      </c>
      <c r="C374" s="407" t="s">
        <v>618</v>
      </c>
      <c r="D374" s="365" t="e">
        <f>+IF(VLOOKUP(C374,#REF!,6,FALSE)=15,VLOOKUP('CA EF (2)'!C374,#REF!,5,FALSE),0)</f>
        <v>#REF!</v>
      </c>
      <c r="E374" s="366"/>
      <c r="F374" s="366"/>
      <c r="G374" s="367">
        <v>0</v>
      </c>
      <c r="H374" s="367" t="e">
        <f t="shared" si="59"/>
        <v>#REF!</v>
      </c>
      <c r="I374" s="367">
        <v>0</v>
      </c>
      <c r="J374" s="367">
        <v>0</v>
      </c>
      <c r="K374" s="367">
        <v>0</v>
      </c>
      <c r="L374" s="367">
        <v>0</v>
      </c>
      <c r="M374" s="367">
        <v>0</v>
      </c>
      <c r="N374" s="367">
        <v>0</v>
      </c>
      <c r="O374" s="367">
        <v>0</v>
      </c>
      <c r="P374" s="367">
        <v>0</v>
      </c>
      <c r="Q374" s="367">
        <v>0</v>
      </c>
      <c r="R374" s="367">
        <v>0</v>
      </c>
      <c r="S374" s="367">
        <v>0</v>
      </c>
      <c r="T374" s="367">
        <v>0</v>
      </c>
      <c r="U374" s="367">
        <v>0</v>
      </c>
      <c r="V374" s="367">
        <v>0</v>
      </c>
      <c r="W374" s="367">
        <v>0</v>
      </c>
      <c r="X374" s="367">
        <v>0</v>
      </c>
      <c r="Y374" s="367">
        <v>0</v>
      </c>
      <c r="Z374" s="368" t="e">
        <f t="shared" si="60"/>
        <v>#REF!</v>
      </c>
      <c r="AA374" s="371"/>
    </row>
    <row r="375" spans="1:27" s="370" customFormat="1" ht="12.75" customHeight="1">
      <c r="A375" s="370">
        <f t="shared" si="61"/>
        <v>13</v>
      </c>
      <c r="B375" s="406">
        <v>7104073303501</v>
      </c>
      <c r="C375" s="407" t="s">
        <v>772</v>
      </c>
      <c r="D375" s="365" t="e">
        <f>+IF(VLOOKUP(C375,#REF!,6,FALSE)=15,VLOOKUP('CA EF (2)'!C375,#REF!,5,FALSE),0)</f>
        <v>#REF!</v>
      </c>
      <c r="E375" s="366"/>
      <c r="F375" s="366"/>
      <c r="G375" s="367">
        <v>0</v>
      </c>
      <c r="H375" s="367" t="e">
        <f t="shared" si="59"/>
        <v>#REF!</v>
      </c>
      <c r="I375" s="367">
        <v>0</v>
      </c>
      <c r="J375" s="367">
        <v>0</v>
      </c>
      <c r="K375" s="367">
        <v>0</v>
      </c>
      <c r="L375" s="367">
        <v>0</v>
      </c>
      <c r="M375" s="367">
        <v>0</v>
      </c>
      <c r="N375" s="367">
        <v>0</v>
      </c>
      <c r="O375" s="367">
        <v>0</v>
      </c>
      <c r="P375" s="367">
        <v>0</v>
      </c>
      <c r="Q375" s="367">
        <v>0</v>
      </c>
      <c r="R375" s="367">
        <v>0</v>
      </c>
      <c r="S375" s="367">
        <v>0</v>
      </c>
      <c r="T375" s="367">
        <v>0</v>
      </c>
      <c r="U375" s="367">
        <v>0</v>
      </c>
      <c r="V375" s="367">
        <v>0</v>
      </c>
      <c r="W375" s="367">
        <v>0</v>
      </c>
      <c r="X375" s="367">
        <v>0</v>
      </c>
      <c r="Y375" s="367">
        <v>0</v>
      </c>
      <c r="Z375" s="368" t="e">
        <f t="shared" si="60"/>
        <v>#REF!</v>
      </c>
      <c r="AA375" s="371"/>
    </row>
    <row r="376" spans="1:27" s="370" customFormat="1" ht="12.75" customHeight="1">
      <c r="A376" s="370">
        <f t="shared" si="61"/>
        <v>15</v>
      </c>
      <c r="B376" s="405">
        <v>710407330350101</v>
      </c>
      <c r="C376" s="408" t="s">
        <v>773</v>
      </c>
      <c r="D376" s="365" t="e">
        <f>+IF(VLOOKUP(C376,#REF!,6,FALSE)=15,VLOOKUP('CA EF (2)'!C376,#REF!,5,FALSE),0)</f>
        <v>#REF!</v>
      </c>
      <c r="E376" s="366"/>
      <c r="F376" s="366"/>
      <c r="G376" s="367">
        <v>0</v>
      </c>
      <c r="H376" s="367" t="e">
        <f t="shared" si="59"/>
        <v>#REF!</v>
      </c>
      <c r="I376" s="367">
        <v>0</v>
      </c>
      <c r="J376" s="367">
        <v>0</v>
      </c>
      <c r="K376" s="367">
        <v>0</v>
      </c>
      <c r="L376" s="367">
        <v>0</v>
      </c>
      <c r="M376" s="367">
        <v>0</v>
      </c>
      <c r="N376" s="367" t="e">
        <f t="shared" ref="N376:N378" si="70">-$H376</f>
        <v>#REF!</v>
      </c>
      <c r="O376" s="367">
        <v>0</v>
      </c>
      <c r="P376" s="367">
        <v>0</v>
      </c>
      <c r="Q376" s="367">
        <v>0</v>
      </c>
      <c r="R376" s="367">
        <v>0</v>
      </c>
      <c r="S376" s="367">
        <v>0</v>
      </c>
      <c r="T376" s="367">
        <v>0</v>
      </c>
      <c r="U376" s="367">
        <v>0</v>
      </c>
      <c r="V376" s="367">
        <v>0</v>
      </c>
      <c r="W376" s="367">
        <v>0</v>
      </c>
      <c r="X376" s="367">
        <v>0</v>
      </c>
      <c r="Y376" s="367">
        <v>0</v>
      </c>
      <c r="Z376" s="368" t="e">
        <f t="shared" si="60"/>
        <v>#REF!</v>
      </c>
      <c r="AA376" s="371"/>
    </row>
    <row r="377" spans="1:27" s="370" customFormat="1" ht="12.75" customHeight="1">
      <c r="A377" s="370">
        <f t="shared" si="61"/>
        <v>13</v>
      </c>
      <c r="B377" s="406">
        <v>7104073303502</v>
      </c>
      <c r="C377" s="407" t="s">
        <v>774</v>
      </c>
      <c r="D377" s="365" t="e">
        <f>+IF(VLOOKUP(C377,#REF!,6,FALSE)=15,VLOOKUP('CA EF (2)'!C377,#REF!,5,FALSE),0)</f>
        <v>#REF!</v>
      </c>
      <c r="E377" s="366"/>
      <c r="F377" s="366"/>
      <c r="G377" s="367">
        <v>0</v>
      </c>
      <c r="H377" s="367" t="e">
        <f t="shared" si="59"/>
        <v>#REF!</v>
      </c>
      <c r="I377" s="367">
        <v>0</v>
      </c>
      <c r="J377" s="367">
        <v>0</v>
      </c>
      <c r="K377" s="367">
        <v>0</v>
      </c>
      <c r="L377" s="367">
        <v>0</v>
      </c>
      <c r="M377" s="367">
        <v>0</v>
      </c>
      <c r="N377" s="367">
        <v>0</v>
      </c>
      <c r="O377" s="367">
        <v>0</v>
      </c>
      <c r="P377" s="367">
        <v>0</v>
      </c>
      <c r="Q377" s="367">
        <v>0</v>
      </c>
      <c r="R377" s="367">
        <v>0</v>
      </c>
      <c r="S377" s="367">
        <v>0</v>
      </c>
      <c r="T377" s="367">
        <v>0</v>
      </c>
      <c r="U377" s="367">
        <v>0</v>
      </c>
      <c r="V377" s="367">
        <v>0</v>
      </c>
      <c r="W377" s="367">
        <v>0</v>
      </c>
      <c r="X377" s="367">
        <v>0</v>
      </c>
      <c r="Y377" s="367">
        <v>0</v>
      </c>
      <c r="Z377" s="368" t="e">
        <f t="shared" si="60"/>
        <v>#REF!</v>
      </c>
      <c r="AA377" s="371"/>
    </row>
    <row r="378" spans="1:27" s="370" customFormat="1" ht="12.75" customHeight="1">
      <c r="A378" s="370">
        <f t="shared" si="61"/>
        <v>15</v>
      </c>
      <c r="B378" s="405">
        <v>710407330350299</v>
      </c>
      <c r="C378" s="408" t="s">
        <v>775</v>
      </c>
      <c r="D378" s="365" t="e">
        <f>+IF(VLOOKUP(C378,#REF!,6,FALSE)=15,VLOOKUP('CA EF (2)'!C378,#REF!,5,FALSE),0)</f>
        <v>#REF!</v>
      </c>
      <c r="E378" s="366"/>
      <c r="F378" s="366"/>
      <c r="G378" s="367">
        <v>0</v>
      </c>
      <c r="H378" s="367" t="e">
        <f t="shared" si="59"/>
        <v>#REF!</v>
      </c>
      <c r="I378" s="367">
        <v>0</v>
      </c>
      <c r="J378" s="367">
        <v>0</v>
      </c>
      <c r="K378" s="367">
        <v>0</v>
      </c>
      <c r="L378" s="367">
        <v>0</v>
      </c>
      <c r="M378" s="367">
        <v>0</v>
      </c>
      <c r="N378" s="367" t="e">
        <f t="shared" si="70"/>
        <v>#REF!</v>
      </c>
      <c r="O378" s="367">
        <v>0</v>
      </c>
      <c r="P378" s="367">
        <v>0</v>
      </c>
      <c r="Q378" s="367">
        <v>0</v>
      </c>
      <c r="R378" s="367">
        <v>0</v>
      </c>
      <c r="S378" s="367">
        <v>0</v>
      </c>
      <c r="T378" s="367">
        <v>0</v>
      </c>
      <c r="U378" s="367">
        <v>0</v>
      </c>
      <c r="V378" s="367">
        <v>0</v>
      </c>
      <c r="W378" s="367">
        <v>0</v>
      </c>
      <c r="X378" s="367">
        <v>0</v>
      </c>
      <c r="Y378" s="367">
        <v>0</v>
      </c>
      <c r="Z378" s="368" t="e">
        <f t="shared" si="60"/>
        <v>#REF!</v>
      </c>
      <c r="AA378" s="371"/>
    </row>
    <row r="379" spans="1:27" s="370" customFormat="1" ht="12.75" customHeight="1">
      <c r="A379" s="370">
        <f t="shared" si="61"/>
        <v>11</v>
      </c>
      <c r="B379" s="406">
        <v>71040733046</v>
      </c>
      <c r="C379" s="407" t="s">
        <v>627</v>
      </c>
      <c r="D379" s="365" t="e">
        <f>+IF(VLOOKUP(C379,#REF!,6,FALSE)=15,VLOOKUP('CA EF (2)'!C379,#REF!,5,FALSE),0)</f>
        <v>#REF!</v>
      </c>
      <c r="E379" s="366"/>
      <c r="F379" s="366"/>
      <c r="G379" s="367">
        <v>0</v>
      </c>
      <c r="H379" s="367" t="e">
        <f t="shared" si="59"/>
        <v>#REF!</v>
      </c>
      <c r="I379" s="367">
        <v>0</v>
      </c>
      <c r="J379" s="367">
        <v>0</v>
      </c>
      <c r="K379" s="367">
        <v>0</v>
      </c>
      <c r="L379" s="367">
        <v>0</v>
      </c>
      <c r="M379" s="367">
        <v>0</v>
      </c>
      <c r="N379" s="367">
        <v>0</v>
      </c>
      <c r="O379" s="367">
        <v>0</v>
      </c>
      <c r="P379" s="367">
        <v>0</v>
      </c>
      <c r="Q379" s="367">
        <v>0</v>
      </c>
      <c r="R379" s="367">
        <v>0</v>
      </c>
      <c r="S379" s="367">
        <v>0</v>
      </c>
      <c r="T379" s="367">
        <v>0</v>
      </c>
      <c r="U379" s="367">
        <v>0</v>
      </c>
      <c r="V379" s="367">
        <v>0</v>
      </c>
      <c r="W379" s="367">
        <v>0</v>
      </c>
      <c r="X379" s="367">
        <v>0</v>
      </c>
      <c r="Y379" s="367">
        <v>0</v>
      </c>
      <c r="Z379" s="368" t="e">
        <f t="shared" si="60"/>
        <v>#REF!</v>
      </c>
      <c r="AA379" s="371"/>
    </row>
    <row r="380" spans="1:27" s="370" customFormat="1" ht="12.75" customHeight="1">
      <c r="A380" s="370">
        <f t="shared" si="61"/>
        <v>13</v>
      </c>
      <c r="B380" s="406">
        <v>7104073304601</v>
      </c>
      <c r="C380" s="407" t="s">
        <v>627</v>
      </c>
      <c r="D380" s="365" t="e">
        <f>+IF(VLOOKUP(C380,#REF!,6,FALSE)=15,VLOOKUP('CA EF (2)'!C380,#REF!,5,FALSE),0)</f>
        <v>#REF!</v>
      </c>
      <c r="E380" s="366"/>
      <c r="F380" s="366"/>
      <c r="G380" s="367">
        <v>0</v>
      </c>
      <c r="H380" s="367" t="e">
        <f t="shared" ref="H380:H406" si="71">+D380+E380-F380-G380</f>
        <v>#REF!</v>
      </c>
      <c r="I380" s="367">
        <v>0</v>
      </c>
      <c r="J380" s="367">
        <v>0</v>
      </c>
      <c r="K380" s="367">
        <v>0</v>
      </c>
      <c r="L380" s="367">
        <v>0</v>
      </c>
      <c r="M380" s="367">
        <v>0</v>
      </c>
      <c r="N380" s="367">
        <v>0</v>
      </c>
      <c r="O380" s="367">
        <v>0</v>
      </c>
      <c r="P380" s="367">
        <v>0</v>
      </c>
      <c r="Q380" s="367">
        <v>0</v>
      </c>
      <c r="R380" s="367">
        <v>0</v>
      </c>
      <c r="S380" s="367">
        <v>0</v>
      </c>
      <c r="T380" s="367">
        <v>0</v>
      </c>
      <c r="U380" s="367">
        <v>0</v>
      </c>
      <c r="V380" s="367">
        <v>0</v>
      </c>
      <c r="W380" s="367">
        <v>0</v>
      </c>
      <c r="X380" s="367">
        <v>0</v>
      </c>
      <c r="Y380" s="367">
        <v>0</v>
      </c>
      <c r="Z380" s="368" t="e">
        <f t="shared" si="60"/>
        <v>#REF!</v>
      </c>
      <c r="AA380" s="369"/>
    </row>
    <row r="381" spans="1:27" s="370" customFormat="1" ht="12.75" customHeight="1">
      <c r="A381" s="370">
        <f t="shared" si="61"/>
        <v>15</v>
      </c>
      <c r="B381" s="405">
        <v>710407330460199</v>
      </c>
      <c r="C381" s="408" t="s">
        <v>628</v>
      </c>
      <c r="D381" s="365" t="e">
        <f>+IF(VLOOKUP(C381,#REF!,6,FALSE)=15,VLOOKUP('CA EF (2)'!C381,#REF!,5,FALSE),0)</f>
        <v>#REF!</v>
      </c>
      <c r="E381" s="366"/>
      <c r="F381" s="366"/>
      <c r="G381" s="367">
        <v>0</v>
      </c>
      <c r="H381" s="367" t="e">
        <f t="shared" si="71"/>
        <v>#REF!</v>
      </c>
      <c r="I381" s="367">
        <v>0</v>
      </c>
      <c r="J381" s="367">
        <v>0</v>
      </c>
      <c r="K381" s="367">
        <v>0</v>
      </c>
      <c r="L381" s="367">
        <v>0</v>
      </c>
      <c r="M381" s="367">
        <v>0</v>
      </c>
      <c r="N381" s="367" t="e">
        <f t="shared" ref="N381" si="72">-$H381</f>
        <v>#REF!</v>
      </c>
      <c r="O381" s="367">
        <v>0</v>
      </c>
      <c r="P381" s="367">
        <v>0</v>
      </c>
      <c r="Q381" s="367">
        <v>0</v>
      </c>
      <c r="R381" s="367">
        <v>0</v>
      </c>
      <c r="S381" s="367">
        <v>0</v>
      </c>
      <c r="T381" s="367">
        <v>0</v>
      </c>
      <c r="U381" s="367">
        <v>0</v>
      </c>
      <c r="V381" s="367">
        <v>0</v>
      </c>
      <c r="W381" s="367">
        <v>0</v>
      </c>
      <c r="X381" s="367">
        <v>0</v>
      </c>
      <c r="Y381" s="367">
        <v>0</v>
      </c>
      <c r="Z381" s="368" t="e">
        <f t="shared" si="60"/>
        <v>#REF!</v>
      </c>
      <c r="AA381" s="371"/>
    </row>
    <row r="382" spans="1:27" s="370" customFormat="1" ht="12.75" customHeight="1">
      <c r="A382" s="370">
        <f t="shared" si="61"/>
        <v>8</v>
      </c>
      <c r="B382" s="406">
        <v>71040735</v>
      </c>
      <c r="C382" s="407" t="s">
        <v>273</v>
      </c>
      <c r="D382" s="365" t="e">
        <f>+IF(VLOOKUP(C382,#REF!,6,FALSE)=15,VLOOKUP('CA EF (2)'!C382,#REF!,5,FALSE),0)</f>
        <v>#REF!</v>
      </c>
      <c r="E382" s="366"/>
      <c r="F382" s="366"/>
      <c r="G382" s="367">
        <v>0</v>
      </c>
      <c r="H382" s="367" t="e">
        <f t="shared" si="71"/>
        <v>#REF!</v>
      </c>
      <c r="I382" s="367">
        <v>0</v>
      </c>
      <c r="J382" s="367">
        <v>0</v>
      </c>
      <c r="K382" s="367">
        <v>0</v>
      </c>
      <c r="L382" s="367">
        <v>0</v>
      </c>
      <c r="M382" s="367">
        <v>0</v>
      </c>
      <c r="N382" s="367">
        <v>0</v>
      </c>
      <c r="O382" s="367">
        <v>0</v>
      </c>
      <c r="P382" s="367">
        <v>0</v>
      </c>
      <c r="Q382" s="367">
        <v>0</v>
      </c>
      <c r="R382" s="367">
        <v>0</v>
      </c>
      <c r="S382" s="367">
        <v>0</v>
      </c>
      <c r="T382" s="367">
        <v>0</v>
      </c>
      <c r="U382" s="367">
        <v>0</v>
      </c>
      <c r="V382" s="367">
        <v>0</v>
      </c>
      <c r="W382" s="367">
        <v>0</v>
      </c>
      <c r="X382" s="367">
        <v>0</v>
      </c>
      <c r="Y382" s="367">
        <v>0</v>
      </c>
      <c r="Z382" s="368" t="e">
        <f t="shared" si="60"/>
        <v>#REF!</v>
      </c>
      <c r="AA382" s="371"/>
    </row>
    <row r="383" spans="1:27" s="370" customFormat="1" ht="12.75" customHeight="1">
      <c r="A383" s="370">
        <f t="shared" si="61"/>
        <v>11</v>
      </c>
      <c r="B383" s="406">
        <v>71040735004</v>
      </c>
      <c r="C383" s="407" t="s">
        <v>638</v>
      </c>
      <c r="D383" s="365" t="e">
        <f>+IF(VLOOKUP(C383,#REF!,6,FALSE)=15,VLOOKUP('CA EF (2)'!C383,#REF!,5,FALSE),0)</f>
        <v>#REF!</v>
      </c>
      <c r="E383" s="366"/>
      <c r="F383" s="366"/>
      <c r="G383" s="367">
        <v>0</v>
      </c>
      <c r="H383" s="367" t="e">
        <f t="shared" si="71"/>
        <v>#REF!</v>
      </c>
      <c r="I383" s="367">
        <v>0</v>
      </c>
      <c r="J383" s="367">
        <v>0</v>
      </c>
      <c r="K383" s="367">
        <v>0</v>
      </c>
      <c r="L383" s="367">
        <v>0</v>
      </c>
      <c r="M383" s="367">
        <v>0</v>
      </c>
      <c r="N383" s="367">
        <v>0</v>
      </c>
      <c r="O383" s="367">
        <v>0</v>
      </c>
      <c r="P383" s="367">
        <v>0</v>
      </c>
      <c r="Q383" s="367">
        <v>0</v>
      </c>
      <c r="R383" s="367">
        <v>0</v>
      </c>
      <c r="S383" s="367">
        <v>0</v>
      </c>
      <c r="T383" s="367">
        <v>0</v>
      </c>
      <c r="U383" s="367">
        <v>0</v>
      </c>
      <c r="V383" s="367">
        <v>0</v>
      </c>
      <c r="W383" s="367">
        <v>0</v>
      </c>
      <c r="X383" s="367">
        <v>0</v>
      </c>
      <c r="Y383" s="367">
        <v>0</v>
      </c>
      <c r="Z383" s="368" t="e">
        <f t="shared" si="60"/>
        <v>#REF!</v>
      </c>
      <c r="AA383" s="371"/>
    </row>
    <row r="384" spans="1:27" s="370" customFormat="1" ht="12.75" customHeight="1">
      <c r="A384" s="370">
        <f t="shared" si="61"/>
        <v>13</v>
      </c>
      <c r="B384" s="406">
        <v>7104073500401</v>
      </c>
      <c r="C384" s="407" t="s">
        <v>776</v>
      </c>
      <c r="D384" s="365" t="e">
        <f>+IF(VLOOKUP(C384,#REF!,6,FALSE)=15,VLOOKUP('CA EF (2)'!C384,#REF!,5,FALSE),0)</f>
        <v>#REF!</v>
      </c>
      <c r="E384" s="366"/>
      <c r="F384" s="366"/>
      <c r="G384" s="367">
        <v>0</v>
      </c>
      <c r="H384" s="367" t="e">
        <f t="shared" si="71"/>
        <v>#REF!</v>
      </c>
      <c r="I384" s="367">
        <v>0</v>
      </c>
      <c r="J384" s="367">
        <v>0</v>
      </c>
      <c r="K384" s="367">
        <v>0</v>
      </c>
      <c r="L384" s="367">
        <v>0</v>
      </c>
      <c r="M384" s="367">
        <v>0</v>
      </c>
      <c r="N384" s="367">
        <v>0</v>
      </c>
      <c r="O384" s="367">
        <v>0</v>
      </c>
      <c r="P384" s="367">
        <v>0</v>
      </c>
      <c r="Q384" s="367">
        <v>0</v>
      </c>
      <c r="R384" s="367">
        <v>0</v>
      </c>
      <c r="S384" s="367">
        <v>0</v>
      </c>
      <c r="T384" s="367">
        <v>0</v>
      </c>
      <c r="U384" s="367">
        <v>0</v>
      </c>
      <c r="V384" s="367">
        <v>0</v>
      </c>
      <c r="W384" s="367">
        <v>0</v>
      </c>
      <c r="X384" s="367">
        <v>0</v>
      </c>
      <c r="Y384" s="367">
        <v>0</v>
      </c>
      <c r="Z384" s="368" t="e">
        <f t="shared" si="60"/>
        <v>#REF!</v>
      </c>
      <c r="AA384" s="371"/>
    </row>
    <row r="385" spans="1:27" s="370" customFormat="1" ht="12.75" customHeight="1">
      <c r="A385" s="370">
        <f t="shared" si="61"/>
        <v>15</v>
      </c>
      <c r="B385" s="405">
        <v>710407350040101</v>
      </c>
      <c r="C385" s="408" t="s">
        <v>639</v>
      </c>
      <c r="D385" s="365" t="e">
        <f>+IF(VLOOKUP(C385,#REF!,6,FALSE)=15,VLOOKUP('CA EF (2)'!C385,#REF!,5,FALSE),0)</f>
        <v>#REF!</v>
      </c>
      <c r="E385" s="366"/>
      <c r="F385" s="366"/>
      <c r="G385" s="367">
        <v>0</v>
      </c>
      <c r="H385" s="367" t="e">
        <f t="shared" si="71"/>
        <v>#REF!</v>
      </c>
      <c r="I385" s="367">
        <v>0</v>
      </c>
      <c r="J385" s="367">
        <v>0</v>
      </c>
      <c r="K385" s="367">
        <v>0</v>
      </c>
      <c r="L385" s="367">
        <v>0</v>
      </c>
      <c r="M385" s="367">
        <v>0</v>
      </c>
      <c r="N385" s="367" t="e">
        <f t="shared" ref="N385:N391" si="73">-$H385</f>
        <v>#REF!</v>
      </c>
      <c r="O385" s="367">
        <v>0</v>
      </c>
      <c r="P385" s="367">
        <v>0</v>
      </c>
      <c r="Q385" s="367">
        <v>0</v>
      </c>
      <c r="R385" s="367">
        <v>0</v>
      </c>
      <c r="S385" s="367">
        <v>0</v>
      </c>
      <c r="T385" s="367">
        <v>0</v>
      </c>
      <c r="U385" s="367">
        <v>0</v>
      </c>
      <c r="V385" s="367">
        <v>0</v>
      </c>
      <c r="W385" s="367">
        <v>0</v>
      </c>
      <c r="X385" s="367">
        <v>0</v>
      </c>
      <c r="Y385" s="367">
        <v>0</v>
      </c>
      <c r="Z385" s="368" t="e">
        <f t="shared" ref="Z385:Z406" si="74">SUM(H385:Y385)</f>
        <v>#REF!</v>
      </c>
      <c r="AA385" s="371"/>
    </row>
    <row r="386" spans="1:27" s="370" customFormat="1" ht="12.75" customHeight="1">
      <c r="A386" s="370">
        <f t="shared" si="61"/>
        <v>15</v>
      </c>
      <c r="B386" s="405">
        <v>710407350040199</v>
      </c>
      <c r="C386" s="408" t="s">
        <v>640</v>
      </c>
      <c r="D386" s="365" t="e">
        <f>+IF(VLOOKUP(C386,#REF!,6,FALSE)=15,VLOOKUP('CA EF (2)'!C386,#REF!,5,FALSE),0)</f>
        <v>#REF!</v>
      </c>
      <c r="E386" s="366"/>
      <c r="F386" s="366"/>
      <c r="G386" s="367">
        <v>0</v>
      </c>
      <c r="H386" s="367" t="e">
        <f t="shared" si="71"/>
        <v>#REF!</v>
      </c>
      <c r="I386" s="367">
        <v>0</v>
      </c>
      <c r="J386" s="367">
        <v>0</v>
      </c>
      <c r="K386" s="367">
        <v>0</v>
      </c>
      <c r="L386" s="367">
        <v>0</v>
      </c>
      <c r="M386" s="367">
        <v>0</v>
      </c>
      <c r="N386" s="367" t="e">
        <f t="shared" si="73"/>
        <v>#REF!</v>
      </c>
      <c r="O386" s="367">
        <v>0</v>
      </c>
      <c r="P386" s="367">
        <v>0</v>
      </c>
      <c r="Q386" s="367">
        <v>0</v>
      </c>
      <c r="R386" s="367">
        <v>0</v>
      </c>
      <c r="S386" s="367">
        <v>0</v>
      </c>
      <c r="T386" s="367">
        <v>0</v>
      </c>
      <c r="U386" s="367">
        <v>0</v>
      </c>
      <c r="V386" s="367">
        <v>0</v>
      </c>
      <c r="W386" s="367">
        <v>0</v>
      </c>
      <c r="X386" s="367">
        <v>0</v>
      </c>
      <c r="Y386" s="367">
        <v>0</v>
      </c>
      <c r="Z386" s="368" t="e">
        <f t="shared" si="74"/>
        <v>#REF!</v>
      </c>
      <c r="AA386" s="371"/>
    </row>
    <row r="387" spans="1:27" s="370" customFormat="1" ht="12.75" customHeight="1">
      <c r="A387" s="370">
        <f t="shared" si="61"/>
        <v>13</v>
      </c>
      <c r="B387" s="406">
        <v>7104073500402</v>
      </c>
      <c r="C387" s="407" t="s">
        <v>777</v>
      </c>
      <c r="D387" s="365" t="e">
        <f>+IF(VLOOKUP(C387,#REF!,6,FALSE)=15,VLOOKUP('CA EF (2)'!C387,#REF!,5,FALSE),0)</f>
        <v>#REF!</v>
      </c>
      <c r="E387" s="366"/>
      <c r="F387" s="366"/>
      <c r="G387" s="367">
        <v>0</v>
      </c>
      <c r="H387" s="367" t="e">
        <f t="shared" si="71"/>
        <v>#REF!</v>
      </c>
      <c r="I387" s="367">
        <v>0</v>
      </c>
      <c r="J387" s="367">
        <v>0</v>
      </c>
      <c r="K387" s="367">
        <v>0</v>
      </c>
      <c r="L387" s="367">
        <v>0</v>
      </c>
      <c r="M387" s="367">
        <v>0</v>
      </c>
      <c r="N387" s="367">
        <v>0</v>
      </c>
      <c r="O387" s="367">
        <v>0</v>
      </c>
      <c r="P387" s="367">
        <v>0</v>
      </c>
      <c r="Q387" s="367">
        <v>0</v>
      </c>
      <c r="R387" s="367">
        <v>0</v>
      </c>
      <c r="S387" s="367">
        <v>0</v>
      </c>
      <c r="T387" s="367">
        <v>0</v>
      </c>
      <c r="U387" s="367">
        <v>0</v>
      </c>
      <c r="V387" s="367">
        <v>0</v>
      </c>
      <c r="W387" s="367">
        <v>0</v>
      </c>
      <c r="X387" s="367">
        <v>0</v>
      </c>
      <c r="Y387" s="367">
        <v>0</v>
      </c>
      <c r="Z387" s="368" t="e">
        <f t="shared" si="74"/>
        <v>#REF!</v>
      </c>
      <c r="AA387" s="369"/>
    </row>
    <row r="388" spans="1:27" s="370" customFormat="1" ht="12.75" customHeight="1">
      <c r="A388" s="370">
        <f t="shared" si="61"/>
        <v>15</v>
      </c>
      <c r="B388" s="405">
        <v>710407350040201</v>
      </c>
      <c r="C388" s="408" t="s">
        <v>641</v>
      </c>
      <c r="D388" s="365" t="e">
        <f>+IF(VLOOKUP(C388,#REF!,6,FALSE)=15,VLOOKUP('CA EF (2)'!C388,#REF!,5,FALSE),0)</f>
        <v>#REF!</v>
      </c>
      <c r="E388" s="366"/>
      <c r="F388" s="366"/>
      <c r="G388" s="367">
        <v>0</v>
      </c>
      <c r="H388" s="367" t="e">
        <f t="shared" si="71"/>
        <v>#REF!</v>
      </c>
      <c r="I388" s="367">
        <v>0</v>
      </c>
      <c r="J388" s="367">
        <v>0</v>
      </c>
      <c r="K388" s="367">
        <v>0</v>
      </c>
      <c r="L388" s="367">
        <v>0</v>
      </c>
      <c r="M388" s="367">
        <v>0</v>
      </c>
      <c r="N388" s="367" t="e">
        <f t="shared" si="73"/>
        <v>#REF!</v>
      </c>
      <c r="O388" s="367">
        <v>0</v>
      </c>
      <c r="P388" s="367">
        <v>0</v>
      </c>
      <c r="Q388" s="367">
        <v>0</v>
      </c>
      <c r="R388" s="367">
        <v>0</v>
      </c>
      <c r="S388" s="367">
        <v>0</v>
      </c>
      <c r="T388" s="367">
        <v>0</v>
      </c>
      <c r="U388" s="367">
        <v>0</v>
      </c>
      <c r="V388" s="367">
        <v>0</v>
      </c>
      <c r="W388" s="367">
        <v>0</v>
      </c>
      <c r="X388" s="367">
        <v>0</v>
      </c>
      <c r="Y388" s="367">
        <v>0</v>
      </c>
      <c r="Z388" s="368" t="e">
        <f t="shared" si="74"/>
        <v>#REF!</v>
      </c>
      <c r="AA388" s="371"/>
    </row>
    <row r="389" spans="1:27" s="370" customFormat="1" ht="12.75" customHeight="1">
      <c r="A389" s="370">
        <f t="shared" si="61"/>
        <v>15</v>
      </c>
      <c r="B389" s="405">
        <v>710407350040299</v>
      </c>
      <c r="C389" s="408" t="s">
        <v>642</v>
      </c>
      <c r="D389" s="365" t="e">
        <f>+IF(VLOOKUP(C389,#REF!,6,FALSE)=15,VLOOKUP('CA EF (2)'!C389,#REF!,5,FALSE),0)</f>
        <v>#REF!</v>
      </c>
      <c r="E389" s="366"/>
      <c r="F389" s="366"/>
      <c r="G389" s="367">
        <v>0</v>
      </c>
      <c r="H389" s="367" t="e">
        <f t="shared" si="71"/>
        <v>#REF!</v>
      </c>
      <c r="I389" s="367">
        <v>0</v>
      </c>
      <c r="J389" s="367">
        <v>0</v>
      </c>
      <c r="K389" s="367">
        <v>0</v>
      </c>
      <c r="L389" s="367">
        <v>0</v>
      </c>
      <c r="M389" s="367">
        <v>0</v>
      </c>
      <c r="N389" s="367" t="e">
        <f t="shared" si="73"/>
        <v>#REF!</v>
      </c>
      <c r="O389" s="367">
        <v>0</v>
      </c>
      <c r="P389" s="367">
        <v>0</v>
      </c>
      <c r="Q389" s="367">
        <v>0</v>
      </c>
      <c r="R389" s="367">
        <v>0</v>
      </c>
      <c r="S389" s="367">
        <v>0</v>
      </c>
      <c r="T389" s="367">
        <v>0</v>
      </c>
      <c r="U389" s="367">
        <v>0</v>
      </c>
      <c r="V389" s="367">
        <v>0</v>
      </c>
      <c r="W389" s="367">
        <v>0</v>
      </c>
      <c r="X389" s="367">
        <v>0</v>
      </c>
      <c r="Y389" s="367">
        <v>0</v>
      </c>
      <c r="Z389" s="368" t="e">
        <f t="shared" si="74"/>
        <v>#REF!</v>
      </c>
      <c r="AA389" s="371"/>
    </row>
    <row r="390" spans="1:27" s="370" customFormat="1" ht="12.75" customHeight="1">
      <c r="A390" s="370">
        <f t="shared" si="61"/>
        <v>13</v>
      </c>
      <c r="B390" s="406">
        <v>7104073500403</v>
      </c>
      <c r="C390" s="407" t="s">
        <v>778</v>
      </c>
      <c r="D390" s="365" t="e">
        <f>+IF(VLOOKUP(C390,#REF!,6,FALSE)=15,VLOOKUP('CA EF (2)'!C390,#REF!,5,FALSE),0)</f>
        <v>#REF!</v>
      </c>
      <c r="E390" s="366"/>
      <c r="F390" s="366"/>
      <c r="G390" s="367">
        <v>0</v>
      </c>
      <c r="H390" s="367" t="e">
        <f t="shared" si="71"/>
        <v>#REF!</v>
      </c>
      <c r="I390" s="367">
        <v>0</v>
      </c>
      <c r="J390" s="367">
        <v>0</v>
      </c>
      <c r="K390" s="367">
        <v>0</v>
      </c>
      <c r="L390" s="367">
        <v>0</v>
      </c>
      <c r="M390" s="367">
        <v>0</v>
      </c>
      <c r="N390" s="367">
        <v>0</v>
      </c>
      <c r="O390" s="367">
        <v>0</v>
      </c>
      <c r="P390" s="367">
        <v>0</v>
      </c>
      <c r="Q390" s="367">
        <v>0</v>
      </c>
      <c r="R390" s="367">
        <v>0</v>
      </c>
      <c r="S390" s="367">
        <v>0</v>
      </c>
      <c r="T390" s="367">
        <v>0</v>
      </c>
      <c r="U390" s="367">
        <v>0</v>
      </c>
      <c r="V390" s="367">
        <v>0</v>
      </c>
      <c r="W390" s="367">
        <v>0</v>
      </c>
      <c r="X390" s="367">
        <v>0</v>
      </c>
      <c r="Y390" s="367">
        <v>0</v>
      </c>
      <c r="Z390" s="368" t="e">
        <f t="shared" si="74"/>
        <v>#REF!</v>
      </c>
      <c r="AA390" s="371"/>
    </row>
    <row r="391" spans="1:27" s="370" customFormat="1" ht="12.75" customHeight="1">
      <c r="A391" s="370">
        <f t="shared" si="61"/>
        <v>15</v>
      </c>
      <c r="B391" s="405">
        <v>710407350040399</v>
      </c>
      <c r="C391" s="408" t="s">
        <v>779</v>
      </c>
      <c r="D391" s="365" t="e">
        <f>+IF(VLOOKUP(C391,#REF!,6,FALSE)=15,VLOOKUP('CA EF (2)'!C391,#REF!,5,FALSE),0)</f>
        <v>#REF!</v>
      </c>
      <c r="E391" s="366"/>
      <c r="F391" s="366"/>
      <c r="G391" s="367">
        <v>0</v>
      </c>
      <c r="H391" s="367" t="e">
        <f t="shared" si="71"/>
        <v>#REF!</v>
      </c>
      <c r="I391" s="367">
        <v>0</v>
      </c>
      <c r="J391" s="367">
        <v>0</v>
      </c>
      <c r="K391" s="367">
        <v>0</v>
      </c>
      <c r="L391" s="367">
        <v>0</v>
      </c>
      <c r="M391" s="367">
        <v>0</v>
      </c>
      <c r="N391" s="367" t="e">
        <f t="shared" si="73"/>
        <v>#REF!</v>
      </c>
      <c r="O391" s="367">
        <v>0</v>
      </c>
      <c r="P391" s="367">
        <v>0</v>
      </c>
      <c r="Q391" s="367">
        <v>0</v>
      </c>
      <c r="R391" s="367">
        <v>0</v>
      </c>
      <c r="S391" s="367">
        <v>0</v>
      </c>
      <c r="T391" s="367">
        <v>0</v>
      </c>
      <c r="U391" s="367">
        <v>0</v>
      </c>
      <c r="V391" s="367">
        <v>0</v>
      </c>
      <c r="W391" s="367">
        <v>0</v>
      </c>
      <c r="X391" s="367">
        <v>0</v>
      </c>
      <c r="Y391" s="367">
        <v>0</v>
      </c>
      <c r="Z391" s="368" t="e">
        <f t="shared" si="74"/>
        <v>#REF!</v>
      </c>
      <c r="AA391" s="371"/>
    </row>
    <row r="392" spans="1:27" s="370" customFormat="1" ht="12.75" customHeight="1">
      <c r="A392" s="370">
        <f t="shared" si="61"/>
        <v>11</v>
      </c>
      <c r="B392" s="406">
        <v>71040735007</v>
      </c>
      <c r="C392" s="407" t="s">
        <v>643</v>
      </c>
      <c r="D392" s="365" t="e">
        <f>+IF(VLOOKUP(C392,#REF!,6,FALSE)=15,VLOOKUP('CA EF (2)'!C392,#REF!,5,FALSE),0)</f>
        <v>#REF!</v>
      </c>
      <c r="E392" s="366"/>
      <c r="F392" s="366"/>
      <c r="G392" s="367">
        <v>0</v>
      </c>
      <c r="H392" s="367" t="e">
        <f t="shared" si="71"/>
        <v>#REF!</v>
      </c>
      <c r="I392" s="367">
        <v>0</v>
      </c>
      <c r="J392" s="367">
        <v>0</v>
      </c>
      <c r="K392" s="367">
        <v>0</v>
      </c>
      <c r="L392" s="367">
        <v>0</v>
      </c>
      <c r="M392" s="367">
        <v>0</v>
      </c>
      <c r="N392" s="367">
        <v>0</v>
      </c>
      <c r="O392" s="367">
        <v>0</v>
      </c>
      <c r="P392" s="367">
        <v>0</v>
      </c>
      <c r="Q392" s="367">
        <v>0</v>
      </c>
      <c r="R392" s="367">
        <v>0</v>
      </c>
      <c r="S392" s="367">
        <v>0</v>
      </c>
      <c r="T392" s="367">
        <v>0</v>
      </c>
      <c r="U392" s="367">
        <v>0</v>
      </c>
      <c r="V392" s="367">
        <v>0</v>
      </c>
      <c r="W392" s="367">
        <v>0</v>
      </c>
      <c r="X392" s="367">
        <v>0</v>
      </c>
      <c r="Y392" s="367">
        <v>0</v>
      </c>
      <c r="Z392" s="368" t="e">
        <f t="shared" si="74"/>
        <v>#REF!</v>
      </c>
      <c r="AA392" s="371"/>
    </row>
    <row r="393" spans="1:27" s="370" customFormat="1" ht="12.75" customHeight="1">
      <c r="A393" s="370">
        <f t="shared" si="61"/>
        <v>13</v>
      </c>
      <c r="B393" s="406">
        <v>7104073500701</v>
      </c>
      <c r="C393" s="407" t="s">
        <v>643</v>
      </c>
      <c r="D393" s="365" t="e">
        <f>+IF(VLOOKUP(C393,#REF!,6,FALSE)=15,VLOOKUP('CA EF (2)'!C393,#REF!,5,FALSE),0)</f>
        <v>#REF!</v>
      </c>
      <c r="E393" s="366"/>
      <c r="F393" s="366"/>
      <c r="G393" s="367">
        <v>0</v>
      </c>
      <c r="H393" s="367" t="e">
        <f t="shared" si="71"/>
        <v>#REF!</v>
      </c>
      <c r="I393" s="367">
        <v>0</v>
      </c>
      <c r="J393" s="367">
        <v>0</v>
      </c>
      <c r="K393" s="367">
        <v>0</v>
      </c>
      <c r="L393" s="367">
        <v>0</v>
      </c>
      <c r="M393" s="367">
        <v>0</v>
      </c>
      <c r="N393" s="367">
        <v>0</v>
      </c>
      <c r="O393" s="367">
        <v>0</v>
      </c>
      <c r="P393" s="367">
        <v>0</v>
      </c>
      <c r="Q393" s="367">
        <v>0</v>
      </c>
      <c r="R393" s="367">
        <v>0</v>
      </c>
      <c r="S393" s="367">
        <v>0</v>
      </c>
      <c r="T393" s="367">
        <v>0</v>
      </c>
      <c r="U393" s="367">
        <v>0</v>
      </c>
      <c r="V393" s="367">
        <v>0</v>
      </c>
      <c r="W393" s="367">
        <v>0</v>
      </c>
      <c r="X393" s="367">
        <v>0</v>
      </c>
      <c r="Y393" s="367">
        <v>0</v>
      </c>
      <c r="Z393" s="368" t="e">
        <f t="shared" si="74"/>
        <v>#REF!</v>
      </c>
      <c r="AA393" s="371"/>
    </row>
    <row r="394" spans="1:27" s="370" customFormat="1" ht="12.75" customHeight="1">
      <c r="A394" s="370">
        <f t="shared" si="61"/>
        <v>15</v>
      </c>
      <c r="B394" s="405">
        <v>710407350070199</v>
      </c>
      <c r="C394" s="408" t="s">
        <v>644</v>
      </c>
      <c r="D394" s="365" t="e">
        <f>+IF(VLOOKUP(C394,#REF!,6,FALSE)=15,VLOOKUP('CA EF (2)'!C394,#REF!,5,FALSE),0)+2</f>
        <v>#REF!</v>
      </c>
      <c r="E394" s="366"/>
      <c r="F394" s="366"/>
      <c r="G394" s="367">
        <v>0</v>
      </c>
      <c r="H394" s="367" t="e">
        <f t="shared" si="71"/>
        <v>#REF!</v>
      </c>
      <c r="I394" s="367">
        <v>0</v>
      </c>
      <c r="J394" s="367">
        <v>0</v>
      </c>
      <c r="K394" s="367">
        <v>0</v>
      </c>
      <c r="L394" s="367">
        <v>0</v>
      </c>
      <c r="M394" s="367">
        <v>0</v>
      </c>
      <c r="N394" s="367">
        <v>0</v>
      </c>
      <c r="O394" s="367">
        <v>0</v>
      </c>
      <c r="P394" s="367">
        <v>0</v>
      </c>
      <c r="Q394" s="367">
        <v>0</v>
      </c>
      <c r="R394" s="367">
        <v>0</v>
      </c>
      <c r="S394" s="367">
        <v>0</v>
      </c>
      <c r="T394" s="367">
        <v>0</v>
      </c>
      <c r="U394" s="367">
        <v>0</v>
      </c>
      <c r="V394" s="367">
        <v>0</v>
      </c>
      <c r="W394" s="367">
        <v>0</v>
      </c>
      <c r="X394" s="367">
        <v>0</v>
      </c>
      <c r="Y394" s="367" t="e">
        <f t="shared" ref="Y394" si="75">-$H394</f>
        <v>#REF!</v>
      </c>
      <c r="Z394" s="368" t="e">
        <f t="shared" si="74"/>
        <v>#REF!</v>
      </c>
      <c r="AA394" s="369"/>
    </row>
    <row r="395" spans="1:27" s="370" customFormat="1" ht="12.75" customHeight="1">
      <c r="A395" s="370">
        <f t="shared" si="61"/>
        <v>11</v>
      </c>
      <c r="B395" s="406">
        <v>71040735008</v>
      </c>
      <c r="C395" s="407" t="s">
        <v>645</v>
      </c>
      <c r="D395" s="365" t="e">
        <f>+IF(VLOOKUP(C395,#REF!,6,FALSE)=15,VLOOKUP('CA EF (2)'!C395,#REF!,5,FALSE),0)</f>
        <v>#REF!</v>
      </c>
      <c r="E395" s="366"/>
      <c r="F395" s="366"/>
      <c r="G395" s="367">
        <v>0</v>
      </c>
      <c r="H395" s="367" t="e">
        <f t="shared" si="71"/>
        <v>#REF!</v>
      </c>
      <c r="I395" s="367">
        <v>0</v>
      </c>
      <c r="J395" s="367">
        <v>0</v>
      </c>
      <c r="K395" s="367">
        <v>0</v>
      </c>
      <c r="L395" s="367">
        <v>0</v>
      </c>
      <c r="M395" s="367">
        <v>0</v>
      </c>
      <c r="N395" s="367">
        <v>0</v>
      </c>
      <c r="O395" s="367">
        <v>0</v>
      </c>
      <c r="P395" s="367">
        <v>0</v>
      </c>
      <c r="Q395" s="367">
        <v>0</v>
      </c>
      <c r="R395" s="367">
        <v>0</v>
      </c>
      <c r="S395" s="367">
        <v>0</v>
      </c>
      <c r="T395" s="367">
        <v>0</v>
      </c>
      <c r="U395" s="367">
        <v>0</v>
      </c>
      <c r="V395" s="367">
        <v>0</v>
      </c>
      <c r="W395" s="367">
        <v>0</v>
      </c>
      <c r="X395" s="367">
        <v>0</v>
      </c>
      <c r="Y395" s="367">
        <v>0</v>
      </c>
      <c r="Z395" s="368" t="e">
        <f t="shared" si="74"/>
        <v>#REF!</v>
      </c>
      <c r="AA395" s="371"/>
    </row>
    <row r="396" spans="1:27" s="370" customFormat="1" ht="12.75" customHeight="1">
      <c r="A396" s="370">
        <f t="shared" si="61"/>
        <v>13</v>
      </c>
      <c r="B396" s="406">
        <v>7104073500801</v>
      </c>
      <c r="C396" s="407" t="s">
        <v>645</v>
      </c>
      <c r="D396" s="365" t="e">
        <f>+IF(VLOOKUP(C396,#REF!,6,FALSE)=15,VLOOKUP('CA EF (2)'!C396,#REF!,5,FALSE),0)</f>
        <v>#REF!</v>
      </c>
      <c r="E396" s="366"/>
      <c r="F396" s="366"/>
      <c r="G396" s="367">
        <v>0</v>
      </c>
      <c r="H396" s="367" t="e">
        <f t="shared" si="71"/>
        <v>#REF!</v>
      </c>
      <c r="I396" s="367">
        <v>0</v>
      </c>
      <c r="J396" s="367">
        <v>0</v>
      </c>
      <c r="K396" s="367">
        <v>0</v>
      </c>
      <c r="L396" s="367">
        <v>0</v>
      </c>
      <c r="M396" s="367">
        <v>0</v>
      </c>
      <c r="N396" s="367">
        <v>0</v>
      </c>
      <c r="O396" s="367">
        <v>0</v>
      </c>
      <c r="P396" s="367">
        <v>0</v>
      </c>
      <c r="Q396" s="367">
        <v>0</v>
      </c>
      <c r="R396" s="367">
        <v>0</v>
      </c>
      <c r="S396" s="367">
        <v>0</v>
      </c>
      <c r="T396" s="367">
        <v>0</v>
      </c>
      <c r="U396" s="367">
        <v>0</v>
      </c>
      <c r="V396" s="367">
        <v>0</v>
      </c>
      <c r="W396" s="367">
        <v>0</v>
      </c>
      <c r="X396" s="367">
        <v>0</v>
      </c>
      <c r="Y396" s="367">
        <v>0</v>
      </c>
      <c r="Z396" s="368" t="e">
        <f t="shared" si="74"/>
        <v>#REF!</v>
      </c>
      <c r="AA396" s="371"/>
    </row>
    <row r="397" spans="1:27" s="370" customFormat="1" ht="12.75" customHeight="1">
      <c r="A397" s="370">
        <f t="shared" si="61"/>
        <v>15</v>
      </c>
      <c r="B397" s="405">
        <v>710407350080199</v>
      </c>
      <c r="C397" s="408" t="s">
        <v>646</v>
      </c>
      <c r="D397" s="365" t="e">
        <f>+IF(VLOOKUP(C397,#REF!,6,FALSE)=15,VLOOKUP('CA EF (2)'!C397,#REF!,5,FALSE),0)</f>
        <v>#REF!</v>
      </c>
      <c r="E397" s="366"/>
      <c r="F397" s="366"/>
      <c r="G397" s="367">
        <v>0</v>
      </c>
      <c r="H397" s="367" t="e">
        <f t="shared" si="71"/>
        <v>#REF!</v>
      </c>
      <c r="I397" s="367">
        <v>0</v>
      </c>
      <c r="J397" s="367">
        <v>0</v>
      </c>
      <c r="K397" s="367">
        <v>0</v>
      </c>
      <c r="L397" s="367">
        <v>0</v>
      </c>
      <c r="M397" s="367">
        <v>0</v>
      </c>
      <c r="N397" s="367">
        <v>0</v>
      </c>
      <c r="O397" s="367">
        <v>0</v>
      </c>
      <c r="P397" s="367">
        <v>0</v>
      </c>
      <c r="Q397" s="367">
        <v>0</v>
      </c>
      <c r="R397" s="367">
        <v>0</v>
      </c>
      <c r="S397" s="367">
        <v>0</v>
      </c>
      <c r="T397" s="367">
        <v>0</v>
      </c>
      <c r="U397" s="367">
        <v>0</v>
      </c>
      <c r="V397" s="367">
        <v>0</v>
      </c>
      <c r="W397" s="367">
        <v>0</v>
      </c>
      <c r="X397" s="367">
        <v>0</v>
      </c>
      <c r="Y397" s="367" t="e">
        <f t="shared" ref="Y397" si="76">-$H397</f>
        <v>#REF!</v>
      </c>
      <c r="Z397" s="368" t="e">
        <f t="shared" si="74"/>
        <v>#REF!</v>
      </c>
      <c r="AA397" s="371"/>
    </row>
    <row r="398" spans="1:27" s="370" customFormat="1" ht="12.75" customHeight="1">
      <c r="A398" s="370">
        <f t="shared" si="61"/>
        <v>8</v>
      </c>
      <c r="B398" s="406">
        <v>71040737</v>
      </c>
      <c r="C398" s="407" t="s">
        <v>647</v>
      </c>
      <c r="D398" s="365" t="e">
        <f>+IF(VLOOKUP(C398,#REF!,6,FALSE)=15,VLOOKUP('CA EF (2)'!C398,#REF!,5,FALSE),0)</f>
        <v>#REF!</v>
      </c>
      <c r="E398" s="366"/>
      <c r="F398" s="366"/>
      <c r="G398" s="367">
        <v>0</v>
      </c>
      <c r="H398" s="367" t="e">
        <f t="shared" si="71"/>
        <v>#REF!</v>
      </c>
      <c r="I398" s="367">
        <v>0</v>
      </c>
      <c r="J398" s="367">
        <v>0</v>
      </c>
      <c r="K398" s="367">
        <v>0</v>
      </c>
      <c r="L398" s="367">
        <v>0</v>
      </c>
      <c r="M398" s="367">
        <v>0</v>
      </c>
      <c r="N398" s="367">
        <v>0</v>
      </c>
      <c r="O398" s="367">
        <v>0</v>
      </c>
      <c r="P398" s="367">
        <v>0</v>
      </c>
      <c r="Q398" s="367">
        <v>0</v>
      </c>
      <c r="R398" s="367">
        <v>0</v>
      </c>
      <c r="S398" s="367">
        <v>0</v>
      </c>
      <c r="T398" s="367">
        <v>0</v>
      </c>
      <c r="U398" s="367">
        <v>0</v>
      </c>
      <c r="V398" s="367">
        <v>0</v>
      </c>
      <c r="W398" s="367">
        <v>0</v>
      </c>
      <c r="X398" s="367">
        <v>0</v>
      </c>
      <c r="Y398" s="367">
        <v>0</v>
      </c>
      <c r="Z398" s="368" t="e">
        <f t="shared" si="74"/>
        <v>#REF!</v>
      </c>
      <c r="AA398" s="371"/>
    </row>
    <row r="399" spans="1:27" s="370" customFormat="1" ht="12.75" customHeight="1">
      <c r="A399" s="370">
        <f t="shared" si="61"/>
        <v>11</v>
      </c>
      <c r="B399" s="406">
        <v>71040737001</v>
      </c>
      <c r="C399" s="407" t="s">
        <v>780</v>
      </c>
      <c r="D399" s="365" t="e">
        <f>+IF(VLOOKUP(C399,#REF!,6,FALSE)=15,VLOOKUP('CA EF (2)'!C399,#REF!,5,FALSE),0)</f>
        <v>#REF!</v>
      </c>
      <c r="E399" s="366"/>
      <c r="F399" s="366"/>
      <c r="G399" s="367">
        <v>0</v>
      </c>
      <c r="H399" s="367" t="e">
        <f t="shared" si="71"/>
        <v>#REF!</v>
      </c>
      <c r="I399" s="367">
        <v>0</v>
      </c>
      <c r="J399" s="367">
        <v>0</v>
      </c>
      <c r="K399" s="367">
        <v>0</v>
      </c>
      <c r="L399" s="367">
        <v>0</v>
      </c>
      <c r="M399" s="367">
        <v>0</v>
      </c>
      <c r="N399" s="367">
        <v>0</v>
      </c>
      <c r="O399" s="367">
        <v>0</v>
      </c>
      <c r="P399" s="367">
        <v>0</v>
      </c>
      <c r="Q399" s="367">
        <v>0</v>
      </c>
      <c r="R399" s="367">
        <v>0</v>
      </c>
      <c r="S399" s="367">
        <v>0</v>
      </c>
      <c r="T399" s="367">
        <v>0</v>
      </c>
      <c r="U399" s="367">
        <v>0</v>
      </c>
      <c r="V399" s="367">
        <v>0</v>
      </c>
      <c r="W399" s="367">
        <v>0</v>
      </c>
      <c r="X399" s="367">
        <v>0</v>
      </c>
      <c r="Y399" s="367">
        <v>0</v>
      </c>
      <c r="Z399" s="368" t="e">
        <f t="shared" si="74"/>
        <v>#REF!</v>
      </c>
      <c r="AA399" s="371"/>
    </row>
    <row r="400" spans="1:27" s="370" customFormat="1" ht="12.75" customHeight="1">
      <c r="A400" s="370">
        <f t="shared" si="61"/>
        <v>13</v>
      </c>
      <c r="B400" s="406">
        <v>7104073700101</v>
      </c>
      <c r="C400" s="407" t="s">
        <v>223</v>
      </c>
      <c r="D400" s="365" t="e">
        <f>+IF(VLOOKUP(C400,#REF!,6,FALSE)=15,VLOOKUP('CA EF (2)'!C400,#REF!,5,FALSE),0)</f>
        <v>#REF!</v>
      </c>
      <c r="E400" s="366"/>
      <c r="F400" s="366"/>
      <c r="G400" s="367">
        <v>0</v>
      </c>
      <c r="H400" s="367" t="e">
        <f t="shared" si="71"/>
        <v>#REF!</v>
      </c>
      <c r="I400" s="367">
        <v>0</v>
      </c>
      <c r="J400" s="367">
        <v>0</v>
      </c>
      <c r="K400" s="367">
        <v>0</v>
      </c>
      <c r="L400" s="367">
        <v>0</v>
      </c>
      <c r="M400" s="367">
        <v>0</v>
      </c>
      <c r="N400" s="367">
        <v>0</v>
      </c>
      <c r="O400" s="367">
        <v>0</v>
      </c>
      <c r="P400" s="367">
        <v>0</v>
      </c>
      <c r="Q400" s="367">
        <v>0</v>
      </c>
      <c r="R400" s="367">
        <v>0</v>
      </c>
      <c r="S400" s="367">
        <v>0</v>
      </c>
      <c r="T400" s="367">
        <v>0</v>
      </c>
      <c r="U400" s="367">
        <v>0</v>
      </c>
      <c r="V400" s="367">
        <v>0</v>
      </c>
      <c r="W400" s="367">
        <v>0</v>
      </c>
      <c r="X400" s="367">
        <v>0</v>
      </c>
      <c r="Y400" s="367">
        <v>0</v>
      </c>
      <c r="Z400" s="368" t="e">
        <f t="shared" si="74"/>
        <v>#REF!</v>
      </c>
      <c r="AA400" s="369"/>
    </row>
    <row r="401" spans="1:39" s="370" customFormat="1" ht="12.75" customHeight="1">
      <c r="A401" s="370">
        <f t="shared" si="61"/>
        <v>15</v>
      </c>
      <c r="B401" s="405">
        <v>710407370010199</v>
      </c>
      <c r="C401" s="408" t="s">
        <v>648</v>
      </c>
      <c r="D401" s="365" t="e">
        <f>+IF(VLOOKUP(C401,#REF!,6,FALSE)=15,VLOOKUP('CA EF (2)'!C401,#REF!,5,FALSE),0)</f>
        <v>#REF!</v>
      </c>
      <c r="E401" s="366"/>
      <c r="F401" s="366"/>
      <c r="G401" s="367">
        <v>0</v>
      </c>
      <c r="H401" s="367" t="e">
        <f t="shared" si="71"/>
        <v>#REF!</v>
      </c>
      <c r="I401" s="367">
        <v>0</v>
      </c>
      <c r="J401" s="367">
        <v>0</v>
      </c>
      <c r="K401" s="367">
        <v>0</v>
      </c>
      <c r="L401" s="367">
        <v>0</v>
      </c>
      <c r="M401" s="367">
        <v>0</v>
      </c>
      <c r="N401" s="367" t="e">
        <f t="shared" ref="N401" si="77">-$H401</f>
        <v>#REF!</v>
      </c>
      <c r="O401" s="367">
        <v>0</v>
      </c>
      <c r="P401" s="367">
        <v>0</v>
      </c>
      <c r="Q401" s="367">
        <v>0</v>
      </c>
      <c r="R401" s="367">
        <v>0</v>
      </c>
      <c r="S401" s="367">
        <v>0</v>
      </c>
      <c r="T401" s="367">
        <v>0</v>
      </c>
      <c r="U401" s="367">
        <v>0</v>
      </c>
      <c r="V401" s="367">
        <v>0</v>
      </c>
      <c r="W401" s="367">
        <v>0</v>
      </c>
      <c r="X401" s="367">
        <v>0</v>
      </c>
      <c r="Y401" s="367">
        <v>0</v>
      </c>
      <c r="Z401" s="368" t="e">
        <f t="shared" si="74"/>
        <v>#REF!</v>
      </c>
      <c r="AA401" s="371"/>
    </row>
    <row r="402" spans="1:39" s="370" customFormat="1" ht="12.75" customHeight="1">
      <c r="A402" s="370">
        <f t="shared" si="61"/>
        <v>13</v>
      </c>
      <c r="B402" s="406">
        <v>7104073700104</v>
      </c>
      <c r="C402" s="407" t="s">
        <v>222</v>
      </c>
      <c r="D402" s="365" t="e">
        <f>+IF(VLOOKUP(C402,#REF!,6,FALSE)=15,VLOOKUP('CA EF (2)'!C402,#REF!,5,FALSE),0)</f>
        <v>#REF!</v>
      </c>
      <c r="E402" s="366"/>
      <c r="F402" s="366"/>
      <c r="G402" s="367">
        <v>0</v>
      </c>
      <c r="H402" s="367" t="e">
        <f t="shared" si="71"/>
        <v>#REF!</v>
      </c>
      <c r="I402" s="367">
        <v>0</v>
      </c>
      <c r="J402" s="367">
        <v>0</v>
      </c>
      <c r="K402" s="367">
        <v>0</v>
      </c>
      <c r="L402" s="367">
        <v>0</v>
      </c>
      <c r="M402" s="367">
        <v>0</v>
      </c>
      <c r="N402" s="367">
        <v>0</v>
      </c>
      <c r="O402" s="367">
        <v>0</v>
      </c>
      <c r="P402" s="367">
        <v>0</v>
      </c>
      <c r="Q402" s="367">
        <v>0</v>
      </c>
      <c r="R402" s="367">
        <v>0</v>
      </c>
      <c r="S402" s="367">
        <v>0</v>
      </c>
      <c r="T402" s="367">
        <v>0</v>
      </c>
      <c r="U402" s="367">
        <v>0</v>
      </c>
      <c r="V402" s="367">
        <v>0</v>
      </c>
      <c r="W402" s="367">
        <v>0</v>
      </c>
      <c r="X402" s="367">
        <v>0</v>
      </c>
      <c r="Y402" s="367">
        <v>0</v>
      </c>
      <c r="Z402" s="368" t="e">
        <f t="shared" si="74"/>
        <v>#REF!</v>
      </c>
      <c r="AA402" s="371"/>
    </row>
    <row r="403" spans="1:39" s="370" customFormat="1" ht="12.75" customHeight="1">
      <c r="A403" s="370">
        <f t="shared" si="61"/>
        <v>15</v>
      </c>
      <c r="B403" s="405">
        <v>710407370010499</v>
      </c>
      <c r="C403" s="408" t="s">
        <v>649</v>
      </c>
      <c r="D403" s="365" t="e">
        <f>+IF(VLOOKUP(C403,#REF!,6,FALSE)=15,VLOOKUP('CA EF (2)'!C403,#REF!,5,FALSE),0)</f>
        <v>#REF!</v>
      </c>
      <c r="E403" s="366"/>
      <c r="F403" s="366"/>
      <c r="G403" s="367">
        <v>0</v>
      </c>
      <c r="H403" s="367" t="e">
        <f t="shared" si="71"/>
        <v>#REF!</v>
      </c>
      <c r="I403" s="367">
        <v>0</v>
      </c>
      <c r="J403" s="367">
        <v>0</v>
      </c>
      <c r="K403" s="367">
        <v>0</v>
      </c>
      <c r="L403" s="367">
        <v>0</v>
      </c>
      <c r="M403" s="367">
        <v>0</v>
      </c>
      <c r="N403" s="367" t="e">
        <f t="shared" ref="N403:N406" si="78">-$H403</f>
        <v>#REF!</v>
      </c>
      <c r="O403" s="367">
        <v>0</v>
      </c>
      <c r="P403" s="367">
        <v>0</v>
      </c>
      <c r="Q403" s="367">
        <v>0</v>
      </c>
      <c r="R403" s="367">
        <v>0</v>
      </c>
      <c r="S403" s="367">
        <v>0</v>
      </c>
      <c r="T403" s="367">
        <v>0</v>
      </c>
      <c r="U403" s="367">
        <v>0</v>
      </c>
      <c r="V403" s="367">
        <v>0</v>
      </c>
      <c r="W403" s="367">
        <v>0</v>
      </c>
      <c r="X403" s="367">
        <v>0</v>
      </c>
      <c r="Y403" s="367">
        <v>0</v>
      </c>
      <c r="Z403" s="368" t="e">
        <f t="shared" si="74"/>
        <v>#REF!</v>
      </c>
      <c r="AA403" s="371"/>
    </row>
    <row r="404" spans="1:39" s="370" customFormat="1" ht="12.75" customHeight="1">
      <c r="A404" s="370">
        <f t="shared" si="61"/>
        <v>11</v>
      </c>
      <c r="B404" s="406">
        <v>71040737002</v>
      </c>
      <c r="C404" s="407" t="s">
        <v>781</v>
      </c>
      <c r="D404" s="365" t="e">
        <f>+IF(VLOOKUP(C404,#REF!,6,FALSE)=15,VLOOKUP('CA EF (2)'!C404,#REF!,5,FALSE),0)</f>
        <v>#REF!</v>
      </c>
      <c r="E404" s="366"/>
      <c r="F404" s="366"/>
      <c r="G404" s="367">
        <v>0</v>
      </c>
      <c r="H404" s="367" t="e">
        <f t="shared" si="71"/>
        <v>#REF!</v>
      </c>
      <c r="I404" s="367">
        <v>0</v>
      </c>
      <c r="J404" s="367">
        <v>0</v>
      </c>
      <c r="K404" s="367">
        <v>0</v>
      </c>
      <c r="L404" s="367">
        <v>0</v>
      </c>
      <c r="M404" s="367">
        <v>0</v>
      </c>
      <c r="N404" s="367" t="e">
        <f t="shared" si="78"/>
        <v>#REF!</v>
      </c>
      <c r="O404" s="367">
        <v>0</v>
      </c>
      <c r="P404" s="367">
        <v>0</v>
      </c>
      <c r="Q404" s="367">
        <v>0</v>
      </c>
      <c r="R404" s="367">
        <v>0</v>
      </c>
      <c r="S404" s="367">
        <v>0</v>
      </c>
      <c r="T404" s="367">
        <v>0</v>
      </c>
      <c r="U404" s="367">
        <v>0</v>
      </c>
      <c r="V404" s="367">
        <v>0</v>
      </c>
      <c r="W404" s="367">
        <v>0</v>
      </c>
      <c r="X404" s="367">
        <v>0</v>
      </c>
      <c r="Y404" s="367">
        <v>0</v>
      </c>
      <c r="Z404" s="368" t="e">
        <f t="shared" si="74"/>
        <v>#REF!</v>
      </c>
      <c r="AA404" s="371"/>
    </row>
    <row r="405" spans="1:39" s="370" customFormat="1" ht="12.75" customHeight="1">
      <c r="A405" s="370">
        <f t="shared" si="61"/>
        <v>13</v>
      </c>
      <c r="B405" s="406">
        <v>7104073700201</v>
      </c>
      <c r="C405" s="407" t="s">
        <v>782</v>
      </c>
      <c r="D405" s="365" t="e">
        <f>+IF(VLOOKUP(C405,#REF!,6,FALSE)=15,VLOOKUP('CA EF (2)'!C405,#REF!,5,FALSE),0)</f>
        <v>#REF!</v>
      </c>
      <c r="E405" s="366"/>
      <c r="F405" s="366"/>
      <c r="G405" s="367">
        <v>0</v>
      </c>
      <c r="H405" s="367" t="e">
        <f t="shared" si="71"/>
        <v>#REF!</v>
      </c>
      <c r="I405" s="367">
        <v>0</v>
      </c>
      <c r="J405" s="367">
        <v>0</v>
      </c>
      <c r="K405" s="367">
        <v>0</v>
      </c>
      <c r="L405" s="367">
        <v>0</v>
      </c>
      <c r="M405" s="367">
        <v>0</v>
      </c>
      <c r="N405" s="367">
        <v>0</v>
      </c>
      <c r="O405" s="367">
        <v>0</v>
      </c>
      <c r="P405" s="367">
        <v>0</v>
      </c>
      <c r="Q405" s="367">
        <v>0</v>
      </c>
      <c r="R405" s="367">
        <v>0</v>
      </c>
      <c r="S405" s="367">
        <v>0</v>
      </c>
      <c r="T405" s="367">
        <v>0</v>
      </c>
      <c r="U405" s="367">
        <v>0</v>
      </c>
      <c r="V405" s="367">
        <v>0</v>
      </c>
      <c r="W405" s="367">
        <v>0</v>
      </c>
      <c r="X405" s="367">
        <v>0</v>
      </c>
      <c r="Y405" s="367">
        <v>0</v>
      </c>
      <c r="Z405" s="368" t="e">
        <f t="shared" si="74"/>
        <v>#REF!</v>
      </c>
      <c r="AA405" s="371"/>
    </row>
    <row r="406" spans="1:39" s="370" customFormat="1" ht="12.75" customHeight="1">
      <c r="A406" s="370">
        <f t="shared" si="61"/>
        <v>15</v>
      </c>
      <c r="B406" s="405">
        <v>710407370020199</v>
      </c>
      <c r="C406" s="408" t="s">
        <v>783</v>
      </c>
      <c r="D406" s="365" t="e">
        <f>+IF(VLOOKUP(C406,#REF!,6,FALSE)=15,VLOOKUP('CA EF (2)'!C406,#REF!,5,FALSE),0)</f>
        <v>#REF!</v>
      </c>
      <c r="E406" s="366"/>
      <c r="F406" s="366"/>
      <c r="G406" s="367">
        <v>0</v>
      </c>
      <c r="H406" s="367" t="e">
        <f t="shared" si="71"/>
        <v>#REF!</v>
      </c>
      <c r="I406" s="367">
        <v>0</v>
      </c>
      <c r="J406" s="367">
        <v>0</v>
      </c>
      <c r="K406" s="367">
        <v>0</v>
      </c>
      <c r="L406" s="367">
        <v>0</v>
      </c>
      <c r="M406" s="367">
        <v>0</v>
      </c>
      <c r="N406" s="367" t="e">
        <f t="shared" si="78"/>
        <v>#REF!</v>
      </c>
      <c r="O406" s="367">
        <v>0</v>
      </c>
      <c r="P406" s="367">
        <v>0</v>
      </c>
      <c r="Q406" s="367">
        <v>0</v>
      </c>
      <c r="R406" s="367">
        <v>0</v>
      </c>
      <c r="S406" s="367">
        <v>0</v>
      </c>
      <c r="T406" s="367">
        <v>0</v>
      </c>
      <c r="U406" s="367">
        <v>0</v>
      </c>
      <c r="V406" s="367">
        <v>0</v>
      </c>
      <c r="W406" s="367">
        <v>0</v>
      </c>
      <c r="X406" s="367">
        <v>0</v>
      </c>
      <c r="Y406" s="367">
        <v>0</v>
      </c>
      <c r="Z406" s="368" t="e">
        <f t="shared" si="74"/>
        <v>#REF!</v>
      </c>
      <c r="AA406" s="369"/>
    </row>
    <row r="407" spans="1:39" s="379" customFormat="1" ht="10.199999999999999">
      <c r="B407" s="372"/>
      <c r="C407" s="373" t="s">
        <v>679</v>
      </c>
      <c r="D407" s="374" t="e">
        <f>-#REF!</f>
        <v>#REF!</v>
      </c>
      <c r="E407" s="375"/>
      <c r="F407" s="374" t="e">
        <f>-D407</f>
        <v>#REF!</v>
      </c>
      <c r="G407" s="374">
        <v>0</v>
      </c>
      <c r="H407" s="375" t="e">
        <f>+D407-G407-E407+F407</f>
        <v>#REF!</v>
      </c>
      <c r="I407" s="376"/>
      <c r="J407" s="376"/>
      <c r="K407" s="376"/>
      <c r="L407" s="376"/>
      <c r="M407" s="376"/>
      <c r="N407" s="376"/>
      <c r="O407" s="376"/>
      <c r="P407" s="376"/>
      <c r="Q407" s="376"/>
      <c r="R407" s="376"/>
      <c r="S407" s="376"/>
      <c r="T407" s="376"/>
      <c r="U407" s="376"/>
      <c r="V407" s="376"/>
      <c r="W407" s="376"/>
      <c r="X407" s="376"/>
      <c r="Y407" s="376"/>
      <c r="Z407" s="375"/>
      <c r="AA407" s="377"/>
      <c r="AB407" s="378"/>
      <c r="AC407" s="378"/>
      <c r="AD407" s="378"/>
      <c r="AE407" s="378"/>
      <c r="AF407" s="378"/>
      <c r="AG407" s="378"/>
      <c r="AH407" s="378"/>
      <c r="AI407" s="378"/>
      <c r="AJ407" s="378"/>
      <c r="AK407" s="378"/>
      <c r="AL407" s="378"/>
      <c r="AM407" s="378"/>
    </row>
    <row r="408" spans="1:39" s="364" customFormat="1" ht="10.8" thickBot="1">
      <c r="C408" s="380" t="s">
        <v>29</v>
      </c>
      <c r="D408" s="381" t="e">
        <f>+SUM(D4:D407)</f>
        <v>#REF!</v>
      </c>
      <c r="E408" s="381" t="e">
        <f>+SUM(E4:E407)</f>
        <v>#REF!</v>
      </c>
      <c r="F408" s="381" t="e">
        <f>+SUM(F4:F407)</f>
        <v>#REF!</v>
      </c>
      <c r="G408" s="381">
        <f>+SUM(G4:G407)</f>
        <v>1.5028884410858154</v>
      </c>
      <c r="H408" s="381" t="e">
        <f>+SUM(H62:H407)</f>
        <v>#REF!</v>
      </c>
      <c r="I408" s="381" t="e">
        <f t="shared" ref="I408:Z408" si="79">+SUM(I4:I407)</f>
        <v>#REF!</v>
      </c>
      <c r="J408" s="381">
        <f t="shared" si="79"/>
        <v>0</v>
      </c>
      <c r="K408" s="381" t="e">
        <f t="shared" si="79"/>
        <v>#REF!</v>
      </c>
      <c r="L408" s="381">
        <f t="shared" si="79"/>
        <v>0</v>
      </c>
      <c r="M408" s="381">
        <f t="shared" si="79"/>
        <v>0</v>
      </c>
      <c r="N408" s="381" t="e">
        <f t="shared" si="79"/>
        <v>#REF!</v>
      </c>
      <c r="O408" s="381">
        <f t="shared" si="79"/>
        <v>0</v>
      </c>
      <c r="P408" s="381">
        <f t="shared" si="79"/>
        <v>0</v>
      </c>
      <c r="Q408" s="381">
        <f t="shared" si="79"/>
        <v>0</v>
      </c>
      <c r="R408" s="381" t="e">
        <f t="shared" si="79"/>
        <v>#REF!</v>
      </c>
      <c r="S408" s="381" t="e">
        <f t="shared" si="79"/>
        <v>#REF!</v>
      </c>
      <c r="T408" s="381">
        <f t="shared" si="79"/>
        <v>0</v>
      </c>
      <c r="U408" s="381" t="e">
        <f t="shared" si="79"/>
        <v>#REF!</v>
      </c>
      <c r="V408" s="381">
        <f t="shared" si="79"/>
        <v>0</v>
      </c>
      <c r="W408" s="381">
        <f t="shared" si="79"/>
        <v>0</v>
      </c>
      <c r="X408" s="381">
        <f t="shared" si="79"/>
        <v>0</v>
      </c>
      <c r="Y408" s="381" t="e">
        <f t="shared" si="79"/>
        <v>#REF!</v>
      </c>
      <c r="Z408" s="381" t="e">
        <f t="shared" si="79"/>
        <v>#REF!</v>
      </c>
      <c r="AA408" s="382"/>
      <c r="AB408" s="383"/>
      <c r="AC408" s="383"/>
      <c r="AD408" s="383"/>
      <c r="AE408" s="383"/>
      <c r="AF408" s="383"/>
      <c r="AG408" s="383"/>
      <c r="AH408" s="383"/>
      <c r="AI408" s="383"/>
      <c r="AJ408" s="383"/>
      <c r="AK408" s="383"/>
      <c r="AL408" s="383"/>
      <c r="AM408" s="383"/>
    </row>
    <row r="409" spans="1:39" thickTop="1">
      <c r="D409" s="384"/>
      <c r="E409" s="384"/>
      <c r="F409" s="384" t="e">
        <f>E408-F408</f>
        <v>#REF!</v>
      </c>
      <c r="I409" s="385"/>
      <c r="J409" s="385"/>
      <c r="K409" s="385"/>
      <c r="L409" s="385"/>
      <c r="M409" s="385"/>
      <c r="N409" s="385"/>
      <c r="O409" s="385" t="e">
        <f>+SUM(I408:O408)</f>
        <v>#REF!</v>
      </c>
      <c r="P409" s="385"/>
      <c r="Q409" s="385"/>
      <c r="R409" s="385"/>
      <c r="S409" s="385"/>
      <c r="T409" s="385" t="e">
        <f>+SUM(P408:T408)</f>
        <v>#REF!</v>
      </c>
      <c r="U409" s="385"/>
      <c r="V409" s="385"/>
      <c r="W409" s="385"/>
      <c r="X409" s="385" t="e">
        <f>+SUM(U408:X408)</f>
        <v>#REF!</v>
      </c>
      <c r="Y409" s="385" t="e">
        <f>Y408</f>
        <v>#REF!</v>
      </c>
      <c r="Z409" s="385" t="e">
        <f>SUM(I408:Y408)</f>
        <v>#REF!</v>
      </c>
      <c r="AA409" s="382"/>
      <c r="AB409" s="383"/>
      <c r="AC409" s="383"/>
      <c r="AD409" s="383"/>
      <c r="AE409" s="383"/>
      <c r="AF409" s="383"/>
      <c r="AG409" s="383"/>
      <c r="AH409" s="383"/>
      <c r="AI409" s="383"/>
      <c r="AJ409" s="383"/>
      <c r="AK409" s="383"/>
      <c r="AL409" s="383"/>
      <c r="AM409" s="383"/>
    </row>
    <row r="410" spans="1:39" ht="14.4">
      <c r="C410" s="386"/>
      <c r="D410" s="386"/>
      <c r="E410" s="386"/>
      <c r="F410" s="387"/>
      <c r="G410" s="388"/>
      <c r="H410" s="388"/>
      <c r="I410" s="389"/>
      <c r="J410" s="389"/>
      <c r="K410" s="389"/>
      <c r="L410" s="389"/>
      <c r="M410" s="389"/>
      <c r="N410" s="390"/>
      <c r="O410" s="390"/>
      <c r="P410" s="389"/>
      <c r="Q410" s="389"/>
      <c r="R410" s="389"/>
      <c r="S410" s="389"/>
      <c r="T410" s="389"/>
      <c r="U410" s="389"/>
      <c r="V410" s="389"/>
      <c r="W410" s="389"/>
      <c r="X410" s="389"/>
      <c r="Y410" s="389"/>
      <c r="Z410" s="389" t="e">
        <f>+Z408-Z409</f>
        <v>#REF!</v>
      </c>
      <c r="AA410" s="391"/>
      <c r="AB410" s="383"/>
      <c r="AC410" s="383"/>
      <c r="AD410" s="383"/>
      <c r="AE410" s="383"/>
      <c r="AF410" s="383"/>
      <c r="AG410" s="383"/>
      <c r="AH410" s="383"/>
      <c r="AI410" s="383"/>
      <c r="AJ410" s="383"/>
      <c r="AK410" s="383"/>
      <c r="AL410" s="383"/>
      <c r="AM410" s="383"/>
    </row>
    <row r="411" spans="1:39" ht="14.4">
      <c r="D411" s="392"/>
      <c r="G411" s="393"/>
      <c r="H411" s="393"/>
      <c r="Z411" s="392"/>
      <c r="AA411" s="391"/>
    </row>
    <row r="412" spans="1:39" ht="14.4">
      <c r="D412" s="392"/>
      <c r="H412" s="394"/>
      <c r="I412" s="395"/>
      <c r="J412" s="395"/>
      <c r="K412" s="395"/>
      <c r="L412" s="395"/>
      <c r="M412" s="395"/>
      <c r="N412" s="395"/>
      <c r="O412" s="395"/>
      <c r="P412" s="395"/>
      <c r="Q412" s="395"/>
      <c r="R412" s="395"/>
      <c r="S412" s="395"/>
      <c r="T412" s="395"/>
      <c r="U412" s="395"/>
      <c r="V412" s="395"/>
      <c r="W412" s="395"/>
      <c r="X412" s="395"/>
      <c r="Y412" s="395"/>
    </row>
    <row r="413" spans="1:39" ht="14.4">
      <c r="D413" s="396"/>
      <c r="I413" s="397"/>
      <c r="J413" s="397"/>
      <c r="K413" s="397"/>
      <c r="L413" s="397"/>
      <c r="M413" s="397"/>
      <c r="N413" s="397"/>
      <c r="O413" s="397"/>
      <c r="P413" s="397"/>
      <c r="Q413" s="397"/>
      <c r="R413" s="397"/>
      <c r="S413" s="397"/>
      <c r="T413" s="397"/>
      <c r="U413" s="397"/>
      <c r="V413" s="397"/>
      <c r="W413" s="397"/>
      <c r="X413" s="397"/>
      <c r="Y413" s="397"/>
      <c r="Z413" s="392"/>
    </row>
    <row r="414" spans="1:39" ht="15" customHeight="1">
      <c r="D414" s="396"/>
    </row>
  </sheetData>
  <autoFilter ref="A2:AM409" xr:uid="{F3859593-41F4-42F5-AFFA-389A9D2B1683}">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s>
    <customSheetView guid="{52ACAEC5-A07E-476F-A492-622AB5A07DC8}" scale="90" showGridLines="0" showAutoFilter="1" state="hidden">
      <pane xSplit="8" ySplit="3" topLeftCell="I384" activePane="bottomRight" state="frozen"/>
      <selection pane="bottomRight" activeCell="G408" sqref="G408"/>
      <pageMargins left="0.7" right="0.7" top="0.75" bottom="0.75" header="0.3" footer="0.3"/>
      <pageSetup orientation="portrait" r:id="rId1"/>
      <autoFilter ref="A2:AM409" xr:uid="{58FCE15E-2F56-4E00-A7F9-D08234D50369}">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 guid="{0A2CCCB3-571A-4A67-B569-64E7C0BD6DFC}" scale="90" showGridLines="0" showAutoFilter="1" state="hidden">
      <pane xSplit="8" ySplit="3" topLeftCell="I384" activePane="bottomRight" state="frozen"/>
      <selection pane="bottomRight" activeCell="G408" sqref="G408"/>
      <pageMargins left="0.7" right="0.7" top="0.75" bottom="0.75" header="0.3" footer="0.3"/>
      <pageSetup orientation="portrait" r:id="rId2"/>
      <autoFilter ref="A2:AM409" xr:uid="{79C2B8FA-5EA4-43EE-8E44-CF90C7AAA68E}">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s>
  <mergeCells count="8">
    <mergeCell ref="C1:Z1"/>
    <mergeCell ref="C2:C3"/>
    <mergeCell ref="E2:F2"/>
    <mergeCell ref="I2:O2"/>
    <mergeCell ref="P2:T2"/>
    <mergeCell ref="U2:X2"/>
    <mergeCell ref="Y2:Y3"/>
    <mergeCell ref="Z2:Z3"/>
  </mergeCell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tabColor theme="0"/>
  </sheetPr>
  <dimension ref="B1:Q287"/>
  <sheetViews>
    <sheetView showGridLines="0" zoomScale="90" zoomScaleNormal="90" zoomScaleSheetLayoutView="110" workbookViewId="0">
      <pane ySplit="12" topLeftCell="A13" activePane="bottomLeft" state="frozen"/>
      <selection pane="bottomLeft" activeCell="B14" sqref="B14"/>
    </sheetView>
  </sheetViews>
  <sheetFormatPr baseColWidth="10" defaultColWidth="11.44140625" defaultRowHeight="13.2"/>
  <cols>
    <col min="1" max="1" width="4.33203125" style="40" customWidth="1"/>
    <col min="2" max="2" width="8.6640625" style="40" customWidth="1"/>
    <col min="3" max="3" width="8.44140625" style="40" customWidth="1"/>
    <col min="4" max="4" width="13.88671875" style="40" customWidth="1"/>
    <col min="5" max="5" width="13.5546875" style="40" bestFit="1" customWidth="1"/>
    <col min="6" max="6" width="15.6640625" style="40" customWidth="1"/>
    <col min="7" max="7" width="13.33203125" style="40" customWidth="1"/>
    <col min="8" max="8" width="13.6640625" style="40" customWidth="1"/>
    <col min="9" max="11" width="11.44140625" style="40"/>
    <col min="12" max="12" width="12.5546875" style="40" customWidth="1"/>
    <col min="13" max="13" width="4.44140625" style="40" customWidth="1"/>
    <col min="14" max="16384" width="11.44140625" style="40"/>
  </cols>
  <sheetData>
    <row r="1" spans="2:17" s="202" customFormat="1"/>
    <row r="2" spans="2:17" s="202" customFormat="1"/>
    <row r="3" spans="2:17" s="202" customFormat="1"/>
    <row r="4" spans="2:17" s="202" customFormat="1"/>
    <row r="5" spans="2:17" s="202" customFormat="1"/>
    <row r="6" spans="2:17" s="202" customFormat="1"/>
    <row r="7" spans="2:17">
      <c r="Q7" s="203"/>
    </row>
    <row r="8" spans="2:17" ht="19.2" customHeight="1">
      <c r="B8" s="495" t="s">
        <v>111</v>
      </c>
      <c r="C8" s="495"/>
      <c r="D8" s="495"/>
      <c r="E8" s="495"/>
      <c r="F8" s="495"/>
      <c r="G8" s="495"/>
      <c r="H8" s="495"/>
      <c r="I8" s="495"/>
      <c r="J8" s="495"/>
      <c r="K8" s="495"/>
      <c r="L8" s="495"/>
      <c r="M8" s="495"/>
    </row>
    <row r="9" spans="2:17" ht="8.4" customHeight="1">
      <c r="C9" s="334"/>
      <c r="D9" s="334"/>
      <c r="E9" s="334"/>
      <c r="F9" s="334"/>
      <c r="G9" s="334"/>
      <c r="H9" s="334"/>
      <c r="I9" s="334"/>
      <c r="J9" s="334"/>
      <c r="K9" s="334"/>
      <c r="L9" s="334"/>
      <c r="M9" s="334"/>
    </row>
    <row r="10" spans="2:17" s="308" customFormat="1" ht="13.95" customHeight="1">
      <c r="B10" s="497" t="s">
        <v>680</v>
      </c>
      <c r="C10" s="497"/>
      <c r="D10" s="497"/>
      <c r="E10" s="497"/>
      <c r="F10" s="497"/>
      <c r="G10" s="497"/>
      <c r="H10" s="497"/>
      <c r="I10" s="497"/>
      <c r="J10" s="497"/>
      <c r="K10" s="497"/>
      <c r="L10" s="497"/>
    </row>
    <row r="11" spans="2:17" s="308" customFormat="1" ht="13.95" customHeight="1">
      <c r="B11" s="45" t="s">
        <v>799</v>
      </c>
      <c r="C11" s="45"/>
      <c r="D11" s="45"/>
      <c r="E11" s="45"/>
      <c r="F11" s="45"/>
      <c r="G11" s="45"/>
      <c r="H11" s="45"/>
      <c r="I11" s="45"/>
      <c r="J11" s="45"/>
      <c r="K11" s="45"/>
      <c r="L11" s="45"/>
    </row>
    <row r="12" spans="2:17" s="308" customFormat="1" ht="13.95" customHeight="1">
      <c r="B12" s="496" t="s">
        <v>331</v>
      </c>
      <c r="C12" s="496"/>
      <c r="D12" s="496"/>
      <c r="E12" s="496"/>
      <c r="F12" s="496"/>
      <c r="G12" s="496"/>
      <c r="H12" s="496"/>
      <c r="I12" s="496"/>
      <c r="J12" s="496"/>
      <c r="K12" s="496"/>
      <c r="L12" s="496"/>
    </row>
    <row r="13" spans="2:17">
      <c r="G13" s="205"/>
    </row>
    <row r="14" spans="2:17">
      <c r="B14" s="39" t="s">
        <v>336</v>
      </c>
      <c r="C14" s="39" t="s">
        <v>337</v>
      </c>
    </row>
    <row r="16" spans="2:17">
      <c r="C16" s="39" t="s">
        <v>338</v>
      </c>
    </row>
    <row r="17" spans="2:12" ht="7.2" customHeight="1"/>
    <row r="18" spans="2:12" ht="88.2" customHeight="1">
      <c r="C18" s="498" t="s">
        <v>339</v>
      </c>
      <c r="D18" s="498"/>
      <c r="E18" s="498"/>
      <c r="F18" s="498"/>
      <c r="G18" s="498"/>
      <c r="H18" s="498"/>
      <c r="I18" s="498"/>
      <c r="J18" s="498"/>
      <c r="K18" s="498"/>
      <c r="L18" s="498"/>
    </row>
    <row r="19" spans="2:12" ht="55.2" customHeight="1">
      <c r="C19" s="498" t="s">
        <v>790</v>
      </c>
      <c r="D19" s="498"/>
      <c r="E19" s="498"/>
      <c r="F19" s="498"/>
      <c r="G19" s="498"/>
      <c r="H19" s="498"/>
      <c r="I19" s="498"/>
      <c r="J19" s="498"/>
      <c r="K19" s="498"/>
      <c r="L19" s="498"/>
    </row>
    <row r="22" spans="2:12">
      <c r="B22" s="39" t="s">
        <v>341</v>
      </c>
      <c r="C22" s="39" t="s">
        <v>340</v>
      </c>
    </row>
    <row r="23" spans="2:12" ht="8.4" customHeight="1"/>
    <row r="24" spans="2:12">
      <c r="C24" s="39" t="s">
        <v>378</v>
      </c>
    </row>
    <row r="25" spans="2:12" ht="65.400000000000006" customHeight="1">
      <c r="C25" s="498" t="s">
        <v>801</v>
      </c>
      <c r="D25" s="498"/>
      <c r="E25" s="498"/>
      <c r="F25" s="498"/>
      <c r="G25" s="498"/>
      <c r="H25" s="498"/>
      <c r="I25" s="498"/>
      <c r="J25" s="498"/>
      <c r="K25" s="498"/>
      <c r="L25" s="498"/>
    </row>
    <row r="26" spans="2:12" ht="76.95" customHeight="1">
      <c r="C26" s="492" t="s">
        <v>802</v>
      </c>
      <c r="D26" s="492"/>
      <c r="E26" s="492"/>
      <c r="F26" s="492"/>
      <c r="G26" s="492"/>
      <c r="H26" s="492"/>
      <c r="I26" s="492"/>
      <c r="J26" s="492"/>
      <c r="K26" s="492"/>
      <c r="L26" s="492"/>
    </row>
    <row r="27" spans="2:12" ht="32.4" customHeight="1">
      <c r="C27" s="492" t="s">
        <v>803</v>
      </c>
      <c r="D27" s="492"/>
      <c r="E27" s="492"/>
      <c r="F27" s="492"/>
      <c r="G27" s="492"/>
      <c r="H27" s="492"/>
      <c r="I27" s="492"/>
      <c r="J27" s="492"/>
      <c r="K27" s="492"/>
      <c r="L27" s="492"/>
    </row>
    <row r="28" spans="2:12" ht="8.4" customHeight="1">
      <c r="C28" s="476"/>
      <c r="D28" s="476"/>
      <c r="E28" s="476"/>
      <c r="F28" s="476"/>
      <c r="G28" s="476"/>
      <c r="H28" s="476"/>
      <c r="I28" s="476"/>
      <c r="J28" s="476"/>
      <c r="K28" s="476"/>
      <c r="L28" s="476"/>
    </row>
    <row r="29" spans="2:12" ht="21.6" customHeight="1">
      <c r="C29" s="39" t="s">
        <v>379</v>
      </c>
      <c r="D29" s="191"/>
      <c r="E29" s="191"/>
      <c r="F29" s="191"/>
      <c r="G29" s="191"/>
      <c r="H29" s="191"/>
      <c r="I29" s="191"/>
      <c r="J29" s="191"/>
      <c r="K29" s="191"/>
      <c r="L29" s="191"/>
    </row>
    <row r="30" spans="2:12" ht="21.6" customHeight="1">
      <c r="C30" s="39" t="s">
        <v>351</v>
      </c>
      <c r="D30" s="191"/>
      <c r="E30" s="191"/>
      <c r="F30" s="191"/>
      <c r="G30" s="191"/>
      <c r="H30" s="191"/>
      <c r="I30" s="191"/>
      <c r="J30" s="191"/>
      <c r="K30" s="191"/>
      <c r="L30" s="191"/>
    </row>
    <row r="31" spans="2:12" ht="63.6" customHeight="1">
      <c r="C31" s="492" t="s">
        <v>342</v>
      </c>
      <c r="D31" s="492"/>
      <c r="E31" s="492"/>
      <c r="F31" s="492"/>
      <c r="G31" s="492"/>
      <c r="H31" s="492"/>
      <c r="I31" s="492"/>
      <c r="J31" s="492"/>
      <c r="K31" s="492"/>
      <c r="L31" s="492"/>
    </row>
    <row r="32" spans="2:12" ht="21.6" customHeight="1">
      <c r="C32" s="39" t="s">
        <v>352</v>
      </c>
      <c r="D32" s="191"/>
      <c r="E32" s="191"/>
      <c r="F32" s="191"/>
      <c r="G32" s="191"/>
      <c r="H32" s="191"/>
      <c r="I32" s="191"/>
      <c r="J32" s="191"/>
      <c r="K32" s="191"/>
      <c r="L32" s="191"/>
    </row>
    <row r="33" spans="3:12" ht="64.95" customHeight="1">
      <c r="C33" s="492" t="s">
        <v>345</v>
      </c>
      <c r="D33" s="492"/>
      <c r="E33" s="492"/>
      <c r="F33" s="492"/>
      <c r="G33" s="492"/>
      <c r="H33" s="492"/>
      <c r="I33" s="492"/>
      <c r="J33" s="492"/>
      <c r="K33" s="492"/>
      <c r="L33" s="492"/>
    </row>
    <row r="34" spans="3:12">
      <c r="C34" s="492" t="s">
        <v>346</v>
      </c>
      <c r="D34" s="492"/>
      <c r="E34" s="492"/>
      <c r="F34" s="492"/>
      <c r="G34" s="492"/>
      <c r="H34" s="492"/>
      <c r="I34" s="492"/>
      <c r="J34" s="492"/>
      <c r="K34" s="492"/>
      <c r="L34" s="492"/>
    </row>
    <row r="35" spans="3:12" ht="8.4" customHeight="1"/>
    <row r="36" spans="3:12" ht="21.6" customHeight="1">
      <c r="C36" s="39" t="s">
        <v>350</v>
      </c>
      <c r="D36" s="191"/>
      <c r="E36" s="191"/>
      <c r="F36" s="191"/>
      <c r="G36" s="191"/>
      <c r="H36" s="191"/>
      <c r="I36" s="191"/>
      <c r="J36" s="191"/>
      <c r="K36" s="191"/>
      <c r="L36" s="191"/>
    </row>
    <row r="37" spans="3:12" ht="32.4" customHeight="1">
      <c r="C37" s="498" t="s">
        <v>227</v>
      </c>
      <c r="D37" s="498"/>
      <c r="E37" s="498"/>
      <c r="F37" s="498"/>
      <c r="G37" s="498"/>
      <c r="H37" s="498"/>
      <c r="I37" s="498"/>
      <c r="J37" s="498"/>
      <c r="K37" s="498"/>
      <c r="L37" s="498"/>
    </row>
    <row r="38" spans="3:12" ht="39.6" customHeight="1">
      <c r="C38" s="492" t="s">
        <v>228</v>
      </c>
      <c r="D38" s="492"/>
      <c r="E38" s="492"/>
      <c r="F38" s="492"/>
      <c r="G38" s="492"/>
      <c r="H38" s="492"/>
      <c r="I38" s="492"/>
      <c r="J38" s="492"/>
      <c r="K38" s="492"/>
      <c r="L38" s="492"/>
    </row>
    <row r="39" spans="3:12" ht="21.6" customHeight="1">
      <c r="C39" s="39" t="s">
        <v>347</v>
      </c>
      <c r="D39" s="191"/>
      <c r="E39" s="191"/>
      <c r="F39" s="191"/>
      <c r="G39" s="191"/>
      <c r="H39" s="191"/>
      <c r="I39" s="191"/>
      <c r="J39" s="191"/>
      <c r="K39" s="191"/>
      <c r="L39" s="191"/>
    </row>
    <row r="40" spans="3:12" ht="33.6" customHeight="1">
      <c r="C40" s="492" t="s">
        <v>131</v>
      </c>
      <c r="D40" s="492"/>
      <c r="E40" s="492"/>
      <c r="F40" s="492"/>
      <c r="G40" s="492"/>
      <c r="H40" s="492"/>
      <c r="I40" s="492"/>
      <c r="J40" s="492"/>
      <c r="K40" s="492"/>
      <c r="L40" s="492"/>
    </row>
    <row r="41" spans="3:12" ht="33.6" customHeight="1">
      <c r="C41" s="492" t="s">
        <v>348</v>
      </c>
      <c r="D41" s="492"/>
      <c r="E41" s="492"/>
      <c r="F41" s="492"/>
      <c r="G41" s="492"/>
      <c r="H41" s="492"/>
      <c r="I41" s="492"/>
      <c r="J41" s="492"/>
      <c r="K41" s="492"/>
      <c r="L41" s="492"/>
    </row>
    <row r="42" spans="3:12">
      <c r="C42" s="191"/>
      <c r="D42" s="191"/>
      <c r="E42" s="191"/>
      <c r="F42" s="191"/>
      <c r="G42" s="191"/>
      <c r="H42" s="191"/>
      <c r="I42" s="191"/>
      <c r="J42" s="191"/>
      <c r="K42" s="191"/>
      <c r="L42" s="191"/>
    </row>
    <row r="43" spans="3:12">
      <c r="C43" s="39" t="s">
        <v>349</v>
      </c>
    </row>
    <row r="44" spans="3:12" ht="79.95" customHeight="1">
      <c r="C44" s="498" t="s">
        <v>804</v>
      </c>
      <c r="D44" s="498"/>
      <c r="E44" s="498"/>
      <c r="F44" s="498"/>
      <c r="G44" s="498"/>
      <c r="H44" s="498"/>
      <c r="I44" s="498"/>
      <c r="J44" s="498"/>
      <c r="K44" s="498"/>
      <c r="L44" s="498"/>
    </row>
    <row r="45" spans="3:12" ht="7.95" customHeight="1">
      <c r="C45" s="40" t="s">
        <v>60</v>
      </c>
    </row>
    <row r="46" spans="3:12">
      <c r="C46" s="39" t="s">
        <v>353</v>
      </c>
    </row>
    <row r="47" spans="3:12" ht="43.2" customHeight="1">
      <c r="C47" s="336" t="s">
        <v>354</v>
      </c>
      <c r="D47" s="494" t="s">
        <v>355</v>
      </c>
      <c r="E47" s="494"/>
      <c r="F47" s="494"/>
      <c r="G47" s="494"/>
      <c r="H47" s="494"/>
      <c r="I47" s="494"/>
      <c r="J47" s="494"/>
      <c r="K47" s="494"/>
      <c r="L47" s="494"/>
    </row>
    <row r="48" spans="3:12" ht="7.2" customHeight="1">
      <c r="C48" s="206"/>
      <c r="D48" s="206"/>
      <c r="E48" s="206"/>
      <c r="F48" s="206"/>
      <c r="G48" s="206"/>
      <c r="H48" s="206"/>
      <c r="I48" s="206"/>
      <c r="J48" s="206"/>
      <c r="K48" s="206"/>
      <c r="L48" s="206"/>
    </row>
    <row r="49" spans="3:12" ht="43.2" customHeight="1">
      <c r="C49" s="206"/>
      <c r="D49" s="206"/>
      <c r="E49" s="500" t="s">
        <v>287</v>
      </c>
      <c r="F49" s="500"/>
      <c r="G49" s="211" t="s">
        <v>289</v>
      </c>
      <c r="H49" s="211" t="s">
        <v>288</v>
      </c>
      <c r="I49" s="206"/>
      <c r="J49" s="206"/>
      <c r="K49" s="206"/>
      <c r="L49" s="206"/>
    </row>
    <row r="50" spans="3:12" ht="13.2" customHeight="1">
      <c r="C50" s="206"/>
      <c r="D50" s="206"/>
      <c r="E50" s="499" t="s">
        <v>243</v>
      </c>
      <c r="F50" s="499"/>
      <c r="G50" s="212">
        <v>5</v>
      </c>
      <c r="H50" s="213">
        <v>0.1</v>
      </c>
      <c r="I50" s="206"/>
      <c r="J50" s="206"/>
      <c r="K50" s="206"/>
      <c r="L50" s="206"/>
    </row>
    <row r="51" spans="3:12">
      <c r="C51" s="206"/>
      <c r="D51" s="206"/>
      <c r="E51" s="499" t="s">
        <v>244</v>
      </c>
      <c r="F51" s="499"/>
      <c r="G51" s="212">
        <v>2</v>
      </c>
      <c r="H51" s="213">
        <v>0.1</v>
      </c>
      <c r="I51" s="206"/>
      <c r="J51" s="206"/>
      <c r="K51" s="206"/>
      <c r="L51" s="206"/>
    </row>
    <row r="52" spans="3:12">
      <c r="C52" s="206"/>
      <c r="D52" s="206"/>
      <c r="E52" s="499" t="s">
        <v>202</v>
      </c>
      <c r="F52" s="499"/>
      <c r="G52" s="212">
        <v>2</v>
      </c>
      <c r="H52" s="213">
        <v>0</v>
      </c>
      <c r="I52" s="206"/>
      <c r="J52" s="206"/>
      <c r="K52" s="206"/>
      <c r="L52" s="206"/>
    </row>
    <row r="53" spans="3:12">
      <c r="C53" s="206"/>
      <c r="D53" s="206"/>
      <c r="E53" s="187"/>
      <c r="F53" s="187"/>
      <c r="G53" s="204"/>
      <c r="H53" s="210"/>
      <c r="I53" s="206"/>
      <c r="J53" s="206"/>
      <c r="K53" s="206"/>
      <c r="L53" s="206"/>
    </row>
    <row r="54" spans="3:12" ht="43.2" customHeight="1">
      <c r="C54" s="336" t="s">
        <v>357</v>
      </c>
      <c r="D54" s="493" t="s">
        <v>356</v>
      </c>
      <c r="E54" s="494"/>
      <c r="F54" s="494"/>
      <c r="G54" s="494"/>
      <c r="H54" s="494"/>
      <c r="I54" s="494"/>
      <c r="J54" s="494"/>
      <c r="K54" s="494"/>
      <c r="L54" s="494"/>
    </row>
    <row r="55" spans="3:12" ht="43.2" customHeight="1">
      <c r="C55" s="336" t="s">
        <v>358</v>
      </c>
      <c r="D55" s="493" t="s">
        <v>359</v>
      </c>
      <c r="E55" s="494"/>
      <c r="F55" s="494"/>
      <c r="G55" s="494"/>
      <c r="H55" s="494"/>
      <c r="I55" s="494"/>
      <c r="J55" s="494"/>
      <c r="K55" s="494"/>
      <c r="L55" s="494"/>
    </row>
    <row r="57" spans="3:12">
      <c r="C57" s="39" t="s">
        <v>361</v>
      </c>
    </row>
    <row r="58" spans="3:12" ht="28.2" customHeight="1">
      <c r="C58" s="336" t="s">
        <v>362</v>
      </c>
      <c r="D58" s="493" t="s">
        <v>364</v>
      </c>
      <c r="E58" s="494"/>
      <c r="F58" s="494"/>
      <c r="G58" s="494"/>
      <c r="H58" s="494"/>
      <c r="I58" s="494"/>
      <c r="J58" s="494"/>
      <c r="K58" s="494"/>
      <c r="L58" s="494"/>
    </row>
    <row r="59" spans="3:12" ht="37.950000000000003" customHeight="1">
      <c r="C59" s="336" t="s">
        <v>363</v>
      </c>
      <c r="D59" s="493" t="s">
        <v>365</v>
      </c>
      <c r="E59" s="494"/>
      <c r="F59" s="494"/>
      <c r="G59" s="494"/>
      <c r="H59" s="494"/>
      <c r="I59" s="494"/>
      <c r="J59" s="494"/>
      <c r="K59" s="494"/>
      <c r="L59" s="494"/>
    </row>
    <row r="60" spans="3:12" ht="31.95" customHeight="1">
      <c r="C60" s="336" t="s">
        <v>366</v>
      </c>
      <c r="D60" s="493" t="s">
        <v>367</v>
      </c>
      <c r="E60" s="494"/>
      <c r="F60" s="494"/>
      <c r="G60" s="494"/>
      <c r="H60" s="494"/>
      <c r="I60" s="494"/>
      <c r="J60" s="494"/>
      <c r="K60" s="494"/>
      <c r="L60" s="494"/>
    </row>
    <row r="61" spans="3:12" ht="8.4" customHeight="1">
      <c r="C61" s="191"/>
      <c r="D61" s="191"/>
      <c r="E61" s="191"/>
      <c r="F61" s="191"/>
      <c r="G61" s="191"/>
      <c r="H61" s="191"/>
      <c r="I61" s="191"/>
      <c r="J61" s="191"/>
      <c r="K61" s="191"/>
      <c r="L61" s="191"/>
    </row>
    <row r="62" spans="3:12" ht="13.5" customHeight="1">
      <c r="C62" s="39" t="s">
        <v>368</v>
      </c>
      <c r="D62" s="191"/>
      <c r="E62" s="191"/>
      <c r="F62" s="191"/>
      <c r="G62" s="191"/>
      <c r="H62" s="191"/>
      <c r="I62" s="191"/>
      <c r="J62" s="191"/>
      <c r="K62" s="191"/>
      <c r="L62" s="191"/>
    </row>
    <row r="63" spans="3:12" ht="51" customHeight="1">
      <c r="C63" s="498" t="s">
        <v>805</v>
      </c>
      <c r="D63" s="498"/>
      <c r="E63" s="498"/>
      <c r="F63" s="498"/>
      <c r="G63" s="498"/>
      <c r="H63" s="498"/>
      <c r="I63" s="498"/>
      <c r="J63" s="498"/>
      <c r="K63" s="498"/>
      <c r="L63" s="498"/>
    </row>
    <row r="64" spans="3:12" ht="13.5" customHeight="1">
      <c r="C64" s="191"/>
      <c r="D64" s="191"/>
      <c r="E64" s="191"/>
      <c r="F64" s="191"/>
      <c r="G64" s="191"/>
      <c r="H64" s="191"/>
      <c r="I64" s="191"/>
      <c r="J64" s="191"/>
      <c r="K64" s="191"/>
      <c r="L64" s="191"/>
    </row>
    <row r="65" spans="2:14" ht="13.5" customHeight="1">
      <c r="C65" s="39" t="s">
        <v>369</v>
      </c>
      <c r="D65" s="191"/>
      <c r="E65" s="191"/>
      <c r="F65" s="191"/>
      <c r="G65" s="191"/>
      <c r="H65" s="191"/>
      <c r="I65" s="191"/>
      <c r="J65" s="191"/>
      <c r="K65" s="191"/>
      <c r="L65" s="191"/>
    </row>
    <row r="66" spans="2:14" ht="51" customHeight="1">
      <c r="C66" s="498" t="s">
        <v>370</v>
      </c>
      <c r="D66" s="498"/>
      <c r="E66" s="498"/>
      <c r="F66" s="498"/>
      <c r="G66" s="498"/>
      <c r="H66" s="498"/>
      <c r="I66" s="498"/>
      <c r="J66" s="498"/>
      <c r="K66" s="498"/>
      <c r="L66" s="498"/>
    </row>
    <row r="67" spans="2:14" ht="58.2" customHeight="1">
      <c r="C67" s="498" t="s">
        <v>371</v>
      </c>
      <c r="D67" s="498"/>
      <c r="E67" s="498"/>
      <c r="F67" s="498"/>
      <c r="G67" s="498"/>
      <c r="H67" s="498"/>
      <c r="I67" s="498"/>
      <c r="J67" s="498"/>
      <c r="K67" s="498"/>
      <c r="L67" s="498"/>
    </row>
    <row r="68" spans="2:14" ht="13.5" customHeight="1">
      <c r="C68" s="191"/>
      <c r="D68" s="191"/>
      <c r="E68" s="191"/>
      <c r="F68" s="191"/>
      <c r="G68" s="191"/>
      <c r="H68" s="191"/>
      <c r="I68" s="191"/>
      <c r="J68" s="191"/>
      <c r="K68" s="191"/>
      <c r="L68" s="191"/>
    </row>
    <row r="69" spans="2:14">
      <c r="C69" s="39" t="s">
        <v>372</v>
      </c>
    </row>
    <row r="70" spans="2:14" ht="39.6" customHeight="1">
      <c r="C70" s="498" t="s">
        <v>373</v>
      </c>
      <c r="D70" s="498"/>
      <c r="E70" s="498"/>
      <c r="F70" s="498"/>
      <c r="G70" s="498"/>
      <c r="H70" s="498"/>
      <c r="I70" s="498"/>
      <c r="J70" s="498"/>
      <c r="K70" s="498"/>
      <c r="L70" s="498"/>
    </row>
    <row r="71" spans="2:14" ht="39.6" customHeight="1">
      <c r="C71" s="498" t="s">
        <v>374</v>
      </c>
      <c r="D71" s="498"/>
      <c r="E71" s="498"/>
      <c r="F71" s="498"/>
      <c r="G71" s="498"/>
      <c r="H71" s="498"/>
      <c r="I71" s="498"/>
      <c r="J71" s="498"/>
      <c r="K71" s="498"/>
      <c r="L71" s="498"/>
    </row>
    <row r="72" spans="2:14">
      <c r="C72" s="191"/>
      <c r="D72" s="191"/>
      <c r="E72" s="191"/>
      <c r="F72" s="191"/>
      <c r="G72" s="191"/>
      <c r="H72" s="191"/>
      <c r="I72" s="191"/>
      <c r="J72" s="191"/>
      <c r="K72" s="191"/>
      <c r="L72" s="191"/>
    </row>
    <row r="73" spans="2:14">
      <c r="C73" s="191"/>
      <c r="D73" s="191"/>
      <c r="E73" s="191"/>
      <c r="F73" s="191"/>
      <c r="G73" s="191"/>
      <c r="H73" s="191"/>
      <c r="I73" s="191"/>
      <c r="J73" s="191"/>
      <c r="K73" s="191"/>
      <c r="L73" s="191"/>
    </row>
    <row r="74" spans="2:14">
      <c r="B74" s="39" t="s">
        <v>344</v>
      </c>
      <c r="C74" s="39" t="s">
        <v>343</v>
      </c>
    </row>
    <row r="75" spans="2:14" ht="54.6" customHeight="1">
      <c r="C75" s="498" t="s">
        <v>867</v>
      </c>
      <c r="D75" s="498"/>
      <c r="E75" s="498"/>
      <c r="F75" s="498"/>
      <c r="G75" s="498"/>
      <c r="H75" s="498"/>
      <c r="I75" s="498"/>
      <c r="J75" s="498"/>
      <c r="K75" s="498"/>
      <c r="L75" s="498"/>
    </row>
    <row r="80" spans="2:14">
      <c r="C80" s="207"/>
      <c r="G80" s="207"/>
      <c r="I80" s="128"/>
      <c r="J80" s="57"/>
      <c r="N80" s="128"/>
    </row>
    <row r="81" spans="3:14">
      <c r="C81" s="208"/>
      <c r="G81" s="208"/>
      <c r="I81" s="209"/>
      <c r="J81" s="60"/>
      <c r="N81" s="208"/>
    </row>
    <row r="287" spans="4:4">
      <c r="D287" s="40">
        <v>0</v>
      </c>
    </row>
  </sheetData>
  <customSheetViews>
    <customSheetView guid="{52ACAEC5-A07E-476F-A492-622AB5A07DC8}" scale="90" showPageBreaks="1" showGridLines="0">
      <pane ySplit="12" topLeftCell="A18" activePane="bottomLeft" state="frozen"/>
      <selection pane="bottomLeft" activeCell="C31" sqref="C31:L31"/>
      <pageMargins left="0.70866141732283472" right="0.70866141732283472" top="0.74803149606299213" bottom="0.74803149606299213" header="0.31496062992125984" footer="0.31496062992125984"/>
      <pageSetup paperSize="9" scale="75" orientation="landscape" r:id="rId1"/>
    </customSheetView>
    <customSheetView guid="{0A2CCCB3-571A-4A67-B569-64E7C0BD6DFC}" scale="90" showPageBreaks="1" showGridLines="0" printArea="1">
      <pane ySplit="12" topLeftCell="A13" activePane="bottomLeft" state="frozen"/>
      <selection pane="bottomLeft" activeCell="B8" sqref="B8:M8"/>
      <pageMargins left="0.70866141732283472" right="0.70866141732283472" top="0.74803149606299213" bottom="0.74803149606299213" header="0.31496062992125984" footer="0.31496062992125984"/>
      <pageSetup paperSize="9" scale="75" orientation="landscape" r:id="rId2"/>
    </customSheetView>
  </customSheetViews>
  <mergeCells count="33">
    <mergeCell ref="C37:L37"/>
    <mergeCell ref="C75:L75"/>
    <mergeCell ref="C44:L44"/>
    <mergeCell ref="C63:L63"/>
    <mergeCell ref="E52:F52"/>
    <mergeCell ref="E49:F49"/>
    <mergeCell ref="E50:F50"/>
    <mergeCell ref="E51:F51"/>
    <mergeCell ref="D59:L59"/>
    <mergeCell ref="D60:L60"/>
    <mergeCell ref="C66:L66"/>
    <mergeCell ref="C67:L67"/>
    <mergeCell ref="C71:L71"/>
    <mergeCell ref="D47:L47"/>
    <mergeCell ref="C70:L70"/>
    <mergeCell ref="D54:L54"/>
    <mergeCell ref="D58:L58"/>
    <mergeCell ref="C33:L33"/>
    <mergeCell ref="D55:L55"/>
    <mergeCell ref="B8:M8"/>
    <mergeCell ref="B12:L12"/>
    <mergeCell ref="C27:L27"/>
    <mergeCell ref="C41:L41"/>
    <mergeCell ref="B10:L10"/>
    <mergeCell ref="C40:L40"/>
    <mergeCell ref="C18:L18"/>
    <mergeCell ref="C25:L25"/>
    <mergeCell ref="C28:L28"/>
    <mergeCell ref="C26:L26"/>
    <mergeCell ref="C19:L19"/>
    <mergeCell ref="C31:L31"/>
    <mergeCell ref="C34:L34"/>
    <mergeCell ref="C38:L38"/>
  </mergeCells>
  <pageMargins left="0.70866141732283472" right="0.70866141732283472" top="0.74803149606299213" bottom="0.74803149606299213" header="0.31496062992125984" footer="0.31496062992125984"/>
  <pageSetup paperSize="9" scale="75"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tabColor theme="0"/>
  </sheetPr>
  <dimension ref="A1:AD365"/>
  <sheetViews>
    <sheetView showGridLines="0" tabSelected="1" zoomScale="80" zoomScaleNormal="80" zoomScaleSheetLayoutView="90" workbookViewId="0">
      <selection activeCell="F21" sqref="F21"/>
    </sheetView>
  </sheetViews>
  <sheetFormatPr baseColWidth="10" defaultColWidth="9.33203125" defaultRowHeight="13.2"/>
  <cols>
    <col min="1" max="1" width="4.33203125" style="62" customWidth="1"/>
    <col min="2" max="2" width="9.44140625" style="62" customWidth="1"/>
    <col min="3" max="3" width="46.109375" style="62" customWidth="1"/>
    <col min="4" max="4" width="17.33203125" style="62" customWidth="1"/>
    <col min="5" max="6" width="16.6640625" style="62" customWidth="1"/>
    <col min="7" max="7" width="17.6640625" style="62" customWidth="1"/>
    <col min="8" max="9" width="16.6640625" style="62" customWidth="1"/>
    <col min="10" max="10" width="16.6640625" style="216" customWidth="1"/>
    <col min="11" max="14" width="16.6640625" style="62" customWidth="1"/>
    <col min="15" max="15" width="13.44140625" style="62" bestFit="1" customWidth="1"/>
    <col min="16" max="16384" width="9.33203125" style="62"/>
  </cols>
  <sheetData>
    <row r="1" spans="1:14" s="33" customFormat="1"/>
    <row r="2" spans="1:14" s="33" customFormat="1"/>
    <row r="3" spans="1:14" s="33" customFormat="1"/>
    <row r="4" spans="1:14" s="33" customFormat="1"/>
    <row r="5" spans="1:14" s="33" customFormat="1"/>
    <row r="6" spans="1:14" s="40" customFormat="1" ht="8.4" customHeight="1">
      <c r="D6" s="334"/>
      <c r="E6" s="334"/>
      <c r="F6" s="334"/>
      <c r="G6" s="334"/>
      <c r="H6" s="334"/>
      <c r="I6" s="334"/>
      <c r="J6" s="334"/>
      <c r="K6" s="334"/>
      <c r="L6" s="334"/>
      <c r="M6" s="334"/>
      <c r="N6" s="334"/>
    </row>
    <row r="7" spans="1:14" s="40" customFormat="1" ht="19.2" customHeight="1">
      <c r="C7" s="495" t="s">
        <v>111</v>
      </c>
      <c r="D7" s="495"/>
      <c r="E7" s="495"/>
      <c r="F7" s="495"/>
      <c r="G7" s="495"/>
      <c r="H7" s="495"/>
      <c r="I7" s="495"/>
      <c r="J7" s="338"/>
      <c r="K7" s="338"/>
      <c r="L7" s="338"/>
      <c r="M7" s="338"/>
      <c r="N7" s="338"/>
    </row>
    <row r="8" spans="1:14" s="40" customFormat="1" ht="8.4" customHeight="1">
      <c r="D8" s="337"/>
      <c r="E8" s="337"/>
      <c r="F8" s="337"/>
      <c r="G8" s="337"/>
      <c r="H8" s="337"/>
      <c r="I8" s="337"/>
      <c r="J8" s="337"/>
      <c r="K8" s="337"/>
      <c r="L8" s="337"/>
      <c r="M8" s="337"/>
      <c r="N8" s="334"/>
    </row>
    <row r="9" spans="1:14" s="40" customFormat="1" ht="19.2" customHeight="1">
      <c r="C9" s="464" t="s">
        <v>806</v>
      </c>
      <c r="D9" s="464"/>
      <c r="E9" s="464"/>
      <c r="F9" s="464"/>
      <c r="G9" s="464"/>
      <c r="H9" s="464"/>
      <c r="I9" s="464"/>
      <c r="J9" s="338"/>
      <c r="K9" s="338"/>
      <c r="L9" s="338"/>
      <c r="M9" s="338"/>
      <c r="N9" s="338"/>
    </row>
    <row r="10" spans="1:14" s="40" customFormat="1" ht="19.2" customHeight="1">
      <c r="C10" s="40" t="s">
        <v>799</v>
      </c>
      <c r="J10" s="338"/>
      <c r="K10" s="338"/>
      <c r="L10" s="338"/>
      <c r="M10" s="338"/>
      <c r="N10" s="338"/>
    </row>
    <row r="11" spans="1:14" s="40" customFormat="1" ht="19.2" customHeight="1">
      <c r="C11" s="451" t="s">
        <v>331</v>
      </c>
      <c r="D11" s="451"/>
      <c r="E11" s="451"/>
      <c r="F11" s="451"/>
      <c r="G11" s="451"/>
      <c r="H11" s="451"/>
      <c r="I11" s="451"/>
      <c r="J11" s="338"/>
      <c r="K11" s="338"/>
      <c r="L11" s="338"/>
      <c r="M11" s="338"/>
      <c r="N11" s="338"/>
    </row>
    <row r="12" spans="1:14">
      <c r="A12" s="217"/>
    </row>
    <row r="13" spans="1:14">
      <c r="A13" s="217"/>
      <c r="B13" s="215" t="s">
        <v>375</v>
      </c>
      <c r="C13" s="215" t="s">
        <v>376</v>
      </c>
    </row>
    <row r="14" spans="1:14">
      <c r="A14" s="217"/>
    </row>
    <row r="15" spans="1:14">
      <c r="A15" s="217"/>
      <c r="C15" s="215" t="s">
        <v>377</v>
      </c>
    </row>
    <row r="16" spans="1:14" ht="43.8" customHeight="1">
      <c r="A16" s="217"/>
      <c r="C16" s="498" t="s">
        <v>807</v>
      </c>
      <c r="D16" s="498"/>
      <c r="E16" s="498"/>
      <c r="F16" s="498"/>
      <c r="G16" s="498"/>
      <c r="H16" s="498"/>
      <c r="I16" s="498"/>
      <c r="J16" s="218"/>
      <c r="K16" s="219"/>
      <c r="L16" s="219"/>
    </row>
    <row r="17" spans="1:10">
      <c r="A17" s="217"/>
      <c r="C17" s="215"/>
    </row>
    <row r="18" spans="1:10" ht="14.4" customHeight="1">
      <c r="A18" s="217"/>
      <c r="C18" s="517"/>
      <c r="D18" s="515">
        <v>45565</v>
      </c>
      <c r="E18" s="515">
        <v>45199</v>
      </c>
      <c r="F18" s="515">
        <v>45291</v>
      </c>
      <c r="G18"/>
    </row>
    <row r="19" spans="1:10">
      <c r="A19" s="217"/>
      <c r="C19" s="518"/>
      <c r="D19" s="516"/>
      <c r="E19" s="516"/>
      <c r="F19" s="516"/>
    </row>
    <row r="20" spans="1:10" s="221" customFormat="1" ht="19.95" customHeight="1">
      <c r="A20" s="220"/>
      <c r="C20" s="340" t="s">
        <v>101</v>
      </c>
      <c r="D20" s="429">
        <v>7799.24</v>
      </c>
      <c r="E20" s="429">
        <v>7289.83</v>
      </c>
      <c r="F20" s="429">
        <v>7263.59</v>
      </c>
      <c r="G20" s="62"/>
      <c r="H20" s="62"/>
      <c r="I20" s="62"/>
      <c r="J20" s="216"/>
    </row>
    <row r="21" spans="1:10" s="221" customFormat="1" ht="19.95" customHeight="1">
      <c r="A21" s="220"/>
      <c r="C21" s="340" t="s">
        <v>102</v>
      </c>
      <c r="D21" s="429">
        <v>7799.24</v>
      </c>
      <c r="E21" s="429">
        <v>7307.17</v>
      </c>
      <c r="F21" s="429">
        <v>7283.62</v>
      </c>
      <c r="G21" s="62"/>
      <c r="H21" s="62"/>
      <c r="I21" s="62"/>
      <c r="J21" s="216"/>
    </row>
    <row r="22" spans="1:10">
      <c r="A22" s="217"/>
      <c r="C22" s="36"/>
    </row>
    <row r="23" spans="1:10">
      <c r="A23" s="217"/>
      <c r="C23" s="36"/>
    </row>
    <row r="24" spans="1:10">
      <c r="A24" s="217"/>
      <c r="C24" s="215" t="s">
        <v>380</v>
      </c>
    </row>
    <row r="25" spans="1:10">
      <c r="A25" s="217"/>
      <c r="C25" s="215"/>
    </row>
    <row r="26" spans="1:10">
      <c r="A26" s="217"/>
      <c r="C26" s="62" t="s">
        <v>808</v>
      </c>
    </row>
    <row r="27" spans="1:10" ht="13.8" thickBot="1">
      <c r="A27" s="217"/>
      <c r="C27" s="519"/>
      <c r="D27" s="519"/>
      <c r="E27" s="519"/>
      <c r="F27" s="519"/>
      <c r="G27" s="519"/>
      <c r="H27" s="519"/>
      <c r="I27" s="519"/>
    </row>
    <row r="28" spans="1:10">
      <c r="A28" s="217"/>
      <c r="C28" s="45"/>
      <c r="D28" s="509" t="s">
        <v>381</v>
      </c>
      <c r="E28" s="510"/>
      <c r="F28" s="510"/>
      <c r="G28" s="510"/>
      <c r="H28" s="510"/>
      <c r="I28" s="511"/>
    </row>
    <row r="29" spans="1:10">
      <c r="A29" s="217"/>
      <c r="D29" s="512" t="s">
        <v>382</v>
      </c>
      <c r="E29" s="513"/>
      <c r="F29" s="513"/>
      <c r="G29" s="513"/>
      <c r="H29" s="513"/>
      <c r="I29" s="514"/>
    </row>
    <row r="30" spans="1:10" s="226" customFormat="1" ht="13.2" customHeight="1">
      <c r="A30" s="223"/>
      <c r="C30" s="468" t="s">
        <v>61</v>
      </c>
      <c r="D30" s="505" t="s">
        <v>383</v>
      </c>
      <c r="E30" s="505" t="s">
        <v>384</v>
      </c>
      <c r="F30" s="505" t="s">
        <v>809</v>
      </c>
      <c r="G30" s="505" t="s">
        <v>810</v>
      </c>
      <c r="H30" s="505" t="s">
        <v>385</v>
      </c>
      <c r="I30" s="505" t="s">
        <v>386</v>
      </c>
      <c r="J30" s="225"/>
    </row>
    <row r="31" spans="1:10" s="219" customFormat="1" ht="32.4" customHeight="1">
      <c r="A31" s="227"/>
      <c r="C31" s="468"/>
      <c r="D31" s="506"/>
      <c r="E31" s="506"/>
      <c r="F31" s="506"/>
      <c r="G31" s="506"/>
      <c r="H31" s="506"/>
      <c r="I31" s="506"/>
      <c r="J31" s="218"/>
    </row>
    <row r="32" spans="1:10" ht="19.95" customHeight="1">
      <c r="A32" s="217"/>
      <c r="C32" s="228" t="s">
        <v>1</v>
      </c>
      <c r="D32" s="228"/>
      <c r="E32" s="228"/>
      <c r="F32" s="228"/>
      <c r="G32" s="228"/>
      <c r="H32" s="228"/>
      <c r="I32" s="228"/>
    </row>
    <row r="33" spans="1:19" ht="19.95" customHeight="1">
      <c r="A33" s="217"/>
      <c r="C33" s="228" t="s">
        <v>56</v>
      </c>
      <c r="D33" s="228"/>
      <c r="E33" s="228"/>
      <c r="F33" s="228"/>
      <c r="G33" s="228"/>
      <c r="H33" s="228"/>
      <c r="I33" s="228"/>
    </row>
    <row r="34" spans="1:19" ht="19.95" customHeight="1">
      <c r="A34" s="217"/>
      <c r="C34" s="229" t="s">
        <v>10</v>
      </c>
      <c r="D34" s="230" t="s">
        <v>229</v>
      </c>
      <c r="E34" s="231">
        <v>20837.96</v>
      </c>
      <c r="F34" s="231">
        <v>7799.24</v>
      </c>
      <c r="G34" s="232">
        <v>162520251.15039998</v>
      </c>
      <c r="H34" s="231">
        <v>7263.59</v>
      </c>
      <c r="I34" s="232">
        <v>37508670</v>
      </c>
    </row>
    <row r="35" spans="1:19" ht="19.95" customHeight="1">
      <c r="A35" s="217"/>
      <c r="C35" s="229" t="s">
        <v>200</v>
      </c>
      <c r="D35" s="230" t="s">
        <v>229</v>
      </c>
      <c r="E35" s="231">
        <v>24287.49</v>
      </c>
      <c r="F35" s="231">
        <v>7799.24</v>
      </c>
      <c r="G35" s="232">
        <v>189423963.50760001</v>
      </c>
      <c r="H35" s="231">
        <v>7263.59</v>
      </c>
      <c r="I35" s="232">
        <v>51123398</v>
      </c>
    </row>
    <row r="36" spans="1:19" ht="19.95" customHeight="1">
      <c r="A36" s="217"/>
      <c r="C36" s="229" t="s">
        <v>387</v>
      </c>
      <c r="D36" s="230" t="s">
        <v>229</v>
      </c>
      <c r="E36" s="231">
        <v>171.55</v>
      </c>
      <c r="F36" s="231">
        <v>7799.24</v>
      </c>
      <c r="G36" s="232">
        <v>1337959.622</v>
      </c>
      <c r="H36" s="231">
        <v>7263.59</v>
      </c>
      <c r="I36" s="232">
        <v>1997487</v>
      </c>
    </row>
    <row r="37" spans="1:19" s="215" customFormat="1" ht="19.95" customHeight="1">
      <c r="A37" s="214"/>
      <c r="C37" s="233" t="s">
        <v>14</v>
      </c>
      <c r="D37" s="236"/>
      <c r="E37" s="237">
        <v>45297</v>
      </c>
      <c r="F37" s="236"/>
      <c r="G37" s="238">
        <v>353282174.27999997</v>
      </c>
      <c r="H37" s="236"/>
      <c r="I37" s="238">
        <v>90629555</v>
      </c>
      <c r="J37" s="239"/>
      <c r="K37" s="62"/>
      <c r="L37" s="62"/>
      <c r="M37" s="62"/>
      <c r="N37" s="62"/>
      <c r="O37" s="62"/>
      <c r="P37" s="62"/>
      <c r="Q37" s="62"/>
      <c r="R37" s="62"/>
      <c r="S37" s="62"/>
    </row>
    <row r="38" spans="1:19" ht="19.95" customHeight="1">
      <c r="A38" s="217"/>
      <c r="C38" s="341"/>
      <c r="D38" s="342"/>
      <c r="E38" s="430"/>
      <c r="F38" s="342"/>
      <c r="G38" s="343"/>
      <c r="H38" s="342"/>
      <c r="I38" s="343"/>
    </row>
    <row r="39" spans="1:19" ht="19.95" customHeight="1">
      <c r="A39" s="217"/>
      <c r="C39" s="228" t="s">
        <v>58</v>
      </c>
      <c r="D39" s="228"/>
      <c r="E39" s="228"/>
      <c r="F39" s="228"/>
      <c r="G39" s="228"/>
      <c r="H39" s="228"/>
      <c r="I39" s="228"/>
    </row>
    <row r="40" spans="1:19" ht="19.95" customHeight="1">
      <c r="A40" s="217"/>
      <c r="C40" s="228" t="s">
        <v>57</v>
      </c>
      <c r="D40" s="228"/>
      <c r="E40" s="228"/>
      <c r="F40" s="228"/>
      <c r="G40" s="228"/>
      <c r="H40" s="228"/>
      <c r="I40" s="228"/>
    </row>
    <row r="41" spans="1:19" ht="19.95" customHeight="1">
      <c r="A41" s="217"/>
      <c r="C41" s="229" t="s">
        <v>290</v>
      </c>
      <c r="D41" s="230" t="s">
        <v>229</v>
      </c>
      <c r="E41" s="431">
        <v>-4089.06</v>
      </c>
      <c r="F41" s="231">
        <v>7799.24</v>
      </c>
      <c r="G41" s="235">
        <f>+E41*F41</f>
        <v>-31891560.314399999</v>
      </c>
      <c r="H41" s="231">
        <v>7283.62</v>
      </c>
      <c r="I41" s="235">
        <v>-3204793</v>
      </c>
    </row>
    <row r="42" spans="1:19" ht="19.95" customHeight="1">
      <c r="A42" s="217"/>
      <c r="C42" s="229" t="s">
        <v>83</v>
      </c>
      <c r="D42" s="230" t="s">
        <v>229</v>
      </c>
      <c r="E42" s="432">
        <v>0</v>
      </c>
      <c r="F42" s="231">
        <v>7799.24</v>
      </c>
      <c r="G42" s="415">
        <v>0</v>
      </c>
      <c r="H42" s="231">
        <v>7283.62</v>
      </c>
      <c r="I42" s="235">
        <v>-45357068</v>
      </c>
    </row>
    <row r="43" spans="1:19" ht="19.95" customHeight="1">
      <c r="A43" s="217"/>
      <c r="C43" s="233" t="s">
        <v>108</v>
      </c>
      <c r="D43" s="234"/>
      <c r="E43" s="398">
        <v>-4089.06</v>
      </c>
      <c r="F43" s="237"/>
      <c r="G43" s="399">
        <v>-31891560.314399999</v>
      </c>
      <c r="H43" s="237"/>
      <c r="I43" s="399">
        <v>-48561861</v>
      </c>
    </row>
    <row r="44" spans="1:19" s="215" customFormat="1" ht="19.95" customHeight="1">
      <c r="A44" s="214"/>
      <c r="C44" s="233" t="s">
        <v>388</v>
      </c>
      <c r="D44" s="236"/>
      <c r="E44" s="237">
        <v>41207.94</v>
      </c>
      <c r="F44" s="237"/>
      <c r="G44" s="238">
        <v>321390613.96560001</v>
      </c>
      <c r="H44" s="237"/>
      <c r="I44" s="238">
        <v>42067694</v>
      </c>
      <c r="J44" s="239"/>
      <c r="K44" s="62"/>
      <c r="L44" s="62"/>
      <c r="M44" s="62"/>
      <c r="N44" s="62"/>
      <c r="O44" s="62"/>
      <c r="P44" s="62"/>
      <c r="Q44" s="62"/>
      <c r="R44" s="62"/>
      <c r="S44" s="62"/>
    </row>
    <row r="45" spans="1:19">
      <c r="A45" s="217"/>
      <c r="C45" s="36"/>
    </row>
    <row r="46" spans="1:19">
      <c r="A46" s="217"/>
      <c r="C46" s="36"/>
    </row>
    <row r="47" spans="1:19">
      <c r="A47" s="217"/>
      <c r="C47" s="215" t="s">
        <v>389</v>
      </c>
    </row>
    <row r="48" spans="1:19" ht="34.950000000000003" customHeight="1">
      <c r="A48" s="217"/>
      <c r="C48" s="476" t="s">
        <v>79</v>
      </c>
      <c r="D48" s="476"/>
      <c r="E48" s="476"/>
      <c r="F48" s="476"/>
      <c r="G48" s="476"/>
      <c r="H48" s="476"/>
      <c r="I48" s="476"/>
      <c r="J48" s="40"/>
    </row>
    <row r="49" spans="1:19">
      <c r="A49" s="217"/>
    </row>
    <row r="50" spans="1:19" s="243" customFormat="1" ht="27.6" customHeight="1">
      <c r="A50" s="240"/>
      <c r="C50" s="468" t="s">
        <v>28</v>
      </c>
      <c r="D50" s="505" t="s">
        <v>809</v>
      </c>
      <c r="E50" s="507" t="s">
        <v>811</v>
      </c>
      <c r="F50" s="505" t="s">
        <v>813</v>
      </c>
      <c r="G50" s="507" t="s">
        <v>812</v>
      </c>
      <c r="H50" s="241"/>
      <c r="I50" s="242"/>
    </row>
    <row r="51" spans="1:19" s="219" customFormat="1" ht="36" customHeight="1">
      <c r="A51" s="227"/>
      <c r="C51" s="468"/>
      <c r="D51" s="506"/>
      <c r="E51" s="508"/>
      <c r="F51" s="506"/>
      <c r="G51" s="508"/>
      <c r="H51" s="241"/>
      <c r="I51" s="218"/>
      <c r="J51" s="218"/>
      <c r="K51" s="218"/>
      <c r="L51" s="218"/>
      <c r="M51" s="218"/>
      <c r="N51" s="218"/>
      <c r="O51" s="218"/>
      <c r="P51" s="218"/>
      <c r="Q51" s="218"/>
      <c r="R51" s="218"/>
      <c r="S51" s="218"/>
    </row>
    <row r="52" spans="1:19" ht="26.4">
      <c r="A52" s="217"/>
      <c r="B52" s="297">
        <v>610507580080199</v>
      </c>
      <c r="C52" s="129" t="s">
        <v>390</v>
      </c>
      <c r="D52" s="244">
        <v>7789.9</v>
      </c>
      <c r="E52" s="235">
        <v>38444170</v>
      </c>
      <c r="F52" s="244">
        <v>7289.83</v>
      </c>
      <c r="G52" s="235">
        <v>158817</v>
      </c>
      <c r="H52" s="433"/>
      <c r="I52" s="218"/>
      <c r="J52" s="218"/>
      <c r="K52" s="218"/>
      <c r="L52" s="218"/>
      <c r="M52" s="218"/>
      <c r="N52" s="218"/>
      <c r="O52" s="218"/>
      <c r="P52" s="218"/>
      <c r="Q52" s="218"/>
      <c r="R52" s="218"/>
      <c r="S52" s="218"/>
    </row>
    <row r="53" spans="1:19" ht="26.4" customHeight="1">
      <c r="A53" s="217"/>
      <c r="B53" s="297">
        <v>610507580090199</v>
      </c>
      <c r="C53" s="129" t="s">
        <v>391</v>
      </c>
      <c r="D53" s="244">
        <v>7789.9</v>
      </c>
      <c r="E53" s="235">
        <v>11104810</v>
      </c>
      <c r="F53" s="244">
        <v>7289.83</v>
      </c>
      <c r="G53" s="235">
        <v>11662</v>
      </c>
      <c r="H53" s="433"/>
      <c r="I53" s="218"/>
      <c r="J53" s="218"/>
      <c r="K53" s="218"/>
      <c r="L53" s="218"/>
      <c r="M53" s="218"/>
      <c r="N53" s="218"/>
      <c r="O53" s="218"/>
      <c r="P53" s="218"/>
      <c r="Q53" s="218"/>
      <c r="R53" s="218"/>
      <c r="S53" s="218"/>
    </row>
    <row r="54" spans="1:19" ht="26.4" customHeight="1">
      <c r="A54" s="217"/>
      <c r="B54" s="297">
        <v>710407350070199</v>
      </c>
      <c r="C54" s="129" t="s">
        <v>392</v>
      </c>
      <c r="D54" s="244">
        <v>7789.9</v>
      </c>
      <c r="E54" s="235">
        <v>-46257176</v>
      </c>
      <c r="F54" s="244">
        <v>7289.83</v>
      </c>
      <c r="G54" s="235">
        <v>-222861</v>
      </c>
      <c r="H54" s="433"/>
      <c r="I54" s="218"/>
      <c r="J54" s="218"/>
      <c r="K54" s="218"/>
      <c r="L54" s="218"/>
      <c r="M54" s="218"/>
      <c r="N54" s="218"/>
      <c r="O54" s="218"/>
      <c r="P54" s="218"/>
      <c r="Q54" s="218"/>
      <c r="R54" s="218"/>
      <c r="S54" s="218"/>
    </row>
    <row r="55" spans="1:19" ht="26.4" customHeight="1">
      <c r="A55" s="217"/>
      <c r="B55" s="297">
        <v>710407350080199</v>
      </c>
      <c r="C55" s="129" t="s">
        <v>393</v>
      </c>
      <c r="D55" s="244">
        <v>7789.9</v>
      </c>
      <c r="E55" s="235">
        <v>-12560003</v>
      </c>
      <c r="F55" s="244">
        <v>7289.83</v>
      </c>
      <c r="G55" s="235">
        <v>-85059</v>
      </c>
      <c r="H55" s="433"/>
      <c r="I55" s="218"/>
      <c r="J55" s="218"/>
      <c r="K55" s="218"/>
      <c r="L55" s="218"/>
      <c r="M55" s="218"/>
      <c r="N55" s="218"/>
      <c r="O55" s="218"/>
      <c r="P55" s="218"/>
      <c r="Q55" s="218"/>
      <c r="R55" s="218"/>
      <c r="S55" s="218"/>
    </row>
    <row r="56" spans="1:19" ht="13.95" customHeight="1">
      <c r="A56" s="217"/>
      <c r="C56" s="228" t="s">
        <v>394</v>
      </c>
      <c r="D56" s="246"/>
      <c r="E56" s="247">
        <v>-9268199</v>
      </c>
      <c r="F56" s="246"/>
      <c r="G56" s="247">
        <v>-137441</v>
      </c>
      <c r="H56" s="434" t="s">
        <v>690</v>
      </c>
      <c r="I56" s="218"/>
      <c r="J56" s="218"/>
      <c r="K56" s="218"/>
      <c r="L56" s="218"/>
      <c r="M56" s="218"/>
      <c r="N56" s="218"/>
      <c r="O56" s="218"/>
      <c r="P56" s="218"/>
      <c r="Q56" s="218"/>
      <c r="R56" s="218"/>
      <c r="S56" s="218"/>
    </row>
    <row r="57" spans="1:19">
      <c r="A57" s="217"/>
      <c r="E57" s="249"/>
      <c r="G57" s="249"/>
      <c r="H57" s="297"/>
      <c r="I57" s="218"/>
      <c r="J57" s="218"/>
      <c r="K57" s="218"/>
      <c r="L57" s="218"/>
      <c r="M57" s="218"/>
      <c r="N57" s="218"/>
      <c r="O57" s="218"/>
      <c r="P57" s="218"/>
      <c r="Q57" s="218"/>
      <c r="R57" s="218"/>
      <c r="S57" s="218"/>
    </row>
    <row r="58" spans="1:19">
      <c r="A58" s="217"/>
      <c r="E58" s="250"/>
      <c r="H58" s="297"/>
    </row>
    <row r="59" spans="1:19">
      <c r="A59" s="217"/>
      <c r="E59" s="250"/>
    </row>
    <row r="60" spans="1:19">
      <c r="A60" s="217"/>
      <c r="E60" s="250"/>
    </row>
    <row r="61" spans="1:19">
      <c r="A61" s="217"/>
      <c r="B61" s="215" t="s">
        <v>396</v>
      </c>
      <c r="C61" s="215" t="s">
        <v>395</v>
      </c>
      <c r="E61" s="250"/>
    </row>
    <row r="62" spans="1:19">
      <c r="A62" s="217"/>
      <c r="C62" s="215"/>
      <c r="E62" s="250"/>
    </row>
    <row r="63" spans="1:19">
      <c r="A63" s="217"/>
      <c r="C63" s="215" t="s">
        <v>397</v>
      </c>
    </row>
    <row r="64" spans="1:19" ht="6.6" customHeight="1">
      <c r="A64" s="217"/>
      <c r="C64" s="215"/>
    </row>
    <row r="65" spans="1:11">
      <c r="A65" s="217"/>
      <c r="C65" s="62" t="s">
        <v>230</v>
      </c>
    </row>
    <row r="66" spans="1:11">
      <c r="A66" s="217"/>
      <c r="C66" s="215"/>
      <c r="F66" s="251"/>
      <c r="G66" s="251"/>
      <c r="H66" s="251"/>
    </row>
    <row r="67" spans="1:11" ht="25.2" customHeight="1">
      <c r="A67" s="217"/>
      <c r="C67" s="42" t="s">
        <v>0</v>
      </c>
      <c r="D67" s="76">
        <v>45565</v>
      </c>
      <c r="E67" s="76">
        <v>45291</v>
      </c>
      <c r="F67" s="252"/>
      <c r="G67" s="251"/>
      <c r="H67" s="251"/>
      <c r="I67" s="251"/>
      <c r="J67" s="251"/>
    </row>
    <row r="68" spans="1:11" s="221" customFormat="1" ht="19.95" customHeight="1">
      <c r="A68" s="253"/>
      <c r="B68" s="339"/>
      <c r="C68" s="254" t="s">
        <v>195</v>
      </c>
      <c r="D68" s="255">
        <v>238774371</v>
      </c>
      <c r="E68" s="255">
        <v>1166850213</v>
      </c>
      <c r="F68" s="256"/>
      <c r="G68" s="257"/>
      <c r="H68" s="251"/>
      <c r="I68" s="251"/>
      <c r="J68" s="251"/>
    </row>
    <row r="69" spans="1:11" s="221" customFormat="1" ht="19.95" customHeight="1">
      <c r="A69" s="253"/>
      <c r="B69" s="339"/>
      <c r="C69" s="254" t="s">
        <v>291</v>
      </c>
      <c r="D69" s="255">
        <v>42364657</v>
      </c>
      <c r="E69" s="255">
        <v>7835042</v>
      </c>
      <c r="F69" s="435"/>
      <c r="G69" s="436"/>
      <c r="H69" s="297"/>
      <c r="I69" s="251"/>
      <c r="J69" s="251"/>
    </row>
    <row r="70" spans="1:11" s="221" customFormat="1" ht="19.95" customHeight="1">
      <c r="A70" s="220"/>
      <c r="C70" s="228" t="s">
        <v>29</v>
      </c>
      <c r="D70" s="130">
        <v>281139028</v>
      </c>
      <c r="E70" s="130">
        <v>1174685255</v>
      </c>
      <c r="F70" s="249">
        <v>0</v>
      </c>
      <c r="G70" s="249">
        <v>0</v>
      </c>
      <c r="H70" s="297" t="s">
        <v>690</v>
      </c>
      <c r="I70" s="251"/>
      <c r="J70" s="251"/>
    </row>
    <row r="71" spans="1:11">
      <c r="A71" s="217"/>
      <c r="E71" s="248"/>
      <c r="F71" s="297"/>
      <c r="G71" s="297"/>
      <c r="H71" s="297"/>
      <c r="I71" s="251"/>
      <c r="J71" s="251"/>
    </row>
    <row r="72" spans="1:11">
      <c r="A72" s="217"/>
      <c r="E72" s="248"/>
      <c r="F72" s="297"/>
      <c r="G72" s="297"/>
      <c r="H72" s="297"/>
    </row>
    <row r="73" spans="1:11">
      <c r="A73" s="217"/>
      <c r="E73" s="248"/>
      <c r="F73" s="251"/>
      <c r="G73" s="251"/>
      <c r="H73" s="251"/>
    </row>
    <row r="74" spans="1:11">
      <c r="A74" s="217"/>
      <c r="C74" s="215" t="s">
        <v>398</v>
      </c>
      <c r="E74" s="248"/>
      <c r="F74" s="251"/>
      <c r="G74" s="251"/>
      <c r="H74" s="251"/>
    </row>
    <row r="75" spans="1:11" ht="6.6" customHeight="1">
      <c r="A75" s="217"/>
      <c r="C75" s="215"/>
    </row>
    <row r="76" spans="1:11">
      <c r="A76" s="217"/>
      <c r="C76" s="62" t="s">
        <v>411</v>
      </c>
    </row>
    <row r="77" spans="1:11">
      <c r="A77" s="217"/>
      <c r="E77" s="248"/>
      <c r="F77" s="251"/>
      <c r="G77" s="251"/>
      <c r="H77" s="251"/>
    </row>
    <row r="78" spans="1:11">
      <c r="A78" s="217"/>
      <c r="C78" s="215" t="s">
        <v>791</v>
      </c>
      <c r="E78" s="248"/>
      <c r="F78" s="251"/>
      <c r="G78" s="251"/>
      <c r="H78" s="251"/>
    </row>
    <row r="79" spans="1:11">
      <c r="A79" s="217"/>
      <c r="E79" s="248"/>
      <c r="F79" s="251"/>
      <c r="G79" s="251"/>
      <c r="H79" s="251"/>
    </row>
    <row r="80" spans="1:11" ht="38.4" customHeight="1">
      <c r="A80" s="217"/>
      <c r="C80" s="258" t="s">
        <v>231</v>
      </c>
      <c r="D80" s="501" t="s">
        <v>235</v>
      </c>
      <c r="E80" s="502"/>
      <c r="F80" s="224" t="s">
        <v>789</v>
      </c>
      <c r="G80" s="224" t="s">
        <v>412</v>
      </c>
      <c r="H80" s="224" t="s">
        <v>413</v>
      </c>
      <c r="I80" s="224" t="s">
        <v>233</v>
      </c>
      <c r="J80" s="224" t="s">
        <v>234</v>
      </c>
      <c r="K80" s="259" t="s">
        <v>232</v>
      </c>
    </row>
    <row r="81" spans="1:13" ht="19.95" customHeight="1">
      <c r="A81" s="217"/>
      <c r="C81" s="49" t="s">
        <v>838</v>
      </c>
      <c r="D81" s="503" t="s">
        <v>787</v>
      </c>
      <c r="E81" s="504"/>
      <c r="F81" s="43" t="s">
        <v>848</v>
      </c>
      <c r="G81" s="416">
        <v>100000000</v>
      </c>
      <c r="H81" s="416">
        <v>1005200000</v>
      </c>
      <c r="I81" s="416">
        <v>1000000000</v>
      </c>
      <c r="J81" s="416">
        <v>1005200000</v>
      </c>
      <c r="K81" s="417">
        <v>45722</v>
      </c>
    </row>
    <row r="82" spans="1:13" ht="19.95" customHeight="1">
      <c r="A82" s="217"/>
      <c r="C82" s="49" t="s">
        <v>838</v>
      </c>
      <c r="D82" s="503" t="s">
        <v>787</v>
      </c>
      <c r="E82" s="504"/>
      <c r="F82" s="43" t="s">
        <v>850</v>
      </c>
      <c r="G82" s="416">
        <v>100000000</v>
      </c>
      <c r="H82" s="416">
        <v>1005200000</v>
      </c>
      <c r="I82" s="416">
        <v>1000000000</v>
      </c>
      <c r="J82" s="416">
        <v>1005200000</v>
      </c>
      <c r="K82" s="417">
        <v>45722</v>
      </c>
    </row>
    <row r="83" spans="1:13" ht="19.95" customHeight="1">
      <c r="A83" s="217"/>
      <c r="C83" s="49" t="s">
        <v>839</v>
      </c>
      <c r="D83" s="503" t="s">
        <v>787</v>
      </c>
      <c r="E83" s="504"/>
      <c r="F83" s="43" t="s">
        <v>849</v>
      </c>
      <c r="G83" s="416">
        <v>100000000</v>
      </c>
      <c r="H83" s="416">
        <v>502564384</v>
      </c>
      <c r="I83" s="416">
        <v>500000000</v>
      </c>
      <c r="J83" s="416">
        <v>502564384</v>
      </c>
      <c r="K83" s="417">
        <v>45722</v>
      </c>
    </row>
    <row r="84" spans="1:13" ht="19.95" customHeight="1">
      <c r="A84" s="217"/>
      <c r="C84" s="49" t="s">
        <v>839</v>
      </c>
      <c r="D84" s="503" t="s">
        <v>787</v>
      </c>
      <c r="E84" s="504"/>
      <c r="F84" s="43" t="s">
        <v>851</v>
      </c>
      <c r="G84" s="416">
        <v>1000000000</v>
      </c>
      <c r="H84" s="416">
        <v>502564384</v>
      </c>
      <c r="I84" s="416">
        <v>500000000</v>
      </c>
      <c r="J84" s="416">
        <v>502564384</v>
      </c>
      <c r="K84" s="417">
        <v>45722</v>
      </c>
    </row>
    <row r="85" spans="1:13" ht="19.95" customHeight="1">
      <c r="A85" s="217"/>
      <c r="C85" s="49" t="s">
        <v>840</v>
      </c>
      <c r="D85" s="503" t="s">
        <v>787</v>
      </c>
      <c r="E85" s="504"/>
      <c r="F85" s="43" t="s">
        <v>852</v>
      </c>
      <c r="G85" s="416">
        <v>100000000</v>
      </c>
      <c r="H85" s="416">
        <v>50133562</v>
      </c>
      <c r="I85" s="416">
        <v>50000000</v>
      </c>
      <c r="J85" s="416">
        <v>50133562</v>
      </c>
      <c r="K85" s="417">
        <v>45574</v>
      </c>
    </row>
    <row r="86" spans="1:13" ht="19.95" customHeight="1">
      <c r="A86" s="217"/>
      <c r="C86" s="49" t="s">
        <v>840</v>
      </c>
      <c r="D86" s="503" t="s">
        <v>787</v>
      </c>
      <c r="E86" s="504"/>
      <c r="F86" s="43" t="s">
        <v>858</v>
      </c>
      <c r="G86" s="416">
        <v>100000000</v>
      </c>
      <c r="H86" s="416">
        <v>185172329</v>
      </c>
      <c r="I86" s="416">
        <v>185000000</v>
      </c>
      <c r="J86" s="416">
        <v>185172329</v>
      </c>
      <c r="K86" s="417">
        <v>45566</v>
      </c>
    </row>
    <row r="87" spans="1:13" ht="19.95" customHeight="1">
      <c r="A87" s="217"/>
      <c r="C87" s="49" t="s">
        <v>841</v>
      </c>
      <c r="D87" s="503" t="s">
        <v>787</v>
      </c>
      <c r="E87" s="504"/>
      <c r="F87" s="43" t="s">
        <v>853</v>
      </c>
      <c r="G87" s="416">
        <v>1000000000</v>
      </c>
      <c r="H87" s="416">
        <v>501246575</v>
      </c>
      <c r="I87" s="416">
        <v>500000000</v>
      </c>
      <c r="J87" s="416">
        <v>501246575</v>
      </c>
      <c r="K87" s="417">
        <v>45574</v>
      </c>
    </row>
    <row r="88" spans="1:13" ht="19.95" customHeight="1">
      <c r="A88" s="217"/>
      <c r="C88" s="49" t="s">
        <v>842</v>
      </c>
      <c r="D88" s="503" t="s">
        <v>788</v>
      </c>
      <c r="E88" s="504"/>
      <c r="F88" s="43" t="s">
        <v>854</v>
      </c>
      <c r="G88" s="416">
        <v>100000000</v>
      </c>
      <c r="H88" s="416">
        <v>30253327</v>
      </c>
      <c r="I88" s="416">
        <v>30000000</v>
      </c>
      <c r="J88" s="416">
        <v>30253327</v>
      </c>
      <c r="K88" s="417">
        <v>45566</v>
      </c>
    </row>
    <row r="89" spans="1:13" ht="19.95" customHeight="1">
      <c r="A89" s="217"/>
      <c r="C89" s="49" t="s">
        <v>842</v>
      </c>
      <c r="D89" s="503" t="s">
        <v>788</v>
      </c>
      <c r="E89" s="504"/>
      <c r="F89" s="43" t="s">
        <v>855</v>
      </c>
      <c r="G89" s="416">
        <v>100000000</v>
      </c>
      <c r="H89" s="416">
        <v>119936346</v>
      </c>
      <c r="I89" s="416">
        <v>119000000</v>
      </c>
      <c r="J89" s="416">
        <v>119936346</v>
      </c>
      <c r="K89" s="417">
        <v>45566</v>
      </c>
    </row>
    <row r="90" spans="1:13" ht="19.95" customHeight="1">
      <c r="A90" s="217"/>
      <c r="C90" s="49" t="s">
        <v>842</v>
      </c>
      <c r="D90" s="503" t="s">
        <v>788</v>
      </c>
      <c r="E90" s="504"/>
      <c r="F90" s="43" t="s">
        <v>856</v>
      </c>
      <c r="G90" s="416">
        <v>1000000000</v>
      </c>
      <c r="H90" s="416">
        <v>181063943</v>
      </c>
      <c r="I90" s="416">
        <v>180000000</v>
      </c>
      <c r="J90" s="416">
        <v>181063943</v>
      </c>
      <c r="K90" s="417">
        <v>45566</v>
      </c>
    </row>
    <row r="91" spans="1:13" ht="19.95" customHeight="1">
      <c r="A91" s="217"/>
      <c r="C91" s="49" t="s">
        <v>844</v>
      </c>
      <c r="D91" s="503" t="s">
        <v>847</v>
      </c>
      <c r="E91" s="504"/>
      <c r="F91" s="43" t="s">
        <v>859</v>
      </c>
      <c r="G91" s="416">
        <v>1000000000</v>
      </c>
      <c r="H91" s="416">
        <v>17495984</v>
      </c>
      <c r="I91" s="416">
        <v>17000000</v>
      </c>
      <c r="J91" s="416">
        <v>17495984</v>
      </c>
      <c r="K91" s="417">
        <v>45566</v>
      </c>
    </row>
    <row r="92" spans="1:13" ht="19.95" customHeight="1">
      <c r="A92" s="217"/>
      <c r="C92" s="49" t="s">
        <v>841</v>
      </c>
      <c r="D92" s="503" t="s">
        <v>847</v>
      </c>
      <c r="E92" s="504"/>
      <c r="F92" s="43" t="s">
        <v>860</v>
      </c>
      <c r="G92" s="416">
        <v>100000000</v>
      </c>
      <c r="H92" s="416">
        <v>20337129</v>
      </c>
      <c r="I92" s="416">
        <v>20000000</v>
      </c>
      <c r="J92" s="416">
        <v>20337129</v>
      </c>
      <c r="K92" s="417">
        <v>45566</v>
      </c>
    </row>
    <row r="93" spans="1:13" ht="19.95" customHeight="1">
      <c r="A93" s="217"/>
      <c r="C93" s="49" t="s">
        <v>843</v>
      </c>
      <c r="D93" s="503" t="s">
        <v>846</v>
      </c>
      <c r="E93" s="504"/>
      <c r="F93" s="43" t="s">
        <v>857</v>
      </c>
      <c r="G93" s="416">
        <v>100000000</v>
      </c>
      <c r="H93" s="416">
        <v>418715196</v>
      </c>
      <c r="I93" s="416">
        <v>415000000</v>
      </c>
      <c r="J93" s="416">
        <v>418715196</v>
      </c>
      <c r="K93" s="417">
        <v>45566</v>
      </c>
    </row>
    <row r="94" spans="1:13" ht="19.95" customHeight="1">
      <c r="A94" s="217"/>
      <c r="C94" s="49" t="s">
        <v>843</v>
      </c>
      <c r="D94" s="503" t="s">
        <v>846</v>
      </c>
      <c r="E94" s="504"/>
      <c r="F94" s="43" t="s">
        <v>861</v>
      </c>
      <c r="G94" s="416">
        <v>100000000</v>
      </c>
      <c r="H94" s="416">
        <v>79703548</v>
      </c>
      <c r="I94" s="416">
        <v>79000000</v>
      </c>
      <c r="J94" s="416">
        <v>79703548</v>
      </c>
      <c r="K94" s="417">
        <v>45566</v>
      </c>
    </row>
    <row r="95" spans="1:13" ht="19.95" customHeight="1">
      <c r="A95" s="217"/>
      <c r="C95" s="49" t="s">
        <v>843</v>
      </c>
      <c r="D95" s="503" t="s">
        <v>846</v>
      </c>
      <c r="E95" s="504"/>
      <c r="F95" s="43" t="s">
        <v>861</v>
      </c>
      <c r="G95" s="416">
        <v>500000000</v>
      </c>
      <c r="H95" s="416">
        <v>50448045</v>
      </c>
      <c r="I95" s="416">
        <v>50000000</v>
      </c>
      <c r="J95" s="416">
        <v>50448045</v>
      </c>
      <c r="K95" s="417">
        <v>45566</v>
      </c>
    </row>
    <row r="96" spans="1:13" ht="19.95" customHeight="1">
      <c r="A96" s="217"/>
      <c r="C96" s="49" t="s">
        <v>845</v>
      </c>
      <c r="D96" s="503" t="s">
        <v>846</v>
      </c>
      <c r="E96" s="504"/>
      <c r="F96" s="43" t="s">
        <v>862</v>
      </c>
      <c r="G96" s="416">
        <v>1000000000</v>
      </c>
      <c r="H96" s="416">
        <v>407589903</v>
      </c>
      <c r="I96" s="416">
        <v>400000000</v>
      </c>
      <c r="J96" s="416">
        <v>407589903</v>
      </c>
      <c r="K96" s="417">
        <v>45566</v>
      </c>
      <c r="L96" s="297"/>
      <c r="M96" s="297"/>
    </row>
    <row r="97" spans="1:13" ht="19.95" customHeight="1">
      <c r="A97" s="217"/>
      <c r="C97" s="260" t="s">
        <v>814</v>
      </c>
      <c r="D97" s="503"/>
      <c r="E97" s="504"/>
      <c r="F97" s="418"/>
      <c r="G97" s="419">
        <v>6500000000</v>
      </c>
      <c r="H97" s="419">
        <v>5077624655</v>
      </c>
      <c r="I97" s="419">
        <v>5045000000</v>
      </c>
      <c r="J97" s="419">
        <v>5077624655</v>
      </c>
      <c r="K97" s="417"/>
      <c r="L97" s="267">
        <v>0</v>
      </c>
      <c r="M97" s="297" t="s">
        <v>690</v>
      </c>
    </row>
    <row r="98" spans="1:13" ht="19.95" customHeight="1">
      <c r="A98" s="217"/>
      <c r="C98" s="260" t="s">
        <v>414</v>
      </c>
      <c r="D98" s="503"/>
      <c r="E98" s="504"/>
      <c r="F98" s="418"/>
      <c r="G98" s="419">
        <v>408986440</v>
      </c>
      <c r="H98" s="419">
        <v>403814854</v>
      </c>
      <c r="I98" s="419">
        <v>400000000</v>
      </c>
      <c r="J98" s="419">
        <v>403814854</v>
      </c>
      <c r="K98" s="417"/>
      <c r="L98" s="297"/>
      <c r="M98" s="297"/>
    </row>
    <row r="99" spans="1:13">
      <c r="A99" s="217"/>
      <c r="E99" s="248"/>
      <c r="F99" s="251"/>
      <c r="G99" s="251"/>
      <c r="H99" s="251"/>
      <c r="L99" s="297"/>
      <c r="M99" s="297"/>
    </row>
    <row r="100" spans="1:13">
      <c r="A100" s="217"/>
      <c r="E100" s="248"/>
      <c r="F100" s="251"/>
      <c r="G100" s="251"/>
      <c r="H100" s="251"/>
    </row>
    <row r="101" spans="1:13">
      <c r="A101" s="217"/>
      <c r="C101" s="215" t="s">
        <v>399</v>
      </c>
      <c r="E101" s="248"/>
      <c r="F101" s="251"/>
      <c r="G101" s="251"/>
      <c r="H101" s="251"/>
    </row>
    <row r="102" spans="1:13">
      <c r="A102" s="217"/>
      <c r="C102" s="215"/>
      <c r="E102" s="248"/>
      <c r="F102" s="251"/>
      <c r="G102" s="251"/>
      <c r="H102" s="251"/>
    </row>
    <row r="103" spans="1:13">
      <c r="A103" s="217"/>
      <c r="C103" s="215" t="s">
        <v>400</v>
      </c>
      <c r="E103" s="248"/>
      <c r="F103" s="251"/>
      <c r="G103" s="251"/>
      <c r="H103" s="251"/>
    </row>
    <row r="104" spans="1:13" ht="6.6" customHeight="1">
      <c r="A104" s="217"/>
      <c r="C104" s="215"/>
    </row>
    <row r="105" spans="1:13">
      <c r="A105" s="217"/>
      <c r="C105" s="62" t="s">
        <v>230</v>
      </c>
      <c r="E105" s="248"/>
      <c r="F105" s="251"/>
      <c r="G105" s="251"/>
      <c r="H105" s="251"/>
    </row>
    <row r="106" spans="1:13">
      <c r="A106" s="217"/>
      <c r="C106" s="215"/>
      <c r="E106" s="248"/>
      <c r="F106" s="251"/>
      <c r="G106" s="251"/>
      <c r="H106" s="251"/>
    </row>
    <row r="107" spans="1:13" ht="12.45" customHeight="1">
      <c r="A107" s="217"/>
      <c r="C107" s="502" t="s">
        <v>103</v>
      </c>
      <c r="D107" s="259" t="s">
        <v>80</v>
      </c>
      <c r="E107" s="259" t="s">
        <v>81</v>
      </c>
      <c r="F107" s="261"/>
      <c r="G107" s="261"/>
      <c r="H107" s="261"/>
      <c r="I107" s="261"/>
    </row>
    <row r="108" spans="1:13">
      <c r="A108" s="217"/>
      <c r="C108" s="520"/>
      <c r="D108" s="262" t="s">
        <v>63</v>
      </c>
      <c r="E108" s="262" t="s">
        <v>63</v>
      </c>
      <c r="F108" s="261"/>
      <c r="G108" s="261"/>
      <c r="H108" s="261"/>
      <c r="I108" s="261"/>
    </row>
    <row r="109" spans="1:13" ht="19.95" customHeight="1">
      <c r="A109" s="217"/>
      <c r="B109" s="297">
        <v>130101590010101</v>
      </c>
      <c r="C109" s="49" t="s">
        <v>112</v>
      </c>
      <c r="D109" s="255">
        <v>189423964</v>
      </c>
      <c r="E109" s="324">
        <v>0</v>
      </c>
      <c r="F109" s="261"/>
      <c r="G109" s="261"/>
      <c r="H109" s="261"/>
      <c r="I109" s="261"/>
    </row>
    <row r="110" spans="1:13" ht="19.95" customHeight="1">
      <c r="A110" s="217"/>
      <c r="B110" s="297">
        <v>130101590010199</v>
      </c>
      <c r="C110" s="49" t="s">
        <v>200</v>
      </c>
      <c r="D110" s="255">
        <v>167010261</v>
      </c>
      <c r="E110" s="324">
        <v>0</v>
      </c>
      <c r="F110" s="261"/>
      <c r="G110" s="261"/>
      <c r="H110" s="261"/>
      <c r="I110" s="261"/>
    </row>
    <row r="111" spans="1:13" ht="19.95" customHeight="1">
      <c r="A111" s="217"/>
      <c r="B111" s="297">
        <v>130101770070101</v>
      </c>
      <c r="C111" s="49" t="s">
        <v>292</v>
      </c>
      <c r="D111" s="255">
        <v>1337960</v>
      </c>
      <c r="E111" s="324">
        <v>0</v>
      </c>
      <c r="F111" s="261"/>
      <c r="G111" s="261"/>
      <c r="H111" s="261"/>
      <c r="I111" s="261"/>
    </row>
    <row r="112" spans="1:13" ht="19.95" customHeight="1">
      <c r="A112" s="217"/>
      <c r="B112" s="297">
        <v>130101770070199</v>
      </c>
      <c r="C112" s="49" t="s">
        <v>681</v>
      </c>
      <c r="D112" s="255">
        <v>986068491</v>
      </c>
      <c r="E112" s="324">
        <v>0</v>
      </c>
      <c r="F112" s="267"/>
      <c r="G112" s="267"/>
      <c r="H112" s="261"/>
      <c r="I112" s="261"/>
    </row>
    <row r="113" spans="1:30" ht="19.95" customHeight="1">
      <c r="A113" s="217"/>
      <c r="C113" s="260" t="s">
        <v>814</v>
      </c>
      <c r="D113" s="264">
        <v>1343840676</v>
      </c>
      <c r="E113" s="325">
        <v>0</v>
      </c>
      <c r="F113" s="267">
        <v>0</v>
      </c>
      <c r="G113" s="267"/>
      <c r="H113" s="261"/>
      <c r="I113" s="261"/>
    </row>
    <row r="114" spans="1:30" ht="19.95" customHeight="1">
      <c r="A114" s="217"/>
      <c r="C114" s="260" t="s">
        <v>414</v>
      </c>
      <c r="D114" s="264">
        <v>101487929</v>
      </c>
      <c r="E114" s="325">
        <v>0</v>
      </c>
      <c r="F114" s="267">
        <v>0</v>
      </c>
      <c r="G114" s="267" t="s">
        <v>690</v>
      </c>
      <c r="H114" s="261"/>
      <c r="I114" s="261"/>
    </row>
    <row r="115" spans="1:30">
      <c r="A115" s="217"/>
      <c r="E115" s="248"/>
      <c r="F115" s="297"/>
      <c r="G115" s="297"/>
      <c r="H115" s="251"/>
    </row>
    <row r="116" spans="1:30">
      <c r="A116" s="217"/>
      <c r="C116" s="265"/>
      <c r="D116" s="266"/>
      <c r="E116" s="265"/>
      <c r="F116" s="297"/>
      <c r="G116" s="297"/>
      <c r="H116" s="261"/>
      <c r="I116" s="267"/>
    </row>
    <row r="117" spans="1:30">
      <c r="A117" s="217"/>
      <c r="C117" s="215" t="s">
        <v>401</v>
      </c>
      <c r="D117" s="266"/>
      <c r="E117" s="265"/>
      <c r="F117" s="251"/>
      <c r="G117" s="251"/>
      <c r="H117" s="261"/>
      <c r="I117" s="267"/>
    </row>
    <row r="118" spans="1:30" ht="6.6" customHeight="1">
      <c r="A118" s="217"/>
      <c r="C118" s="215"/>
    </row>
    <row r="119" spans="1:30">
      <c r="A119" s="217"/>
      <c r="C119" s="62" t="s">
        <v>230</v>
      </c>
      <c r="E119" s="248"/>
      <c r="F119" s="251"/>
      <c r="G119" s="251"/>
      <c r="H119" s="251"/>
    </row>
    <row r="120" spans="1:30">
      <c r="A120" s="217"/>
      <c r="C120" s="265"/>
      <c r="D120" s="266"/>
      <c r="E120" s="265"/>
      <c r="F120" s="251"/>
      <c r="G120" s="251"/>
      <c r="H120" s="261"/>
      <c r="I120" s="267"/>
    </row>
    <row r="121" spans="1:30">
      <c r="A121" s="217"/>
      <c r="C121" s="522" t="s">
        <v>236</v>
      </c>
      <c r="D121" s="524" t="s">
        <v>241</v>
      </c>
      <c r="E121" s="524"/>
      <c r="F121" s="524"/>
      <c r="G121" s="524"/>
      <c r="H121" s="524"/>
      <c r="I121" s="524" t="s">
        <v>242</v>
      </c>
      <c r="J121" s="524"/>
      <c r="K121" s="524"/>
      <c r="L121" s="524"/>
      <c r="M121" s="524"/>
      <c r="N121" s="524"/>
    </row>
    <row r="122" spans="1:30" ht="44.4" customHeight="1">
      <c r="A122" s="217"/>
      <c r="C122" s="523"/>
      <c r="D122" s="268" t="s">
        <v>415</v>
      </c>
      <c r="E122" s="268" t="s">
        <v>237</v>
      </c>
      <c r="F122" s="268" t="s">
        <v>238</v>
      </c>
      <c r="G122" s="268" t="s">
        <v>416</v>
      </c>
      <c r="H122" s="268" t="s">
        <v>302</v>
      </c>
      <c r="I122" s="268" t="s">
        <v>239</v>
      </c>
      <c r="J122" s="268" t="s">
        <v>237</v>
      </c>
      <c r="K122" s="268" t="s">
        <v>238</v>
      </c>
      <c r="L122" s="268" t="s">
        <v>301</v>
      </c>
      <c r="M122" s="268" t="s">
        <v>240</v>
      </c>
      <c r="N122" s="268" t="s">
        <v>871</v>
      </c>
    </row>
    <row r="123" spans="1:30" ht="19.95" customHeight="1">
      <c r="A123" s="217"/>
      <c r="C123" s="269" t="s">
        <v>243</v>
      </c>
      <c r="D123" s="245">
        <v>69130909</v>
      </c>
      <c r="E123" s="324">
        <v>0</v>
      </c>
      <c r="F123" s="324">
        <v>0</v>
      </c>
      <c r="G123" s="321">
        <v>0</v>
      </c>
      <c r="H123" s="245">
        <v>69130909</v>
      </c>
      <c r="I123" s="321">
        <v>0</v>
      </c>
      <c r="J123" s="400">
        <v>-9332676</v>
      </c>
      <c r="K123" s="321">
        <v>0</v>
      </c>
      <c r="L123" s="321">
        <v>0</v>
      </c>
      <c r="M123" s="400">
        <v>-9332676</v>
      </c>
      <c r="N123" s="245">
        <v>59798233</v>
      </c>
    </row>
    <row r="124" spans="1:30" ht="19.95" customHeight="1">
      <c r="A124" s="217"/>
      <c r="C124" s="269" t="s">
        <v>244</v>
      </c>
      <c r="D124" s="245">
        <v>181992768</v>
      </c>
      <c r="E124" s="324">
        <v>16966276</v>
      </c>
      <c r="F124" s="324">
        <v>0</v>
      </c>
      <c r="G124" s="321">
        <v>0</v>
      </c>
      <c r="H124" s="245">
        <v>198959044</v>
      </c>
      <c r="I124" s="321">
        <v>0</v>
      </c>
      <c r="J124" s="400">
        <v>-61422561</v>
      </c>
      <c r="K124" s="321">
        <v>0</v>
      </c>
      <c r="L124" s="321">
        <v>0</v>
      </c>
      <c r="M124" s="400">
        <v>-61422561</v>
      </c>
      <c r="N124" s="245">
        <v>137536483</v>
      </c>
    </row>
    <row r="125" spans="1:30" ht="19.95" customHeight="1">
      <c r="A125" s="217"/>
      <c r="C125" s="269" t="s">
        <v>202</v>
      </c>
      <c r="D125" s="245">
        <v>275185308</v>
      </c>
      <c r="E125" s="324">
        <v>0</v>
      </c>
      <c r="F125" s="324">
        <v>0</v>
      </c>
      <c r="G125" s="321">
        <v>0</v>
      </c>
      <c r="H125" s="245">
        <v>275185308</v>
      </c>
      <c r="I125" s="321">
        <v>0</v>
      </c>
      <c r="J125" s="400">
        <v>-103194495</v>
      </c>
      <c r="K125" s="321">
        <v>0</v>
      </c>
      <c r="L125" s="321">
        <v>0</v>
      </c>
      <c r="M125" s="400">
        <v>-103194495</v>
      </c>
      <c r="N125" s="245">
        <v>171990813</v>
      </c>
      <c r="O125" s="297"/>
      <c r="P125" s="297"/>
    </row>
    <row r="126" spans="1:30" s="215" customFormat="1" ht="19.95" customHeight="1">
      <c r="A126" s="214"/>
      <c r="C126" s="260" t="s">
        <v>814</v>
      </c>
      <c r="D126" s="264">
        <v>526308985</v>
      </c>
      <c r="E126" s="325">
        <v>0</v>
      </c>
      <c r="F126" s="325">
        <v>0</v>
      </c>
      <c r="G126" s="323">
        <v>0</v>
      </c>
      <c r="H126" s="264">
        <v>543275261</v>
      </c>
      <c r="I126" s="323">
        <v>0</v>
      </c>
      <c r="J126" s="401">
        <v>-173949732</v>
      </c>
      <c r="K126" s="323">
        <v>0</v>
      </c>
      <c r="L126" s="323">
        <v>0</v>
      </c>
      <c r="M126" s="401">
        <v>-173949732</v>
      </c>
      <c r="N126" s="264">
        <v>369325529</v>
      </c>
      <c r="O126" s="267">
        <v>0</v>
      </c>
      <c r="P126" s="437"/>
      <c r="Q126" s="62"/>
      <c r="R126" s="62"/>
      <c r="S126" s="62"/>
      <c r="T126" s="62"/>
      <c r="U126" s="62"/>
      <c r="V126" s="62"/>
      <c r="W126" s="62"/>
      <c r="X126" s="62"/>
      <c r="Y126" s="62"/>
      <c r="Z126" s="62"/>
      <c r="AA126" s="62"/>
      <c r="AB126" s="62"/>
      <c r="AC126" s="62"/>
      <c r="AD126" s="62"/>
    </row>
    <row r="127" spans="1:30" s="215" customFormat="1" ht="19.95" customHeight="1">
      <c r="A127" s="214"/>
      <c r="C127" s="260" t="s">
        <v>414</v>
      </c>
      <c r="D127" s="323">
        <v>0</v>
      </c>
      <c r="E127" s="264">
        <v>526308985</v>
      </c>
      <c r="F127" s="325">
        <v>0</v>
      </c>
      <c r="G127" s="323">
        <v>0</v>
      </c>
      <c r="H127" s="264">
        <v>526308985</v>
      </c>
      <c r="I127" s="323">
        <v>0</v>
      </c>
      <c r="J127" s="323">
        <v>0</v>
      </c>
      <c r="K127" s="323">
        <v>0</v>
      </c>
      <c r="L127" s="323">
        <v>0</v>
      </c>
      <c r="M127" s="323">
        <v>0</v>
      </c>
      <c r="N127" s="264">
        <v>526308985</v>
      </c>
      <c r="O127" s="267">
        <v>0</v>
      </c>
      <c r="P127" s="437" t="s">
        <v>690</v>
      </c>
      <c r="Q127" s="62"/>
      <c r="R127" s="62"/>
      <c r="S127" s="62"/>
      <c r="T127" s="62"/>
      <c r="U127" s="62"/>
      <c r="V127" s="62"/>
      <c r="W127" s="62"/>
      <c r="X127" s="62"/>
      <c r="Y127" s="62"/>
      <c r="Z127" s="62"/>
      <c r="AA127" s="62"/>
      <c r="AB127" s="62"/>
      <c r="AC127" s="62"/>
      <c r="AD127" s="62"/>
    </row>
    <row r="128" spans="1:30">
      <c r="A128" s="217"/>
      <c r="C128" s="265"/>
      <c r="D128" s="266"/>
      <c r="E128" s="265"/>
      <c r="F128" s="251"/>
      <c r="G128" s="251"/>
      <c r="H128" s="261"/>
      <c r="I128" s="267"/>
      <c r="O128" s="297"/>
      <c r="P128" s="297"/>
    </row>
    <row r="129" spans="1:15">
      <c r="A129" s="217"/>
      <c r="C129" s="215"/>
      <c r="D129" s="266"/>
      <c r="E129" s="265"/>
      <c r="F129" s="251"/>
      <c r="G129" s="251"/>
      <c r="H129" s="261"/>
      <c r="I129" s="267"/>
    </row>
    <row r="130" spans="1:15">
      <c r="A130" s="217"/>
      <c r="C130" s="215" t="s">
        <v>402</v>
      </c>
      <c r="D130" s="266"/>
      <c r="E130" s="265"/>
      <c r="F130" s="251"/>
      <c r="G130" s="251"/>
      <c r="H130" s="261"/>
      <c r="I130" s="267"/>
    </row>
    <row r="131" spans="1:15" ht="6.6" customHeight="1">
      <c r="A131" s="217"/>
      <c r="C131" s="215"/>
    </row>
    <row r="132" spans="1:15">
      <c r="A132" s="217"/>
      <c r="C132" s="62" t="s">
        <v>293</v>
      </c>
      <c r="E132" s="248"/>
      <c r="F132" s="251"/>
      <c r="G132" s="251"/>
      <c r="H132" s="251"/>
    </row>
    <row r="133" spans="1:15">
      <c r="A133" s="217"/>
      <c r="C133" s="265"/>
      <c r="D133" s="266"/>
      <c r="E133" s="265"/>
      <c r="F133" s="251"/>
      <c r="G133" s="251"/>
      <c r="H133" s="261"/>
      <c r="I133" s="267"/>
    </row>
    <row r="134" spans="1:15" s="219" customFormat="1" ht="26.4">
      <c r="A134" s="227"/>
      <c r="C134" s="270" t="s">
        <v>103</v>
      </c>
      <c r="D134" s="224" t="s">
        <v>245</v>
      </c>
      <c r="E134" s="224" t="s">
        <v>246</v>
      </c>
      <c r="F134" s="224" t="s">
        <v>247</v>
      </c>
      <c r="G134" s="224" t="s">
        <v>417</v>
      </c>
      <c r="H134" s="271"/>
      <c r="I134" s="62"/>
      <c r="J134" s="62"/>
      <c r="K134" s="62"/>
      <c r="L134" s="62"/>
      <c r="M134" s="62"/>
      <c r="N134" s="62"/>
      <c r="O134" s="62"/>
    </row>
    <row r="135" spans="1:15" ht="19.95" customHeight="1">
      <c r="A135" s="217"/>
      <c r="C135" s="49" t="s">
        <v>203</v>
      </c>
      <c r="D135" s="263">
        <v>403467500</v>
      </c>
      <c r="E135" s="327">
        <v>0</v>
      </c>
      <c r="F135" s="400">
        <v>-60520122</v>
      </c>
      <c r="G135" s="263">
        <v>342947378</v>
      </c>
      <c r="H135" s="261"/>
      <c r="J135" s="62"/>
    </row>
    <row r="136" spans="1:15" ht="19.95" customHeight="1">
      <c r="A136" s="217"/>
      <c r="C136" s="260" t="s">
        <v>814</v>
      </c>
      <c r="D136" s="264">
        <v>403467500</v>
      </c>
      <c r="E136" s="323">
        <v>0</v>
      </c>
      <c r="F136" s="401">
        <v>-60520122</v>
      </c>
      <c r="G136" s="264">
        <v>342947378</v>
      </c>
      <c r="H136" s="261"/>
      <c r="J136" s="62"/>
    </row>
    <row r="137" spans="1:15" ht="19.95" customHeight="1">
      <c r="A137" s="217"/>
      <c r="C137" s="260" t="s">
        <v>414</v>
      </c>
      <c r="D137" s="326">
        <v>0</v>
      </c>
      <c r="E137" s="264">
        <v>403467500</v>
      </c>
      <c r="F137" s="323">
        <v>0</v>
      </c>
      <c r="G137" s="264">
        <v>403467500</v>
      </c>
      <c r="H137" s="261"/>
      <c r="J137" s="62"/>
    </row>
    <row r="138" spans="1:15">
      <c r="A138" s="217"/>
      <c r="C138" s="265"/>
      <c r="D138" s="266"/>
      <c r="E138" s="265"/>
      <c r="F138" s="251"/>
      <c r="G138" s="251"/>
      <c r="H138" s="261"/>
      <c r="J138" s="62"/>
    </row>
    <row r="139" spans="1:15">
      <c r="A139" s="217"/>
      <c r="C139" s="265"/>
      <c r="D139" s="266"/>
      <c r="E139" s="265"/>
      <c r="F139" s="251"/>
      <c r="G139" s="251"/>
      <c r="H139" s="261"/>
      <c r="I139" s="267"/>
    </row>
    <row r="140" spans="1:15">
      <c r="A140" s="217"/>
      <c r="C140" s="215" t="s">
        <v>403</v>
      </c>
      <c r="D140" s="266"/>
      <c r="E140" s="265"/>
      <c r="F140" s="251"/>
      <c r="G140" s="251"/>
      <c r="H140" s="261"/>
      <c r="I140" s="267"/>
    </row>
    <row r="141" spans="1:15" ht="6.6" customHeight="1">
      <c r="A141" s="217"/>
      <c r="C141" s="215"/>
    </row>
    <row r="142" spans="1:15">
      <c r="A142" s="217"/>
      <c r="C142" s="62" t="s">
        <v>293</v>
      </c>
      <c r="E142" s="248"/>
      <c r="F142" s="251"/>
      <c r="G142" s="251"/>
      <c r="H142" s="251"/>
    </row>
    <row r="143" spans="1:15">
      <c r="A143" s="217"/>
      <c r="C143" s="265"/>
      <c r="D143" s="266"/>
      <c r="E143" s="265"/>
      <c r="F143" s="251"/>
      <c r="G143" s="251"/>
      <c r="H143" s="261"/>
      <c r="I143" s="267"/>
    </row>
    <row r="144" spans="1:15" s="219" customFormat="1" ht="26.4">
      <c r="A144" s="227"/>
      <c r="C144" s="270" t="s">
        <v>103</v>
      </c>
      <c r="D144" s="224" t="s">
        <v>245</v>
      </c>
      <c r="E144" s="224" t="s">
        <v>246</v>
      </c>
      <c r="F144" s="224" t="s">
        <v>247</v>
      </c>
      <c r="G144" s="224" t="s">
        <v>417</v>
      </c>
      <c r="H144" s="271"/>
      <c r="I144" s="62"/>
      <c r="J144" s="62"/>
      <c r="K144" s="62"/>
      <c r="L144" s="62"/>
      <c r="M144" s="62"/>
      <c r="N144" s="62"/>
      <c r="O144" s="62"/>
    </row>
    <row r="145" spans="1:11" ht="19.95" customHeight="1">
      <c r="A145" s="217"/>
      <c r="C145" s="49" t="s">
        <v>682</v>
      </c>
      <c r="D145" s="263">
        <v>201106419</v>
      </c>
      <c r="E145" s="263">
        <v>77017155</v>
      </c>
      <c r="F145" s="400">
        <v>-30165966</v>
      </c>
      <c r="G145" s="263">
        <v>247957608</v>
      </c>
      <c r="H145" s="261"/>
      <c r="J145" s="62"/>
    </row>
    <row r="146" spans="1:11" ht="19.95" customHeight="1">
      <c r="A146" s="217"/>
      <c r="C146" s="49" t="s">
        <v>294</v>
      </c>
      <c r="D146" s="263">
        <v>26000000</v>
      </c>
      <c r="E146" s="263">
        <v>3200000</v>
      </c>
      <c r="F146" s="400">
        <v>-3899997</v>
      </c>
      <c r="G146" s="263">
        <v>25300003</v>
      </c>
      <c r="H146" s="261"/>
      <c r="J146" s="62"/>
    </row>
    <row r="147" spans="1:11" ht="19.95" customHeight="1">
      <c r="A147" s="217"/>
      <c r="C147" s="49" t="s">
        <v>720</v>
      </c>
      <c r="D147" s="420">
        <v>0</v>
      </c>
      <c r="E147" s="263">
        <v>70559659</v>
      </c>
      <c r="F147" s="400">
        <v>0</v>
      </c>
      <c r="G147" s="263">
        <v>70559659</v>
      </c>
      <c r="H147" s="267"/>
      <c r="J147" s="62"/>
    </row>
    <row r="148" spans="1:11" ht="19.95" customHeight="1">
      <c r="A148" s="217"/>
      <c r="C148" s="260" t="s">
        <v>814</v>
      </c>
      <c r="D148" s="264">
        <v>227106419</v>
      </c>
      <c r="E148" s="264">
        <v>150776814</v>
      </c>
      <c r="F148" s="401">
        <v>-34065963</v>
      </c>
      <c r="G148" s="264">
        <v>343817270</v>
      </c>
      <c r="H148" s="267">
        <v>0</v>
      </c>
      <c r="J148" s="62"/>
    </row>
    <row r="149" spans="1:11" ht="19.95" customHeight="1">
      <c r="A149" s="217"/>
      <c r="C149" s="260" t="s">
        <v>414</v>
      </c>
      <c r="D149" s="326">
        <v>0</v>
      </c>
      <c r="E149" s="264">
        <v>227106419</v>
      </c>
      <c r="F149" s="323">
        <v>0</v>
      </c>
      <c r="G149" s="264">
        <v>227106419</v>
      </c>
      <c r="H149" s="267">
        <v>0</v>
      </c>
      <c r="J149" s="62"/>
    </row>
    <row r="150" spans="1:11">
      <c r="A150" s="217"/>
      <c r="C150" s="265"/>
      <c r="D150" s="266"/>
      <c r="E150" s="265"/>
      <c r="F150" s="251"/>
      <c r="G150" s="251"/>
      <c r="H150" s="267"/>
      <c r="J150" s="62"/>
    </row>
    <row r="151" spans="1:11">
      <c r="A151" s="217"/>
      <c r="C151" s="265"/>
      <c r="D151" s="266"/>
      <c r="E151" s="265"/>
      <c r="F151" s="251"/>
      <c r="G151" s="251"/>
      <c r="H151" s="267"/>
      <c r="I151" s="267"/>
    </row>
    <row r="152" spans="1:11">
      <c r="A152" s="217"/>
      <c r="C152" s="37" t="s">
        <v>404</v>
      </c>
      <c r="E152" s="272"/>
      <c r="F152" s="251"/>
      <c r="G152" s="424"/>
      <c r="H152" s="261"/>
      <c r="I152" s="267"/>
    </row>
    <row r="153" spans="1:11" ht="6.6" customHeight="1">
      <c r="A153" s="217"/>
      <c r="C153" s="215"/>
    </row>
    <row r="154" spans="1:11" ht="12.45" customHeight="1">
      <c r="A154" s="217"/>
      <c r="C154" s="45" t="s">
        <v>62</v>
      </c>
      <c r="E154" s="272"/>
      <c r="F154" s="251"/>
      <c r="G154" s="251"/>
      <c r="H154" s="251"/>
    </row>
    <row r="155" spans="1:11" ht="12.45" customHeight="1">
      <c r="A155" s="217"/>
      <c r="C155" s="45"/>
      <c r="E155" s="272"/>
      <c r="F155" s="251"/>
      <c r="G155" s="251"/>
      <c r="H155" s="251"/>
    </row>
    <row r="156" spans="1:11" ht="12" customHeight="1">
      <c r="A156" s="217"/>
      <c r="C156" s="502" t="s">
        <v>103</v>
      </c>
      <c r="D156" s="259" t="s">
        <v>80</v>
      </c>
      <c r="E156" s="259" t="s">
        <v>81</v>
      </c>
      <c r="F156" s="261"/>
      <c r="G156" s="251"/>
      <c r="H156" s="251"/>
      <c r="I156" s="251"/>
      <c r="J156" s="251"/>
      <c r="K156" s="251"/>
    </row>
    <row r="157" spans="1:11">
      <c r="A157" s="217"/>
      <c r="C157" s="520"/>
      <c r="D157" s="262" t="s">
        <v>63</v>
      </c>
      <c r="E157" s="262" t="s">
        <v>63</v>
      </c>
      <c r="F157" s="261"/>
      <c r="G157" s="251"/>
      <c r="H157" s="251"/>
      <c r="I157" s="251"/>
      <c r="J157" s="251"/>
      <c r="K157" s="251"/>
    </row>
    <row r="158" spans="1:11" ht="19.95" customHeight="1">
      <c r="A158" s="217"/>
      <c r="C158" s="49" t="s">
        <v>683</v>
      </c>
      <c r="D158" s="245">
        <v>291820487</v>
      </c>
      <c r="E158" s="327">
        <v>0</v>
      </c>
      <c r="F158" s="261"/>
      <c r="G158" s="251"/>
      <c r="H158" s="251"/>
      <c r="I158" s="251"/>
      <c r="J158" s="251"/>
      <c r="K158" s="251"/>
    </row>
    <row r="159" spans="1:11" ht="19.95" customHeight="1">
      <c r="A159" s="217"/>
      <c r="C159" s="49" t="s">
        <v>201</v>
      </c>
      <c r="D159" s="245">
        <v>18717829</v>
      </c>
      <c r="E159" s="327">
        <v>0</v>
      </c>
      <c r="F159" s="261"/>
      <c r="G159" s="251"/>
      <c r="H159" s="251"/>
      <c r="I159" s="251"/>
      <c r="J159" s="251"/>
      <c r="K159" s="251"/>
    </row>
    <row r="160" spans="1:11" ht="19.95" customHeight="1">
      <c r="A160" s="217"/>
      <c r="C160" s="49" t="s">
        <v>469</v>
      </c>
      <c r="D160" s="321">
        <v>0</v>
      </c>
      <c r="E160" s="245">
        <v>388702282</v>
      </c>
      <c r="F160" s="267"/>
      <c r="G160" s="297"/>
      <c r="H160" s="251"/>
      <c r="I160" s="251"/>
      <c r="J160" s="251"/>
      <c r="K160" s="251"/>
    </row>
    <row r="161" spans="1:11" ht="19.95" customHeight="1">
      <c r="A161" s="217"/>
      <c r="C161" s="49" t="s">
        <v>204</v>
      </c>
      <c r="D161" s="321">
        <v>0</v>
      </c>
      <c r="E161" s="245">
        <v>19619331</v>
      </c>
      <c r="F161" s="267"/>
      <c r="G161" s="297"/>
      <c r="H161" s="251"/>
      <c r="I161" s="251"/>
      <c r="J161" s="251"/>
      <c r="K161" s="251"/>
    </row>
    <row r="162" spans="1:11" ht="19.95" customHeight="1">
      <c r="A162" s="217"/>
      <c r="C162" s="260" t="s">
        <v>814</v>
      </c>
      <c r="D162" s="264">
        <v>310538316</v>
      </c>
      <c r="E162" s="264">
        <v>408321613</v>
      </c>
      <c r="F162" s="267">
        <v>0</v>
      </c>
      <c r="G162" s="297" t="s">
        <v>690</v>
      </c>
      <c r="H162" s="251"/>
      <c r="I162" s="251"/>
      <c r="J162" s="251"/>
      <c r="K162" s="251"/>
    </row>
    <row r="163" spans="1:11" ht="19.95" customHeight="1">
      <c r="A163" s="217"/>
      <c r="C163" s="260" t="s">
        <v>414</v>
      </c>
      <c r="D163" s="264">
        <v>280429161</v>
      </c>
      <c r="E163" s="264">
        <v>212254283</v>
      </c>
      <c r="F163" s="261"/>
      <c r="G163" s="251"/>
      <c r="H163" s="251"/>
      <c r="I163" s="251"/>
      <c r="J163" s="251"/>
      <c r="K163" s="251"/>
    </row>
    <row r="164" spans="1:11">
      <c r="A164" s="217"/>
      <c r="C164" s="215"/>
      <c r="E164" s="272"/>
      <c r="F164" s="261"/>
      <c r="G164" s="251"/>
      <c r="H164" s="251"/>
      <c r="I164" s="251"/>
      <c r="J164" s="251"/>
      <c r="K164" s="251"/>
    </row>
    <row r="165" spans="1:11">
      <c r="A165" s="217"/>
      <c r="C165" s="215"/>
      <c r="E165" s="272"/>
      <c r="F165" s="261"/>
      <c r="G165" s="251"/>
      <c r="H165" s="251"/>
      <c r="I165" s="251"/>
      <c r="J165" s="251"/>
      <c r="K165" s="251"/>
    </row>
    <row r="166" spans="1:11">
      <c r="A166" s="217"/>
      <c r="C166" s="215" t="s">
        <v>405</v>
      </c>
      <c r="E166" s="272"/>
      <c r="F166" s="261"/>
      <c r="G166" s="251"/>
      <c r="H166" s="251"/>
      <c r="I166" s="251"/>
      <c r="J166" s="251"/>
      <c r="K166" s="251"/>
    </row>
    <row r="167" spans="1:11" ht="6.6" customHeight="1">
      <c r="A167" s="217"/>
      <c r="C167" s="215"/>
      <c r="G167" s="251"/>
      <c r="H167" s="251"/>
      <c r="I167" s="251"/>
      <c r="J167" s="251"/>
      <c r="K167" s="251"/>
    </row>
    <row r="168" spans="1:11">
      <c r="A168" s="217"/>
      <c r="C168" s="62" t="s">
        <v>293</v>
      </c>
      <c r="E168" s="248"/>
      <c r="F168" s="251"/>
      <c r="G168" s="251"/>
      <c r="H168" s="251"/>
    </row>
    <row r="169" spans="1:11">
      <c r="A169" s="217"/>
      <c r="C169" s="215"/>
      <c r="E169" s="272"/>
      <c r="F169" s="261"/>
      <c r="G169" s="261"/>
      <c r="H169" s="261"/>
    </row>
    <row r="170" spans="1:11" s="219" customFormat="1" ht="31.95" customHeight="1">
      <c r="A170" s="227"/>
      <c r="C170" s="270" t="s">
        <v>103</v>
      </c>
      <c r="D170" s="224" t="s">
        <v>303</v>
      </c>
      <c r="E170" s="224" t="s">
        <v>304</v>
      </c>
      <c r="F170" s="271"/>
      <c r="G170" s="261"/>
      <c r="H170" s="261"/>
      <c r="I170" s="261"/>
      <c r="J170" s="261"/>
      <c r="K170" s="261"/>
    </row>
    <row r="171" spans="1:11" ht="19.95" customHeight="1">
      <c r="A171" s="217"/>
      <c r="C171" s="49" t="s">
        <v>113</v>
      </c>
      <c r="D171" s="245">
        <v>8177929</v>
      </c>
      <c r="E171" s="327">
        <v>0</v>
      </c>
      <c r="F171" s="271"/>
      <c r="G171" s="261"/>
      <c r="H171" s="261"/>
      <c r="I171" s="261"/>
      <c r="J171" s="261"/>
      <c r="K171" s="261"/>
    </row>
    <row r="172" spans="1:11" ht="19.95" customHeight="1">
      <c r="A172" s="217"/>
      <c r="C172" s="49" t="s">
        <v>114</v>
      </c>
      <c r="D172" s="245">
        <v>31891560</v>
      </c>
      <c r="E172" s="327">
        <v>0</v>
      </c>
      <c r="F172" s="271"/>
      <c r="G172" s="261"/>
      <c r="H172" s="261"/>
      <c r="I172" s="261"/>
      <c r="J172" s="261"/>
      <c r="K172" s="261"/>
    </row>
    <row r="173" spans="1:11" ht="19.95" customHeight="1">
      <c r="A173" s="217"/>
      <c r="C173" s="49" t="s">
        <v>723</v>
      </c>
      <c r="D173" s="245">
        <v>3050781646</v>
      </c>
      <c r="E173" s="327">
        <v>0</v>
      </c>
      <c r="F173" s="271"/>
      <c r="G173" s="261"/>
      <c r="H173" s="261"/>
      <c r="I173" s="261"/>
      <c r="J173" s="261"/>
      <c r="K173" s="261"/>
    </row>
    <row r="174" spans="1:11" ht="19.95" customHeight="1">
      <c r="A174" s="217"/>
      <c r="C174" s="260" t="s">
        <v>814</v>
      </c>
      <c r="D174" s="264">
        <v>3090851135</v>
      </c>
      <c r="E174" s="323">
        <v>0</v>
      </c>
      <c r="F174" s="438">
        <v>0</v>
      </c>
      <c r="G174" s="297" t="s">
        <v>690</v>
      </c>
      <c r="H174" s="261"/>
      <c r="I174" s="261"/>
      <c r="J174" s="261"/>
      <c r="K174" s="261"/>
    </row>
    <row r="175" spans="1:11" ht="19.95" customHeight="1">
      <c r="A175" s="217"/>
      <c r="C175" s="260" t="s">
        <v>414</v>
      </c>
      <c r="D175" s="264">
        <v>54964293</v>
      </c>
      <c r="E175" s="326">
        <v>0</v>
      </c>
      <c r="F175" s="438">
        <v>0</v>
      </c>
      <c r="G175" s="267"/>
      <c r="H175" s="261"/>
      <c r="I175" s="261"/>
      <c r="J175" s="261"/>
      <c r="K175" s="261"/>
    </row>
    <row r="176" spans="1:11">
      <c r="A176" s="217"/>
      <c r="C176" s="215"/>
      <c r="E176" s="272"/>
      <c r="F176" s="267"/>
      <c r="G176" s="267"/>
      <c r="H176" s="261"/>
      <c r="I176" s="261"/>
      <c r="J176" s="261"/>
      <c r="K176" s="261"/>
    </row>
    <row r="177" spans="1:11">
      <c r="A177" s="217"/>
      <c r="C177" s="215"/>
      <c r="E177" s="272"/>
      <c r="F177" s="267"/>
      <c r="G177" s="267"/>
      <c r="H177" s="261"/>
      <c r="I177" s="261"/>
      <c r="J177" s="261"/>
      <c r="K177" s="261"/>
    </row>
    <row r="178" spans="1:11">
      <c r="A178" s="217"/>
      <c r="C178" s="215" t="s">
        <v>418</v>
      </c>
      <c r="F178" s="297"/>
      <c r="G178" s="267"/>
      <c r="H178" s="261"/>
      <c r="I178" s="261"/>
      <c r="J178" s="261"/>
      <c r="K178" s="261"/>
    </row>
    <row r="179" spans="1:11" ht="6.6" customHeight="1">
      <c r="A179" s="217"/>
      <c r="C179" s="215"/>
      <c r="F179" s="297"/>
      <c r="G179" s="267"/>
      <c r="H179" s="261"/>
      <c r="I179" s="261"/>
      <c r="J179" s="261"/>
      <c r="K179" s="261"/>
    </row>
    <row r="180" spans="1:11">
      <c r="A180" s="217"/>
      <c r="C180" s="62" t="s">
        <v>293</v>
      </c>
      <c r="E180" s="248"/>
      <c r="F180" s="297"/>
      <c r="G180" s="267"/>
      <c r="H180" s="261"/>
      <c r="I180" s="261"/>
      <c r="J180" s="261"/>
      <c r="K180" s="261"/>
    </row>
    <row r="181" spans="1:11">
      <c r="C181" s="215"/>
      <c r="E181" s="272"/>
      <c r="F181" s="267"/>
      <c r="G181" s="267"/>
      <c r="H181" s="261"/>
      <c r="I181" s="261"/>
      <c r="J181" s="261"/>
      <c r="K181" s="261"/>
    </row>
    <row r="182" spans="1:11" s="219" customFormat="1" ht="31.95" customHeight="1">
      <c r="A182" s="227"/>
      <c r="C182" s="270" t="s">
        <v>103</v>
      </c>
      <c r="D182" s="224" t="s">
        <v>303</v>
      </c>
      <c r="E182" s="224" t="s">
        <v>304</v>
      </c>
      <c r="F182" s="438"/>
      <c r="G182" s="267"/>
      <c r="H182" s="261"/>
      <c r="I182" s="261"/>
      <c r="J182" s="261"/>
      <c r="K182" s="261"/>
    </row>
    <row r="183" spans="1:11" ht="19.95" customHeight="1">
      <c r="A183" s="217"/>
      <c r="C183" s="425" t="s">
        <v>195</v>
      </c>
      <c r="D183" s="274">
        <v>6726253</v>
      </c>
      <c r="E183" s="327">
        <v>0</v>
      </c>
      <c r="F183" s="438"/>
      <c r="G183" s="267"/>
      <c r="H183" s="261"/>
      <c r="I183" s="261"/>
      <c r="J183" s="261"/>
      <c r="K183" s="261"/>
    </row>
    <row r="184" spans="1:11" ht="19.95" customHeight="1">
      <c r="A184" s="217"/>
      <c r="C184" s="260" t="s">
        <v>814</v>
      </c>
      <c r="D184" s="275">
        <v>6726253</v>
      </c>
      <c r="E184" s="323">
        <v>0</v>
      </c>
      <c r="F184" s="438">
        <v>0</v>
      </c>
      <c r="G184" s="297" t="s">
        <v>690</v>
      </c>
      <c r="H184" s="261"/>
      <c r="I184" s="261"/>
      <c r="J184" s="261"/>
      <c r="K184" s="261"/>
    </row>
    <row r="185" spans="1:11" ht="19.95" customHeight="1">
      <c r="A185" s="217"/>
      <c r="C185" s="260" t="s">
        <v>414</v>
      </c>
      <c r="D185" s="264">
        <v>1250000</v>
      </c>
      <c r="E185" s="326">
        <v>0</v>
      </c>
      <c r="F185" s="438">
        <v>0</v>
      </c>
      <c r="G185" s="267"/>
      <c r="H185" s="261"/>
      <c r="I185" s="261"/>
      <c r="J185" s="261"/>
      <c r="K185" s="261"/>
    </row>
    <row r="186" spans="1:11">
      <c r="C186" s="215"/>
      <c r="D186" s="328"/>
      <c r="E186" s="272"/>
      <c r="F186" s="438"/>
      <c r="G186" s="267"/>
      <c r="H186" s="261"/>
      <c r="I186" s="261"/>
      <c r="J186" s="261"/>
      <c r="K186" s="261"/>
    </row>
    <row r="187" spans="1:11">
      <c r="C187" s="215"/>
      <c r="E187" s="272"/>
      <c r="F187" s="267"/>
      <c r="G187" s="267"/>
      <c r="H187" s="261"/>
      <c r="I187" s="261"/>
      <c r="J187" s="261"/>
      <c r="K187" s="261"/>
    </row>
    <row r="188" spans="1:11">
      <c r="A188" s="217"/>
      <c r="C188" s="37" t="s">
        <v>406</v>
      </c>
      <c r="D188" s="36"/>
      <c r="E188" s="36"/>
      <c r="F188" s="267"/>
      <c r="G188" s="267"/>
      <c r="H188" s="261"/>
      <c r="I188" s="261"/>
      <c r="J188" s="261"/>
      <c r="K188" s="261"/>
    </row>
    <row r="189" spans="1:11" ht="6.6" customHeight="1">
      <c r="A189" s="217"/>
      <c r="C189" s="215"/>
      <c r="F189" s="297"/>
      <c r="G189" s="267"/>
      <c r="H189" s="261"/>
      <c r="I189" s="261"/>
      <c r="J189" s="261"/>
      <c r="K189" s="261"/>
    </row>
    <row r="190" spans="1:11">
      <c r="A190" s="217"/>
      <c r="C190" s="62" t="s">
        <v>73</v>
      </c>
      <c r="D190" s="36"/>
      <c r="E190" s="36"/>
      <c r="F190" s="297"/>
      <c r="G190" s="267"/>
      <c r="H190" s="261"/>
      <c r="I190" s="261"/>
      <c r="J190" s="261"/>
      <c r="K190" s="261"/>
    </row>
    <row r="191" spans="1:11">
      <c r="A191" s="217"/>
      <c r="C191" s="37"/>
      <c r="D191" s="36"/>
      <c r="E191" s="36"/>
      <c r="F191" s="297"/>
      <c r="G191" s="297"/>
      <c r="H191" s="251"/>
    </row>
    <row r="192" spans="1:11">
      <c r="A192" s="217"/>
      <c r="C192" s="469" t="s">
        <v>103</v>
      </c>
      <c r="D192" s="259" t="s">
        <v>80</v>
      </c>
      <c r="E192" s="259" t="s">
        <v>81</v>
      </c>
      <c r="F192" s="251"/>
      <c r="G192" s="251"/>
      <c r="H192" s="251"/>
    </row>
    <row r="193" spans="1:10" ht="21.6" customHeight="1">
      <c r="A193" s="217"/>
      <c r="C193" s="469"/>
      <c r="D193" s="262" t="s">
        <v>63</v>
      </c>
      <c r="E193" s="262" t="s">
        <v>63</v>
      </c>
      <c r="F193" s="251"/>
      <c r="G193" s="251"/>
      <c r="H193" s="251"/>
      <c r="I193" s="251"/>
    </row>
    <row r="194" spans="1:10" s="221" customFormat="1" ht="19.95" customHeight="1">
      <c r="A194" s="220"/>
      <c r="C194" s="273" t="s">
        <v>115</v>
      </c>
      <c r="D194" s="274">
        <v>39603696</v>
      </c>
      <c r="E194" s="321">
        <v>0</v>
      </c>
      <c r="F194" s="257"/>
      <c r="G194" s="251"/>
      <c r="H194" s="251"/>
      <c r="I194" s="251"/>
      <c r="J194" s="222"/>
    </row>
    <row r="195" spans="1:10" s="221" customFormat="1" ht="19.95" customHeight="1">
      <c r="A195" s="220"/>
      <c r="C195" s="273" t="s">
        <v>116</v>
      </c>
      <c r="D195" s="274">
        <v>179414050</v>
      </c>
      <c r="E195" s="321">
        <v>0</v>
      </c>
      <c r="F195" s="257"/>
      <c r="G195" s="251"/>
      <c r="H195" s="251"/>
      <c r="I195" s="251"/>
      <c r="J195" s="222"/>
    </row>
    <row r="196" spans="1:10" s="221" customFormat="1" ht="19.95" customHeight="1">
      <c r="A196" s="220"/>
      <c r="C196" s="273" t="s">
        <v>117</v>
      </c>
      <c r="D196" s="274">
        <v>147869852</v>
      </c>
      <c r="E196" s="321">
        <v>0</v>
      </c>
      <c r="F196" s="257"/>
      <c r="G196" s="251"/>
      <c r="H196" s="251"/>
      <c r="I196" s="251"/>
      <c r="J196" s="222"/>
    </row>
    <row r="197" spans="1:10" s="221" customFormat="1" ht="19.95" customHeight="1">
      <c r="A197" s="220"/>
      <c r="C197" s="273" t="s">
        <v>863</v>
      </c>
      <c r="D197" s="274">
        <v>7057160</v>
      </c>
      <c r="E197" s="321">
        <v>0</v>
      </c>
      <c r="F197" s="257"/>
      <c r="G197" s="251"/>
      <c r="H197" s="251"/>
      <c r="I197" s="251"/>
      <c r="J197" s="222"/>
    </row>
    <row r="198" spans="1:10" s="221" customFormat="1" ht="19.95" customHeight="1">
      <c r="A198" s="220"/>
      <c r="C198" s="260" t="s">
        <v>814</v>
      </c>
      <c r="D198" s="275">
        <v>373944758</v>
      </c>
      <c r="E198" s="321">
        <v>0</v>
      </c>
      <c r="F198" s="439">
        <v>0</v>
      </c>
      <c r="G198" s="297" t="s">
        <v>690</v>
      </c>
      <c r="H198" s="251"/>
      <c r="I198" s="251"/>
      <c r="J198" s="222"/>
    </row>
    <row r="199" spans="1:10" s="221" customFormat="1" ht="19.95" customHeight="1">
      <c r="A199" s="220"/>
      <c r="C199" s="260" t="s">
        <v>414</v>
      </c>
      <c r="D199" s="275">
        <v>164838177</v>
      </c>
      <c r="E199" s="322">
        <v>0</v>
      </c>
      <c r="F199" s="439">
        <v>0</v>
      </c>
      <c r="G199" s="297" t="s">
        <v>690</v>
      </c>
      <c r="H199" s="251"/>
      <c r="I199" s="251"/>
      <c r="J199" s="222"/>
    </row>
    <row r="200" spans="1:10">
      <c r="A200" s="217"/>
      <c r="C200" s="215"/>
      <c r="E200" s="272"/>
      <c r="F200" s="297"/>
      <c r="G200" s="297"/>
      <c r="H200" s="251"/>
      <c r="I200" s="251"/>
    </row>
    <row r="201" spans="1:10">
      <c r="A201" s="217"/>
      <c r="C201" s="215"/>
      <c r="E201" s="272"/>
      <c r="F201" s="251"/>
      <c r="G201" s="251"/>
      <c r="H201" s="251"/>
    </row>
    <row r="202" spans="1:10">
      <c r="C202" s="276"/>
      <c r="D202" s="276"/>
      <c r="E202" s="276"/>
      <c r="F202" s="277"/>
      <c r="G202" s="277"/>
      <c r="H202" s="277"/>
    </row>
    <row r="203" spans="1:10">
      <c r="A203" s="217"/>
      <c r="C203" s="215" t="s">
        <v>407</v>
      </c>
    </row>
    <row r="204" spans="1:10" ht="6.6" customHeight="1">
      <c r="A204" s="217"/>
      <c r="C204" s="215"/>
    </row>
    <row r="205" spans="1:10">
      <c r="A205" s="214"/>
      <c r="B205" s="215"/>
      <c r="C205" s="296" t="s">
        <v>73</v>
      </c>
      <c r="D205" s="293"/>
      <c r="F205" s="297"/>
      <c r="G205" s="297"/>
      <c r="H205" s="297"/>
    </row>
    <row r="206" spans="1:10">
      <c r="A206" s="217"/>
      <c r="C206" s="215"/>
      <c r="J206" s="62"/>
    </row>
    <row r="207" spans="1:10" ht="26.4">
      <c r="A207" s="217"/>
      <c r="C207" s="270" t="s">
        <v>252</v>
      </c>
      <c r="D207" s="224" t="s">
        <v>253</v>
      </c>
      <c r="E207" s="224" t="s">
        <v>254</v>
      </c>
      <c r="F207" s="76">
        <v>45565</v>
      </c>
      <c r="G207" s="76">
        <v>45291</v>
      </c>
      <c r="J207" s="62"/>
    </row>
    <row r="208" spans="1:10" ht="26.4">
      <c r="A208" s="217"/>
      <c r="C208" s="287" t="s">
        <v>195</v>
      </c>
      <c r="D208" s="278" t="s">
        <v>70</v>
      </c>
      <c r="E208" s="279" t="s">
        <v>421</v>
      </c>
      <c r="F208" s="280">
        <v>238774371</v>
      </c>
      <c r="G208" s="280">
        <v>1166850214</v>
      </c>
      <c r="J208" s="62"/>
    </row>
    <row r="209" spans="1:15" ht="26.4">
      <c r="A209" s="217"/>
      <c r="C209" s="287" t="s">
        <v>255</v>
      </c>
      <c r="D209" s="278" t="s">
        <v>258</v>
      </c>
      <c r="E209" s="279" t="s">
        <v>422</v>
      </c>
      <c r="F209" s="280">
        <v>167010261</v>
      </c>
      <c r="G209" s="280">
        <v>43541546</v>
      </c>
      <c r="J209" s="62"/>
    </row>
    <row r="210" spans="1:15" ht="26.4">
      <c r="A210" s="217"/>
      <c r="C210" s="287" t="s">
        <v>257</v>
      </c>
      <c r="D210" s="278" t="s">
        <v>258</v>
      </c>
      <c r="E210" s="279" t="s">
        <v>422</v>
      </c>
      <c r="F210" s="280">
        <v>189423964</v>
      </c>
      <c r="G210" s="280">
        <v>51123398</v>
      </c>
      <c r="J210" s="62"/>
    </row>
    <row r="211" spans="1:15" ht="25.2" customHeight="1">
      <c r="A211" s="217"/>
      <c r="C211" s="287" t="s">
        <v>255</v>
      </c>
      <c r="D211" s="278" t="s">
        <v>258</v>
      </c>
      <c r="E211" s="279" t="s">
        <v>295</v>
      </c>
      <c r="F211" s="402">
        <v>0</v>
      </c>
      <c r="G211" s="280">
        <v>1380136</v>
      </c>
      <c r="J211" s="62"/>
    </row>
    <row r="212" spans="1:15" ht="25.2" customHeight="1">
      <c r="A212" s="217"/>
      <c r="C212" s="287" t="s">
        <v>198</v>
      </c>
      <c r="D212" s="278" t="s">
        <v>296</v>
      </c>
      <c r="E212" s="279" t="s">
        <v>295</v>
      </c>
      <c r="F212" s="280">
        <v>987406451</v>
      </c>
      <c r="G212" s="280">
        <v>3445363</v>
      </c>
      <c r="J212" s="62"/>
    </row>
    <row r="213" spans="1:15" ht="25.2" customHeight="1">
      <c r="A213" s="217"/>
      <c r="C213" s="287" t="s">
        <v>195</v>
      </c>
      <c r="D213" s="278" t="s">
        <v>70</v>
      </c>
      <c r="E213" s="279" t="s">
        <v>295</v>
      </c>
      <c r="F213" s="402">
        <v>0</v>
      </c>
      <c r="G213" s="281">
        <v>1997487</v>
      </c>
      <c r="J213" s="62"/>
    </row>
    <row r="214" spans="1:15" ht="25.2" customHeight="1">
      <c r="A214" s="217"/>
      <c r="C214" s="287" t="s">
        <v>195</v>
      </c>
      <c r="D214" s="278" t="s">
        <v>70</v>
      </c>
      <c r="E214" s="279" t="s">
        <v>297</v>
      </c>
      <c r="F214" s="281">
        <v>-6726253</v>
      </c>
      <c r="G214" s="281">
        <v>-1250000</v>
      </c>
      <c r="J214" s="62"/>
    </row>
    <row r="215" spans="1:15" ht="26.4">
      <c r="A215" s="217"/>
      <c r="C215" s="344" t="s">
        <v>420</v>
      </c>
      <c r="D215" s="278" t="s">
        <v>298</v>
      </c>
      <c r="E215" s="279" t="s">
        <v>419</v>
      </c>
      <c r="F215" s="281">
        <v>-230369854</v>
      </c>
      <c r="G215" s="281">
        <v>-71799315</v>
      </c>
      <c r="J215" s="62"/>
    </row>
    <row r="216" spans="1:15" ht="26.4" customHeight="1">
      <c r="A216" s="217"/>
      <c r="C216" s="344" t="s">
        <v>869</v>
      </c>
      <c r="D216" s="278" t="s">
        <v>296</v>
      </c>
      <c r="E216" s="279" t="s">
        <v>870</v>
      </c>
      <c r="F216" s="281">
        <v>-749998</v>
      </c>
      <c r="G216" s="402">
        <v>0</v>
      </c>
      <c r="J216" s="62"/>
    </row>
    <row r="217" spans="1:15" s="215" customFormat="1" ht="18" customHeight="1">
      <c r="A217" s="214"/>
      <c r="C217" s="345" t="s">
        <v>17</v>
      </c>
      <c r="D217" s="331"/>
      <c r="E217" s="332"/>
      <c r="F217" s="282">
        <v>1344768942</v>
      </c>
      <c r="G217" s="282">
        <v>1195288829</v>
      </c>
      <c r="I217" s="62"/>
      <c r="J217" s="62"/>
      <c r="K217" s="62"/>
      <c r="L217" s="62"/>
      <c r="M217" s="62"/>
      <c r="N217" s="62"/>
      <c r="O217" s="62"/>
    </row>
    <row r="218" spans="1:15">
      <c r="A218" s="217"/>
      <c r="C218" s="62" t="s">
        <v>868</v>
      </c>
      <c r="J218" s="62"/>
    </row>
    <row r="219" spans="1:15">
      <c r="A219" s="217"/>
      <c r="C219" s="215"/>
      <c r="J219" s="62"/>
    </row>
    <row r="220" spans="1:15">
      <c r="A220" s="217"/>
      <c r="C220" s="215"/>
      <c r="J220" s="62"/>
    </row>
    <row r="221" spans="1:15">
      <c r="A221" s="217"/>
      <c r="C221" s="215" t="s">
        <v>408</v>
      </c>
      <c r="J221" s="62"/>
    </row>
    <row r="222" spans="1:15" ht="6.6" customHeight="1">
      <c r="A222" s="217"/>
      <c r="C222" s="215"/>
      <c r="J222" s="62"/>
    </row>
    <row r="223" spans="1:15">
      <c r="A223" s="214"/>
      <c r="B223" s="215"/>
      <c r="C223" s="296" t="s">
        <v>73</v>
      </c>
      <c r="D223" s="293"/>
      <c r="F223" s="297"/>
      <c r="G223" s="297"/>
      <c r="H223" s="297"/>
      <c r="J223" s="62"/>
    </row>
    <row r="224" spans="1:15">
      <c r="A224" s="217"/>
      <c r="C224" s="215"/>
      <c r="J224" s="62"/>
    </row>
    <row r="225" spans="1:15" ht="39.6">
      <c r="A225" s="217"/>
      <c r="C225" s="270" t="s">
        <v>259</v>
      </c>
      <c r="D225" s="224" t="s">
        <v>260</v>
      </c>
      <c r="E225" s="224" t="s">
        <v>261</v>
      </c>
      <c r="F225" s="224" t="s">
        <v>815</v>
      </c>
      <c r="G225" s="224" t="s">
        <v>816</v>
      </c>
      <c r="J225" s="62"/>
    </row>
    <row r="226" spans="1:15" s="285" customFormat="1" ht="19.95" customHeight="1">
      <c r="A226" s="283"/>
      <c r="C226" s="284" t="s">
        <v>255</v>
      </c>
      <c r="D226" s="282">
        <v>838633738</v>
      </c>
      <c r="E226" s="330">
        <v>0</v>
      </c>
      <c r="F226" s="282">
        <v>838633738</v>
      </c>
      <c r="G226" s="422">
        <v>29026380.231818199</v>
      </c>
      <c r="H226" s="62"/>
      <c r="I226" s="62"/>
      <c r="J226" s="62"/>
      <c r="K226" s="62"/>
      <c r="L226" s="62"/>
      <c r="M226" s="62"/>
      <c r="N226" s="62"/>
      <c r="O226" s="62"/>
    </row>
    <row r="227" spans="1:15" s="250" customFormat="1" ht="19.95" customHeight="1">
      <c r="A227" s="286"/>
      <c r="C227" s="287" t="s">
        <v>256</v>
      </c>
      <c r="D227" s="280">
        <v>838633738</v>
      </c>
      <c r="E227" s="329">
        <v>0</v>
      </c>
      <c r="F227" s="346"/>
      <c r="G227" s="422"/>
      <c r="H227" s="62"/>
      <c r="I227" s="62"/>
      <c r="J227" s="62"/>
      <c r="K227" s="62"/>
      <c r="L227" s="62"/>
      <c r="M227" s="62"/>
      <c r="N227" s="62"/>
      <c r="O227" s="62"/>
    </row>
    <row r="228" spans="1:15" s="285" customFormat="1" ht="19.95" customHeight="1">
      <c r="A228" s="283"/>
      <c r="C228" s="284" t="s">
        <v>257</v>
      </c>
      <c r="D228" s="282">
        <v>1014931475</v>
      </c>
      <c r="E228" s="330">
        <v>0</v>
      </c>
      <c r="F228" s="282">
        <v>1014931475</v>
      </c>
      <c r="G228" s="422">
        <v>13473162.430927275</v>
      </c>
      <c r="H228" s="62"/>
      <c r="I228" s="62"/>
      <c r="J228" s="62"/>
      <c r="K228" s="62"/>
      <c r="L228" s="62"/>
      <c r="M228" s="62"/>
      <c r="N228" s="62"/>
      <c r="O228" s="62"/>
    </row>
    <row r="229" spans="1:15" s="250" customFormat="1" ht="19.95" customHeight="1">
      <c r="A229" s="286"/>
      <c r="C229" s="287" t="s">
        <v>256</v>
      </c>
      <c r="D229" s="280">
        <v>1014931475</v>
      </c>
      <c r="E229" s="329">
        <v>0</v>
      </c>
      <c r="F229" s="282"/>
      <c r="G229" s="422"/>
      <c r="H229" s="62"/>
      <c r="I229" s="62"/>
      <c r="J229" s="62"/>
      <c r="K229" s="62"/>
      <c r="L229" s="62"/>
      <c r="M229" s="62"/>
      <c r="N229" s="62"/>
      <c r="O229" s="62"/>
    </row>
    <row r="230" spans="1:15" s="285" customFormat="1" ht="19.95" customHeight="1">
      <c r="A230" s="283"/>
      <c r="C230" s="284" t="s">
        <v>198</v>
      </c>
      <c r="D230" s="289">
        <v>105466656</v>
      </c>
      <c r="E230" s="289">
        <v>-461431</v>
      </c>
      <c r="F230" s="282">
        <v>105005225</v>
      </c>
      <c r="G230" s="422">
        <v>57120297</v>
      </c>
      <c r="H230" s="62"/>
      <c r="I230" s="62"/>
      <c r="J230" s="62"/>
      <c r="K230" s="62"/>
      <c r="L230" s="62"/>
      <c r="M230" s="62"/>
      <c r="N230" s="62"/>
      <c r="O230" s="62"/>
    </row>
    <row r="231" spans="1:15" s="250" customFormat="1" ht="19.95" customHeight="1">
      <c r="A231" s="286"/>
      <c r="C231" s="287" t="s">
        <v>208</v>
      </c>
      <c r="D231" s="280">
        <v>36159126</v>
      </c>
      <c r="E231" s="329">
        <v>0</v>
      </c>
      <c r="F231" s="282"/>
      <c r="G231" s="422"/>
      <c r="H231" s="62"/>
      <c r="I231" s="62"/>
      <c r="J231" s="62"/>
      <c r="K231" s="62"/>
      <c r="L231" s="62"/>
      <c r="M231" s="62"/>
      <c r="N231" s="62"/>
      <c r="O231" s="62"/>
    </row>
    <row r="232" spans="1:15" s="250" customFormat="1" ht="19.95" customHeight="1">
      <c r="A232" s="286"/>
      <c r="C232" s="287" t="s">
        <v>792</v>
      </c>
      <c r="D232" s="280">
        <v>69307530</v>
      </c>
      <c r="E232" s="329">
        <v>0</v>
      </c>
      <c r="F232" s="282"/>
      <c r="G232" s="422"/>
      <c r="H232" s="62"/>
      <c r="I232" s="62"/>
      <c r="J232" s="62"/>
      <c r="K232" s="62"/>
      <c r="L232" s="62"/>
      <c r="M232" s="62"/>
      <c r="N232" s="62"/>
      <c r="O232" s="62"/>
    </row>
    <row r="233" spans="1:15" s="250" customFormat="1" ht="19.95" customHeight="1">
      <c r="A233" s="286"/>
      <c r="C233" s="287" t="s">
        <v>263</v>
      </c>
      <c r="D233" s="329">
        <v>0</v>
      </c>
      <c r="E233" s="288">
        <v>-461431</v>
      </c>
      <c r="F233" s="282"/>
      <c r="G233" s="422"/>
      <c r="H233" s="62"/>
      <c r="I233" s="62"/>
      <c r="J233" s="62"/>
      <c r="K233" s="62"/>
      <c r="L233" s="62"/>
      <c r="M233" s="62"/>
      <c r="N233" s="62"/>
      <c r="O233" s="62"/>
    </row>
    <row r="234" spans="1:15" s="250" customFormat="1" ht="19.95" customHeight="1">
      <c r="A234" s="286"/>
      <c r="C234" s="284" t="s">
        <v>195</v>
      </c>
      <c r="D234" s="290">
        <v>54257796</v>
      </c>
      <c r="E234" s="289">
        <v>-57627778</v>
      </c>
      <c r="F234" s="289">
        <v>-3369982</v>
      </c>
      <c r="G234" s="422">
        <v>1266640.6142000002</v>
      </c>
      <c r="H234" s="62"/>
      <c r="I234" s="62"/>
      <c r="J234" s="62"/>
      <c r="K234" s="62"/>
      <c r="L234" s="62"/>
      <c r="M234" s="62"/>
      <c r="N234" s="62"/>
      <c r="O234" s="62"/>
    </row>
    <row r="235" spans="1:15" s="250" customFormat="1" ht="19.95" customHeight="1">
      <c r="A235" s="286"/>
      <c r="C235" s="287" t="s">
        <v>208</v>
      </c>
      <c r="D235" s="280">
        <v>1819080</v>
      </c>
      <c r="E235" s="329">
        <v>0</v>
      </c>
      <c r="F235" s="282"/>
      <c r="G235" s="422"/>
      <c r="H235" s="62"/>
      <c r="I235" s="62"/>
      <c r="J235" s="62"/>
      <c r="K235" s="62"/>
      <c r="L235" s="62"/>
      <c r="M235" s="62"/>
      <c r="N235" s="62"/>
      <c r="O235" s="62"/>
    </row>
    <row r="236" spans="1:15" s="250" customFormat="1" ht="19.95" customHeight="1">
      <c r="A236" s="286"/>
      <c r="C236" s="287" t="s">
        <v>207</v>
      </c>
      <c r="D236" s="280">
        <v>52438716</v>
      </c>
      <c r="E236" s="329">
        <v>0</v>
      </c>
      <c r="F236" s="282"/>
      <c r="G236" s="422"/>
      <c r="H236" s="62"/>
      <c r="I236" s="62"/>
      <c r="J236" s="62"/>
      <c r="K236" s="62"/>
      <c r="L236" s="62"/>
      <c r="M236" s="62"/>
      <c r="N236" s="62"/>
      <c r="O236" s="62"/>
    </row>
    <row r="237" spans="1:15" s="250" customFormat="1" ht="19.95" customHeight="1">
      <c r="A237" s="286"/>
      <c r="C237" s="287" t="s">
        <v>793</v>
      </c>
      <c r="D237" s="329">
        <v>0</v>
      </c>
      <c r="E237" s="288">
        <v>-2594803</v>
      </c>
      <c r="F237" s="282"/>
      <c r="G237" s="422"/>
      <c r="H237" s="62"/>
      <c r="I237" s="62"/>
      <c r="J237" s="62"/>
      <c r="K237" s="62"/>
      <c r="L237" s="62"/>
      <c r="M237" s="62"/>
      <c r="N237" s="62"/>
      <c r="O237" s="62"/>
    </row>
    <row r="238" spans="1:15" s="250" customFormat="1" ht="19.95" customHeight="1">
      <c r="A238" s="286"/>
      <c r="C238" s="287" t="s">
        <v>794</v>
      </c>
      <c r="D238" s="329">
        <v>0</v>
      </c>
      <c r="E238" s="288">
        <v>-55032975</v>
      </c>
      <c r="F238" s="282"/>
      <c r="G238" s="422"/>
      <c r="H238" s="62"/>
      <c r="I238" s="62"/>
      <c r="J238" s="62"/>
      <c r="K238" s="62"/>
      <c r="L238" s="62"/>
      <c r="M238" s="62"/>
      <c r="N238" s="62"/>
      <c r="O238" s="62"/>
    </row>
    <row r="239" spans="1:15" s="250" customFormat="1" ht="27.6" customHeight="1">
      <c r="A239" s="286"/>
      <c r="C239" s="306" t="s">
        <v>420</v>
      </c>
      <c r="D239" s="333">
        <v>0</v>
      </c>
      <c r="E239" s="291">
        <v>-1481529653</v>
      </c>
      <c r="F239" s="289">
        <v>-1481529653</v>
      </c>
      <c r="G239" s="333">
        <v>0</v>
      </c>
      <c r="H239" s="62"/>
      <c r="I239" s="62"/>
      <c r="J239" s="62"/>
      <c r="K239" s="62"/>
      <c r="L239" s="62"/>
      <c r="M239" s="62"/>
      <c r="N239" s="62"/>
      <c r="O239" s="62"/>
    </row>
    <row r="240" spans="1:15" s="250" customFormat="1" ht="19.95" customHeight="1">
      <c r="A240" s="286"/>
      <c r="C240" s="287" t="s">
        <v>299</v>
      </c>
      <c r="D240" s="329">
        <v>0</v>
      </c>
      <c r="E240" s="421">
        <v>-1481529653</v>
      </c>
      <c r="F240" s="422"/>
      <c r="G240" s="422"/>
      <c r="H240" s="62"/>
      <c r="I240" s="62"/>
      <c r="J240" s="62"/>
      <c r="K240" s="62"/>
      <c r="L240" s="62"/>
      <c r="M240" s="62"/>
      <c r="N240" s="62"/>
      <c r="O240" s="62"/>
    </row>
    <row r="241" spans="1:15" s="285" customFormat="1" ht="19.95" customHeight="1">
      <c r="A241" s="283"/>
      <c r="C241" s="292" t="s">
        <v>17</v>
      </c>
      <c r="D241" s="282">
        <v>2013289665</v>
      </c>
      <c r="E241" s="291">
        <v>-1539618862</v>
      </c>
      <c r="F241" s="291">
        <v>473670803</v>
      </c>
      <c r="G241" s="422">
        <v>100886480.27694547</v>
      </c>
      <c r="H241" s="62"/>
      <c r="I241" s="62"/>
      <c r="J241" s="62"/>
      <c r="K241" s="62"/>
      <c r="L241" s="62"/>
      <c r="M241" s="62"/>
      <c r="N241" s="62"/>
      <c r="O241" s="62"/>
    </row>
    <row r="242" spans="1:15">
      <c r="A242" s="214"/>
      <c r="B242" s="215"/>
      <c r="C242" s="62" t="s">
        <v>866</v>
      </c>
      <c r="D242" s="293"/>
      <c r="F242" s="294"/>
      <c r="G242" s="294"/>
      <c r="H242" s="294"/>
      <c r="J242" s="62"/>
    </row>
    <row r="243" spans="1:15">
      <c r="A243" s="214"/>
      <c r="B243" s="215"/>
      <c r="C243" s="37"/>
      <c r="D243" s="293"/>
      <c r="F243" s="294"/>
      <c r="G243" s="294"/>
      <c r="H243" s="294"/>
      <c r="J243" s="62"/>
    </row>
    <row r="244" spans="1:15">
      <c r="A244" s="217"/>
      <c r="C244" s="215" t="s">
        <v>423</v>
      </c>
    </row>
    <row r="245" spans="1:15" ht="6.6" customHeight="1">
      <c r="A245" s="217"/>
      <c r="C245" s="215"/>
    </row>
    <row r="246" spans="1:15">
      <c r="A246" s="217"/>
      <c r="C246" s="62" t="s">
        <v>305</v>
      </c>
    </row>
    <row r="247" spans="1:15">
      <c r="A247" s="217"/>
      <c r="C247" s="215"/>
    </row>
    <row r="248" spans="1:15" ht="34.950000000000003" customHeight="1">
      <c r="A248" s="217"/>
      <c r="C248" s="270" t="s">
        <v>28</v>
      </c>
      <c r="D248" s="224" t="s">
        <v>264</v>
      </c>
      <c r="E248" s="224" t="s">
        <v>246</v>
      </c>
      <c r="F248" s="224" t="s">
        <v>265</v>
      </c>
      <c r="G248" s="224" t="s">
        <v>817</v>
      </c>
      <c r="J248" s="62"/>
    </row>
    <row r="249" spans="1:15" s="250" customFormat="1" ht="19.95" customHeight="1">
      <c r="A249" s="286"/>
      <c r="C249" s="287" t="s">
        <v>266</v>
      </c>
      <c r="D249" s="280">
        <v>5000000000</v>
      </c>
      <c r="E249" s="288">
        <v>4000000000</v>
      </c>
      <c r="F249" s="329">
        <v>0</v>
      </c>
      <c r="G249" s="280">
        <v>9000000000</v>
      </c>
      <c r="H249" s="62"/>
      <c r="I249" s="62"/>
      <c r="J249" s="62"/>
      <c r="K249" s="62"/>
      <c r="L249" s="62"/>
      <c r="M249" s="62"/>
      <c r="N249" s="62"/>
    </row>
    <row r="250" spans="1:15" s="250" customFormat="1" ht="19.95" customHeight="1">
      <c r="A250" s="286"/>
      <c r="C250" s="287" t="s">
        <v>267</v>
      </c>
      <c r="D250" s="329">
        <v>0</v>
      </c>
      <c r="E250" s="329">
        <v>0</v>
      </c>
      <c r="F250" s="329">
        <v>0</v>
      </c>
      <c r="G250" s="329">
        <v>0</v>
      </c>
      <c r="H250" s="62"/>
      <c r="I250" s="62"/>
      <c r="J250" s="62"/>
      <c r="K250" s="62"/>
      <c r="L250" s="62"/>
      <c r="M250" s="62"/>
      <c r="N250" s="62"/>
    </row>
    <row r="251" spans="1:15" s="250" customFormat="1" ht="19.95" customHeight="1">
      <c r="A251" s="286"/>
      <c r="C251" s="287" t="s">
        <v>268</v>
      </c>
      <c r="D251" s="329">
        <v>0</v>
      </c>
      <c r="E251" s="329">
        <v>0</v>
      </c>
      <c r="F251" s="329">
        <v>0</v>
      </c>
      <c r="G251" s="329">
        <v>0</v>
      </c>
      <c r="H251" s="62"/>
      <c r="I251" s="62"/>
      <c r="J251" s="62"/>
      <c r="K251" s="62"/>
      <c r="L251" s="62"/>
      <c r="M251" s="62"/>
      <c r="N251" s="62"/>
    </row>
    <row r="252" spans="1:15" s="250" customFormat="1" ht="19.95" customHeight="1">
      <c r="A252" s="286"/>
      <c r="C252" s="287" t="s">
        <v>269</v>
      </c>
      <c r="D252" s="329">
        <v>0</v>
      </c>
      <c r="E252" s="295">
        <v>-1898251378</v>
      </c>
      <c r="F252" s="329">
        <v>0</v>
      </c>
      <c r="G252" s="295">
        <v>-1898251378</v>
      </c>
      <c r="H252" s="62"/>
      <c r="I252" s="62"/>
      <c r="J252" s="62"/>
      <c r="K252" s="62"/>
      <c r="L252" s="62"/>
      <c r="M252" s="62"/>
      <c r="N252" s="62"/>
    </row>
    <row r="253" spans="1:15" s="250" customFormat="1" ht="19.95" customHeight="1">
      <c r="A253" s="286"/>
      <c r="C253" s="287" t="s">
        <v>118</v>
      </c>
      <c r="D253" s="295">
        <v>-1898251378</v>
      </c>
      <c r="E253" s="295">
        <v>1898251378</v>
      </c>
      <c r="F253" s="295">
        <v>-2095762446</v>
      </c>
      <c r="G253" s="295">
        <v>-2095762446</v>
      </c>
      <c r="H253" s="297"/>
      <c r="I253" s="297"/>
      <c r="J253" s="62"/>
      <c r="K253" s="62"/>
      <c r="L253" s="62"/>
      <c r="M253" s="62"/>
      <c r="N253" s="62"/>
    </row>
    <row r="254" spans="1:15" s="285" customFormat="1" ht="19.95" customHeight="1">
      <c r="A254" s="283"/>
      <c r="C254" s="292" t="s">
        <v>17</v>
      </c>
      <c r="D254" s="282">
        <v>3101748622</v>
      </c>
      <c r="E254" s="282">
        <v>4000000000</v>
      </c>
      <c r="F254" s="291">
        <v>-2095762446</v>
      </c>
      <c r="G254" s="282">
        <v>5005986176</v>
      </c>
      <c r="H254" s="267">
        <v>0</v>
      </c>
      <c r="I254" s="297" t="s">
        <v>690</v>
      </c>
      <c r="J254" s="62"/>
      <c r="K254" s="62"/>
      <c r="L254" s="62"/>
      <c r="M254" s="62"/>
      <c r="N254" s="62"/>
    </row>
    <row r="255" spans="1:15">
      <c r="A255" s="214"/>
      <c r="B255" s="215"/>
      <c r="C255" s="37"/>
      <c r="D255" s="293"/>
      <c r="F255" s="294"/>
      <c r="G255" s="294"/>
      <c r="H255" s="297"/>
      <c r="I255" s="297"/>
      <c r="J255" s="62"/>
    </row>
    <row r="256" spans="1:15">
      <c r="A256" s="214"/>
      <c r="B256" s="215"/>
      <c r="C256" s="37"/>
      <c r="D256" s="293"/>
      <c r="F256" s="294"/>
      <c r="G256" s="294"/>
      <c r="H256" s="294"/>
    </row>
    <row r="257" spans="1:10">
      <c r="A257" s="217"/>
      <c r="C257" s="37" t="s">
        <v>409</v>
      </c>
      <c r="D257" s="36"/>
      <c r="E257" s="36"/>
      <c r="F257" s="261"/>
      <c r="G257" s="251"/>
      <c r="H257" s="251"/>
    </row>
    <row r="258" spans="1:10" ht="6.6" customHeight="1">
      <c r="A258" s="217"/>
      <c r="C258" s="215"/>
    </row>
    <row r="259" spans="1:10">
      <c r="A259" s="214"/>
      <c r="B259" s="215"/>
      <c r="C259" s="296" t="s">
        <v>73</v>
      </c>
      <c r="D259" s="293"/>
      <c r="F259" s="297"/>
      <c r="G259" s="297"/>
      <c r="H259" s="297"/>
    </row>
    <row r="260" spans="1:10">
      <c r="A260" s="217"/>
      <c r="D260" s="36"/>
      <c r="E260" s="36"/>
      <c r="F260" s="251"/>
      <c r="G260" s="251"/>
      <c r="H260" s="251"/>
    </row>
    <row r="261" spans="1:10" ht="25.2" customHeight="1">
      <c r="A261" s="217"/>
      <c r="C261" s="42" t="s">
        <v>103</v>
      </c>
      <c r="D261" s="76">
        <v>45565</v>
      </c>
      <c r="E261" s="76">
        <v>45199</v>
      </c>
      <c r="F261" s="251"/>
      <c r="G261" s="251"/>
      <c r="H261" s="251"/>
    </row>
    <row r="262" spans="1:10" s="221" customFormat="1" ht="19.95" customHeight="1">
      <c r="A262" s="220"/>
      <c r="C262" s="347" t="s">
        <v>262</v>
      </c>
      <c r="D262" s="275">
        <v>185082915</v>
      </c>
      <c r="E262" s="275">
        <v>7905377.4179548034</v>
      </c>
      <c r="F262" s="439">
        <v>0</v>
      </c>
      <c r="G262" s="439">
        <v>0</v>
      </c>
      <c r="H262" s="297"/>
      <c r="J262" s="222"/>
    </row>
    <row r="263" spans="1:10" s="221" customFormat="1" ht="19.95" customHeight="1">
      <c r="A263" s="220"/>
      <c r="C263" s="287" t="s">
        <v>424</v>
      </c>
      <c r="D263" s="274">
        <v>13786302</v>
      </c>
      <c r="E263" s="274">
        <v>4005479.4520547902</v>
      </c>
      <c r="F263" s="436"/>
      <c r="G263" s="297"/>
      <c r="H263" s="297"/>
      <c r="J263" s="222"/>
    </row>
    <row r="264" spans="1:10" s="221" customFormat="1" ht="19.95" customHeight="1">
      <c r="A264" s="220"/>
      <c r="C264" s="287" t="s">
        <v>864</v>
      </c>
      <c r="D264" s="274">
        <v>69307530</v>
      </c>
      <c r="E264" s="443">
        <v>0</v>
      </c>
      <c r="F264" s="436"/>
      <c r="G264" s="297"/>
      <c r="H264" s="297"/>
      <c r="J264" s="222"/>
    </row>
    <row r="265" spans="1:10" s="221" customFormat="1" ht="19.95" customHeight="1">
      <c r="A265" s="220"/>
      <c r="C265" s="287" t="s">
        <v>207</v>
      </c>
      <c r="D265" s="274">
        <v>52440103</v>
      </c>
      <c r="E265" s="274">
        <v>3780160.6142000002</v>
      </c>
      <c r="F265" s="436"/>
      <c r="G265" s="297"/>
      <c r="H265" s="297"/>
      <c r="J265" s="222"/>
    </row>
    <row r="266" spans="1:10" s="221" customFormat="1" ht="19.95" customHeight="1">
      <c r="A266" s="220"/>
      <c r="C266" s="287" t="s">
        <v>206</v>
      </c>
      <c r="D266" s="274">
        <v>49548980</v>
      </c>
      <c r="E266" s="274">
        <v>119737.35170001299</v>
      </c>
      <c r="F266" s="436"/>
      <c r="G266" s="297"/>
      <c r="H266" s="297"/>
      <c r="J266" s="222"/>
    </row>
    <row r="267" spans="1:10" s="221" customFormat="1" ht="27" customHeight="1">
      <c r="A267" s="220"/>
      <c r="C267" s="423" t="s">
        <v>109</v>
      </c>
      <c r="D267" s="275">
        <v>1891543419</v>
      </c>
      <c r="E267" s="275">
        <v>101420751.66274546</v>
      </c>
      <c r="F267" s="439">
        <v>0</v>
      </c>
      <c r="G267" s="439">
        <v>-0.37198513746261597</v>
      </c>
      <c r="H267" s="297"/>
      <c r="J267" s="222"/>
    </row>
    <row r="268" spans="1:10" s="221" customFormat="1" ht="19.95" customHeight="1">
      <c r="A268" s="220"/>
      <c r="C268" s="287" t="s">
        <v>119</v>
      </c>
      <c r="D268" s="274">
        <v>838633738</v>
      </c>
      <c r="E268" s="274">
        <v>29026380.231818184</v>
      </c>
      <c r="F268" s="436"/>
      <c r="G268" s="297"/>
      <c r="H268" s="297"/>
      <c r="J268" s="222"/>
    </row>
    <row r="269" spans="1:10" s="221" customFormat="1" ht="19.95" customHeight="1">
      <c r="A269" s="220"/>
      <c r="C269" s="287" t="s">
        <v>205</v>
      </c>
      <c r="D269" s="274">
        <v>1014931475</v>
      </c>
      <c r="E269" s="274">
        <v>13473162.430927275</v>
      </c>
      <c r="F269" s="436"/>
      <c r="G269" s="297"/>
      <c r="H269" s="297"/>
      <c r="J269" s="222"/>
    </row>
    <row r="270" spans="1:10" s="221" customFormat="1" ht="19.95" customHeight="1">
      <c r="A270" s="220"/>
      <c r="C270" s="287" t="s">
        <v>208</v>
      </c>
      <c r="D270" s="274">
        <v>37978206</v>
      </c>
      <c r="E270" s="274">
        <v>2078580</v>
      </c>
      <c r="F270" s="436"/>
      <c r="G270" s="297"/>
      <c r="H270" s="297"/>
      <c r="J270" s="222"/>
    </row>
    <row r="271" spans="1:10" s="221" customFormat="1" ht="19.95" customHeight="1">
      <c r="A271" s="220"/>
      <c r="C271" s="287" t="s">
        <v>818</v>
      </c>
      <c r="D271" s="443">
        <v>0</v>
      </c>
      <c r="E271" s="274">
        <v>56842628</v>
      </c>
      <c r="F271" s="436"/>
      <c r="G271" s="297"/>
      <c r="H271" s="297"/>
      <c r="J271" s="222"/>
    </row>
    <row r="272" spans="1:10" s="221" customFormat="1" ht="19.95" customHeight="1">
      <c r="A272" s="220"/>
      <c r="C272" s="287" t="s">
        <v>819</v>
      </c>
      <c r="D272" s="443">
        <v>0</v>
      </c>
      <c r="E272" s="274">
        <v>1</v>
      </c>
      <c r="F272" s="436"/>
      <c r="G272" s="297"/>
      <c r="H272" s="297"/>
      <c r="J272" s="222"/>
    </row>
    <row r="273" spans="1:10" s="221" customFormat="1" ht="19.95" customHeight="1">
      <c r="A273" s="220"/>
      <c r="C273" s="260" t="s">
        <v>17</v>
      </c>
      <c r="D273" s="275">
        <v>2076626334</v>
      </c>
      <c r="E273" s="275">
        <v>109326129.08070026</v>
      </c>
      <c r="F273" s="439">
        <v>0</v>
      </c>
      <c r="G273" s="439">
        <v>-0.37198515236377716</v>
      </c>
      <c r="H273" s="297" t="s">
        <v>690</v>
      </c>
      <c r="J273" s="222"/>
    </row>
    <row r="274" spans="1:10">
      <c r="A274" s="214"/>
      <c r="B274" s="215"/>
      <c r="C274" s="37"/>
      <c r="D274" s="293"/>
      <c r="F274" s="294"/>
      <c r="G274" s="251"/>
      <c r="H274" s="251"/>
    </row>
    <row r="275" spans="1:10">
      <c r="A275" s="214"/>
      <c r="B275" s="215"/>
      <c r="C275" s="37"/>
      <c r="D275" s="293"/>
      <c r="F275" s="294"/>
      <c r="G275" s="251"/>
      <c r="H275" s="251"/>
    </row>
    <row r="276" spans="1:10">
      <c r="A276" s="214"/>
      <c r="B276" s="215"/>
      <c r="C276" s="37" t="s">
        <v>410</v>
      </c>
      <c r="D276" s="293"/>
      <c r="F276" s="294"/>
      <c r="G276" s="294"/>
      <c r="H276" s="294"/>
    </row>
    <row r="277" spans="1:10" ht="6.6" customHeight="1">
      <c r="A277" s="217"/>
      <c r="C277" s="215"/>
    </row>
    <row r="278" spans="1:10">
      <c r="A278" s="214"/>
      <c r="B278" s="215"/>
      <c r="C278" s="296" t="s">
        <v>73</v>
      </c>
      <c r="D278" s="293"/>
      <c r="F278" s="297"/>
      <c r="G278" s="297"/>
      <c r="H278" s="297"/>
    </row>
    <row r="279" spans="1:10">
      <c r="A279" s="217"/>
      <c r="F279" s="297"/>
      <c r="G279" s="297"/>
      <c r="H279" s="297"/>
    </row>
    <row r="280" spans="1:10" ht="25.2" customHeight="1">
      <c r="A280" s="217"/>
      <c r="C280" s="298" t="s">
        <v>28</v>
      </c>
      <c r="D280" s="76">
        <v>45565</v>
      </c>
      <c r="E280" s="76">
        <v>45199</v>
      </c>
      <c r="F280" s="297"/>
      <c r="G280" s="297"/>
      <c r="H280" s="297"/>
      <c r="I280" s="297"/>
      <c r="J280" s="297"/>
    </row>
    <row r="281" spans="1:10">
      <c r="A281" s="217"/>
      <c r="C281" s="348" t="s">
        <v>271</v>
      </c>
      <c r="D281" s="299">
        <v>518789718</v>
      </c>
      <c r="E281" s="299">
        <v>26200000</v>
      </c>
      <c r="F281" s="294">
        <v>0</v>
      </c>
      <c r="G281" s="277"/>
      <c r="H281" s="297"/>
      <c r="I281" s="297"/>
      <c r="J281" s="297"/>
    </row>
    <row r="282" spans="1:10">
      <c r="A282" s="217"/>
      <c r="C282" s="349" t="s">
        <v>210</v>
      </c>
      <c r="D282" s="300">
        <v>153645025</v>
      </c>
      <c r="E282" s="300">
        <v>26200000</v>
      </c>
      <c r="F282" s="294"/>
      <c r="G282" s="297"/>
      <c r="H282" s="297"/>
      <c r="I282" s="297"/>
      <c r="J282" s="297"/>
    </row>
    <row r="283" spans="1:10">
      <c r="A283" s="217"/>
      <c r="C283" s="349" t="s">
        <v>280</v>
      </c>
      <c r="D283" s="300">
        <v>360390148</v>
      </c>
      <c r="E283" s="442">
        <v>0</v>
      </c>
      <c r="F283" s="294"/>
      <c r="G283" s="297"/>
      <c r="H283" s="297"/>
      <c r="I283" s="297"/>
      <c r="J283" s="297"/>
    </row>
    <row r="284" spans="1:10">
      <c r="A284" s="217"/>
      <c r="C284" s="349" t="s">
        <v>281</v>
      </c>
      <c r="D284" s="300">
        <v>4754545</v>
      </c>
      <c r="E284" s="442">
        <v>0</v>
      </c>
      <c r="F284" s="294"/>
      <c r="G284" s="297"/>
      <c r="H284" s="297"/>
      <c r="I284" s="297"/>
      <c r="J284" s="297"/>
    </row>
    <row r="285" spans="1:10">
      <c r="A285" s="217"/>
      <c r="C285" s="348" t="s">
        <v>67</v>
      </c>
      <c r="D285" s="299">
        <v>2780417316</v>
      </c>
      <c r="E285" s="299">
        <v>799075685.55839396</v>
      </c>
      <c r="F285" s="294">
        <v>0</v>
      </c>
      <c r="G285" s="277"/>
      <c r="H285" s="297"/>
      <c r="I285" s="297"/>
      <c r="J285" s="297"/>
    </row>
    <row r="286" spans="1:10">
      <c r="A286" s="217"/>
      <c r="C286" s="349" t="s">
        <v>120</v>
      </c>
      <c r="D286" s="300">
        <v>902660000</v>
      </c>
      <c r="E286" s="300">
        <v>233056258</v>
      </c>
      <c r="F286" s="294"/>
      <c r="G286" s="297"/>
      <c r="H286" s="297"/>
      <c r="I286" s="297"/>
      <c r="J286" s="297"/>
    </row>
    <row r="287" spans="1:10">
      <c r="A287" s="217"/>
      <c r="C287" s="349" t="s">
        <v>121</v>
      </c>
      <c r="D287" s="300">
        <v>201245323</v>
      </c>
      <c r="E287" s="300">
        <v>38454282.865000002</v>
      </c>
      <c r="F287" s="294"/>
      <c r="G287" s="297"/>
      <c r="H287" s="297"/>
      <c r="I287" s="297"/>
      <c r="J287" s="297"/>
    </row>
    <row r="288" spans="1:10">
      <c r="A288" s="217"/>
      <c r="C288" s="349" t="s">
        <v>122</v>
      </c>
      <c r="D288" s="300">
        <v>81531000</v>
      </c>
      <c r="E288" s="300">
        <v>17848500</v>
      </c>
      <c r="F288" s="294"/>
      <c r="G288" s="297"/>
      <c r="H288" s="297"/>
      <c r="I288" s="297"/>
      <c r="J288" s="297"/>
    </row>
    <row r="289" spans="1:10">
      <c r="A289" s="217"/>
      <c r="C289" s="349" t="s">
        <v>753</v>
      </c>
      <c r="D289" s="300">
        <v>7284559</v>
      </c>
      <c r="E289" s="300">
        <v>340909</v>
      </c>
      <c r="F289" s="277"/>
      <c r="G289" s="297"/>
      <c r="H289" s="297"/>
      <c r="I289" s="297"/>
      <c r="J289" s="297"/>
    </row>
    <row r="290" spans="1:10">
      <c r="A290" s="217"/>
      <c r="C290" s="349" t="s">
        <v>755</v>
      </c>
      <c r="D290" s="300">
        <v>23863634</v>
      </c>
      <c r="E290" s="300">
        <v>6818181.5454545403</v>
      </c>
      <c r="F290" s="277"/>
      <c r="G290" s="297"/>
      <c r="H290" s="297"/>
      <c r="I290" s="297"/>
      <c r="J290" s="297"/>
    </row>
    <row r="291" spans="1:10">
      <c r="A291" s="217"/>
      <c r="C291" s="349" t="s">
        <v>100</v>
      </c>
      <c r="D291" s="300">
        <v>179414047</v>
      </c>
      <c r="E291" s="300">
        <v>38842710.166666701</v>
      </c>
      <c r="F291" s="277"/>
      <c r="G291" s="297"/>
      <c r="H291" s="297"/>
      <c r="I291" s="297"/>
      <c r="J291" s="297"/>
    </row>
    <row r="292" spans="1:10">
      <c r="A292" s="217"/>
      <c r="C292" s="349" t="s">
        <v>597</v>
      </c>
      <c r="D292" s="300">
        <v>30740000</v>
      </c>
      <c r="E292" s="442">
        <v>0</v>
      </c>
      <c r="F292" s="277"/>
      <c r="G292" s="297"/>
      <c r="H292" s="297"/>
      <c r="I292" s="297"/>
      <c r="J292" s="297"/>
    </row>
    <row r="293" spans="1:10">
      <c r="A293" s="217"/>
      <c r="C293" s="349" t="s">
        <v>211</v>
      </c>
      <c r="D293" s="300">
        <v>101457026</v>
      </c>
      <c r="E293" s="300">
        <v>18068731.454545502</v>
      </c>
      <c r="F293" s="277"/>
      <c r="G293" s="297"/>
      <c r="H293" s="297"/>
      <c r="I293" s="297"/>
      <c r="J293" s="297"/>
    </row>
    <row r="294" spans="1:10">
      <c r="A294" s="217"/>
      <c r="C294" s="349" t="s">
        <v>212</v>
      </c>
      <c r="D294" s="300">
        <v>39908868</v>
      </c>
      <c r="E294" s="300">
        <v>7290820</v>
      </c>
      <c r="F294" s="277"/>
      <c r="G294" s="297"/>
      <c r="H294" s="297"/>
      <c r="I294" s="297"/>
      <c r="J294" s="297"/>
    </row>
    <row r="295" spans="1:10">
      <c r="A295" s="217"/>
      <c r="C295" s="349" t="s">
        <v>213</v>
      </c>
      <c r="D295" s="300">
        <v>129829</v>
      </c>
      <c r="E295" s="300">
        <v>4000000</v>
      </c>
      <c r="F295" s="277"/>
      <c r="G295" s="297"/>
      <c r="H295" s="297"/>
      <c r="I295" s="297"/>
      <c r="J295" s="297"/>
    </row>
    <row r="296" spans="1:10">
      <c r="A296" s="217"/>
      <c r="C296" s="349" t="s">
        <v>632</v>
      </c>
      <c r="D296" s="300">
        <v>8045454</v>
      </c>
      <c r="E296" s="442">
        <v>0</v>
      </c>
      <c r="F296" s="277"/>
      <c r="G296" s="297"/>
      <c r="H296" s="297"/>
      <c r="I296" s="297"/>
      <c r="J296" s="297"/>
    </row>
    <row r="297" spans="1:10">
      <c r="A297" s="217"/>
      <c r="C297" s="349" t="s">
        <v>282</v>
      </c>
      <c r="D297" s="300">
        <v>18113980</v>
      </c>
      <c r="E297" s="442">
        <v>0</v>
      </c>
      <c r="F297" s="277"/>
      <c r="G297" s="297"/>
      <c r="H297" s="297"/>
      <c r="I297" s="297"/>
      <c r="J297" s="297"/>
    </row>
    <row r="298" spans="1:10">
      <c r="A298" s="217"/>
      <c r="C298" s="349" t="s">
        <v>214</v>
      </c>
      <c r="D298" s="300">
        <v>9188127</v>
      </c>
      <c r="E298" s="300">
        <v>4088636.36363636</v>
      </c>
      <c r="F298" s="277"/>
      <c r="G298" s="297"/>
      <c r="H298" s="297"/>
      <c r="I298" s="297"/>
      <c r="J298" s="297"/>
    </row>
    <row r="299" spans="1:10">
      <c r="A299" s="217"/>
      <c r="C299" s="349" t="s">
        <v>684</v>
      </c>
      <c r="D299" s="300">
        <v>268535817</v>
      </c>
      <c r="E299" s="442">
        <v>0</v>
      </c>
      <c r="F299" s="277"/>
      <c r="G299" s="297"/>
      <c r="H299" s="297"/>
      <c r="I299" s="297"/>
      <c r="J299" s="297"/>
    </row>
    <row r="300" spans="1:10">
      <c r="A300" s="217"/>
      <c r="C300" s="349" t="s">
        <v>218</v>
      </c>
      <c r="D300" s="300"/>
      <c r="E300" s="300">
        <v>13251369.272727299</v>
      </c>
      <c r="F300" s="277"/>
      <c r="G300" s="297"/>
      <c r="H300" s="297"/>
      <c r="I300" s="297"/>
      <c r="J300" s="297"/>
    </row>
    <row r="301" spans="1:10">
      <c r="A301" s="217"/>
      <c r="C301" s="349" t="s">
        <v>107</v>
      </c>
      <c r="D301" s="300">
        <v>99991800</v>
      </c>
      <c r="E301" s="300">
        <v>286807509</v>
      </c>
      <c r="F301" s="277"/>
      <c r="G301" s="297"/>
      <c r="H301" s="297"/>
      <c r="I301" s="297"/>
      <c r="J301" s="297"/>
    </row>
    <row r="302" spans="1:10">
      <c r="A302" s="217"/>
      <c r="C302" s="349" t="s">
        <v>219</v>
      </c>
      <c r="D302" s="300">
        <v>8645587</v>
      </c>
      <c r="E302" s="300">
        <v>4862300</v>
      </c>
      <c r="F302" s="277"/>
      <c r="G302" s="297"/>
      <c r="H302" s="297"/>
      <c r="I302" s="297"/>
      <c r="J302" s="297"/>
    </row>
    <row r="303" spans="1:10">
      <c r="A303" s="217"/>
      <c r="C303" s="349" t="s">
        <v>425</v>
      </c>
      <c r="D303" s="300">
        <v>4082346</v>
      </c>
      <c r="E303" s="300">
        <v>3936689</v>
      </c>
      <c r="F303" s="277"/>
      <c r="G303" s="297"/>
      <c r="H303" s="297"/>
      <c r="I303" s="297"/>
      <c r="J303" s="297"/>
    </row>
    <row r="304" spans="1:10">
      <c r="A304" s="217"/>
      <c r="C304" s="349" t="s">
        <v>795</v>
      </c>
      <c r="D304" s="300">
        <v>3738492</v>
      </c>
      <c r="E304" s="300">
        <v>4119738</v>
      </c>
      <c r="F304" s="277"/>
      <c r="G304" s="297"/>
      <c r="H304" s="297"/>
      <c r="I304" s="297"/>
      <c r="J304" s="297"/>
    </row>
    <row r="305" spans="1:10">
      <c r="A305" s="217"/>
      <c r="C305" s="349" t="s">
        <v>123</v>
      </c>
      <c r="D305" s="300">
        <v>180684039</v>
      </c>
      <c r="E305" s="300">
        <v>58786061.950000003</v>
      </c>
      <c r="F305" s="277"/>
      <c r="G305" s="297"/>
      <c r="H305" s="297"/>
      <c r="I305" s="297"/>
      <c r="J305" s="297"/>
    </row>
    <row r="306" spans="1:10">
      <c r="A306" s="217"/>
      <c r="C306" s="349" t="s">
        <v>283</v>
      </c>
      <c r="D306" s="300">
        <v>1527276</v>
      </c>
      <c r="E306" s="442">
        <v>0</v>
      </c>
      <c r="F306" s="277"/>
      <c r="G306" s="297"/>
      <c r="H306" s="297"/>
      <c r="I306" s="297"/>
      <c r="J306" s="297"/>
    </row>
    <row r="307" spans="1:10">
      <c r="A307" s="217"/>
      <c r="C307" s="349" t="s">
        <v>124</v>
      </c>
      <c r="D307" s="300">
        <v>21960000</v>
      </c>
      <c r="E307" s="300">
        <v>7320000</v>
      </c>
      <c r="F307" s="277"/>
      <c r="G307" s="297"/>
      <c r="H307" s="297"/>
      <c r="I307" s="297"/>
      <c r="J307" s="297"/>
    </row>
    <row r="308" spans="1:10">
      <c r="A308" s="217"/>
      <c r="C308" s="349" t="s">
        <v>125</v>
      </c>
      <c r="D308" s="300">
        <v>13521993</v>
      </c>
      <c r="E308" s="300">
        <v>5209473.9090909101</v>
      </c>
      <c r="F308" s="277"/>
      <c r="G308" s="297"/>
      <c r="H308" s="297"/>
      <c r="I308" s="297"/>
      <c r="J308" s="297"/>
    </row>
    <row r="309" spans="1:10">
      <c r="A309" s="217"/>
      <c r="C309" s="349" t="s">
        <v>215</v>
      </c>
      <c r="D309" s="300">
        <v>34094917</v>
      </c>
      <c r="E309" s="300">
        <v>4593323.6363636404</v>
      </c>
      <c r="F309" s="277"/>
      <c r="G309" s="297"/>
      <c r="H309" s="297"/>
      <c r="I309" s="297"/>
      <c r="J309" s="297"/>
    </row>
    <row r="310" spans="1:10">
      <c r="A310" s="217"/>
      <c r="C310" s="349" t="s">
        <v>216</v>
      </c>
      <c r="D310" s="300">
        <v>46470213</v>
      </c>
      <c r="E310" s="300">
        <v>15714578.214</v>
      </c>
      <c r="F310" s="277"/>
      <c r="G310" s="297"/>
      <c r="H310" s="297"/>
      <c r="I310" s="297"/>
      <c r="J310" s="297"/>
    </row>
    <row r="311" spans="1:10">
      <c r="A311" s="217"/>
      <c r="C311" s="349" t="s">
        <v>686</v>
      </c>
      <c r="D311" s="300">
        <v>58561893</v>
      </c>
      <c r="E311" s="300">
        <v>14703039.8172727</v>
      </c>
      <c r="F311" s="277"/>
      <c r="G311" s="297"/>
      <c r="H311" s="297"/>
      <c r="I311" s="297"/>
      <c r="J311" s="297"/>
    </row>
    <row r="312" spans="1:10">
      <c r="A312" s="217"/>
      <c r="C312" s="349" t="s">
        <v>217</v>
      </c>
      <c r="D312" s="300">
        <v>1001549</v>
      </c>
      <c r="E312" s="300">
        <v>2266407.2727272701</v>
      </c>
      <c r="F312" s="277"/>
      <c r="G312" s="297"/>
      <c r="H312" s="297"/>
      <c r="I312" s="297"/>
      <c r="J312" s="297"/>
    </row>
    <row r="313" spans="1:10">
      <c r="A313" s="217"/>
      <c r="C313" s="349" t="s">
        <v>685</v>
      </c>
      <c r="D313" s="300">
        <v>303786421</v>
      </c>
      <c r="E313" s="442">
        <v>0</v>
      </c>
      <c r="F313" s="277"/>
      <c r="G313" s="297"/>
      <c r="H313" s="297"/>
      <c r="I313" s="297"/>
      <c r="J313" s="297"/>
    </row>
    <row r="314" spans="1:10">
      <c r="A314" s="217"/>
      <c r="C314" s="349" t="s">
        <v>220</v>
      </c>
      <c r="D314" s="300">
        <v>7757252</v>
      </c>
      <c r="E314" s="300">
        <v>1953519.5454545501</v>
      </c>
      <c r="F314" s="277"/>
      <c r="G314" s="297"/>
      <c r="H314" s="297"/>
      <c r="I314" s="297"/>
      <c r="J314" s="297"/>
    </row>
    <row r="315" spans="1:10">
      <c r="A315" s="217"/>
      <c r="C315" s="349" t="s">
        <v>221</v>
      </c>
      <c r="D315" s="300">
        <v>44716368</v>
      </c>
      <c r="E315" s="300">
        <v>200000</v>
      </c>
      <c r="F315" s="277"/>
      <c r="G315" s="297"/>
      <c r="H315" s="297"/>
      <c r="I315" s="297"/>
      <c r="J315" s="297"/>
    </row>
    <row r="316" spans="1:10">
      <c r="A316" s="217"/>
      <c r="C316" s="349" t="s">
        <v>766</v>
      </c>
      <c r="D316" s="300">
        <v>10156842</v>
      </c>
      <c r="E316" s="300">
        <v>1421587</v>
      </c>
      <c r="F316" s="277"/>
      <c r="G316" s="297"/>
      <c r="H316" s="297"/>
      <c r="I316" s="297"/>
      <c r="J316" s="297"/>
    </row>
    <row r="317" spans="1:10">
      <c r="A317" s="217"/>
      <c r="C317" s="349" t="s">
        <v>223</v>
      </c>
      <c r="D317" s="300">
        <v>3166278</v>
      </c>
      <c r="E317" s="300">
        <v>3053883</v>
      </c>
      <c r="F317" s="277"/>
      <c r="G317" s="297"/>
      <c r="H317" s="297"/>
      <c r="I317" s="297"/>
      <c r="J317" s="297"/>
    </row>
    <row r="318" spans="1:10">
      <c r="A318" s="217"/>
      <c r="C318" s="349" t="s">
        <v>783</v>
      </c>
      <c r="D318" s="300">
        <v>610651</v>
      </c>
      <c r="E318" s="300">
        <v>201017</v>
      </c>
      <c r="F318" s="277"/>
      <c r="G318" s="297"/>
      <c r="H318" s="297"/>
      <c r="I318" s="297"/>
      <c r="J318" s="297"/>
    </row>
    <row r="319" spans="1:10">
      <c r="A319" s="217"/>
      <c r="C319" s="349" t="s">
        <v>761</v>
      </c>
      <c r="D319" s="300">
        <v>190909</v>
      </c>
      <c r="E319" s="442">
        <v>0</v>
      </c>
      <c r="F319" s="277"/>
      <c r="G319" s="297"/>
      <c r="H319" s="297"/>
      <c r="I319" s="297"/>
      <c r="J319" s="297"/>
    </row>
    <row r="320" spans="1:10">
      <c r="A320" s="217"/>
      <c r="C320" s="349" t="s">
        <v>687</v>
      </c>
      <c r="D320" s="300">
        <v>8139317</v>
      </c>
      <c r="E320" s="442">
        <v>0</v>
      </c>
      <c r="F320" s="277"/>
      <c r="G320" s="297"/>
      <c r="H320" s="297"/>
      <c r="I320" s="297"/>
      <c r="J320" s="297"/>
    </row>
    <row r="321" spans="1:10">
      <c r="A321" s="217"/>
      <c r="C321" s="349" t="s">
        <v>865</v>
      </c>
      <c r="D321" s="300">
        <v>55032975</v>
      </c>
      <c r="E321" s="442">
        <v>0</v>
      </c>
      <c r="F321" s="277"/>
      <c r="G321" s="297"/>
      <c r="H321" s="297"/>
      <c r="I321" s="297"/>
      <c r="J321" s="297"/>
    </row>
    <row r="322" spans="1:10">
      <c r="A322" s="217"/>
      <c r="C322" s="349" t="s">
        <v>820</v>
      </c>
      <c r="D322" s="442">
        <v>0</v>
      </c>
      <c r="E322" s="300">
        <v>1000000</v>
      </c>
      <c r="F322" s="277"/>
      <c r="G322" s="297"/>
      <c r="H322" s="297"/>
      <c r="I322" s="297"/>
      <c r="J322" s="297"/>
    </row>
    <row r="323" spans="1:10">
      <c r="A323" s="217"/>
      <c r="C323" s="349" t="s">
        <v>821</v>
      </c>
      <c r="D323" s="442">
        <v>0</v>
      </c>
      <c r="E323" s="300">
        <v>529795</v>
      </c>
      <c r="F323" s="277"/>
      <c r="G323" s="297"/>
      <c r="H323" s="297"/>
      <c r="I323" s="297"/>
      <c r="J323" s="297"/>
    </row>
    <row r="324" spans="1:10">
      <c r="A324" s="217"/>
      <c r="C324" s="349" t="s">
        <v>822</v>
      </c>
      <c r="D324" s="300">
        <v>462534</v>
      </c>
      <c r="E324" s="300">
        <v>336364.545454545</v>
      </c>
      <c r="F324" s="294"/>
      <c r="G324" s="297"/>
      <c r="H324" s="297"/>
      <c r="I324" s="297"/>
      <c r="J324" s="297"/>
    </row>
    <row r="325" spans="1:10">
      <c r="A325" s="217"/>
      <c r="C325" s="348" t="s">
        <v>273</v>
      </c>
      <c r="D325" s="299">
        <v>58817179</v>
      </c>
      <c r="E325" s="299">
        <v>257178.93249999901</v>
      </c>
      <c r="F325" s="294">
        <v>0</v>
      </c>
      <c r="G325" s="294"/>
      <c r="H325" s="297"/>
      <c r="I325" s="297"/>
      <c r="J325" s="297"/>
    </row>
    <row r="326" spans="1:10">
      <c r="A326" s="217"/>
      <c r="C326" s="349" t="s">
        <v>126</v>
      </c>
      <c r="D326" s="300">
        <v>58817179</v>
      </c>
      <c r="E326" s="300">
        <v>257178.93249999901</v>
      </c>
      <c r="F326" s="294"/>
      <c r="G326" s="297"/>
      <c r="H326" s="297"/>
      <c r="I326" s="297"/>
      <c r="J326" s="297"/>
    </row>
    <row r="327" spans="1:10">
      <c r="A327" s="217"/>
      <c r="C327" s="348" t="s">
        <v>272</v>
      </c>
      <c r="D327" s="299">
        <v>8287608</v>
      </c>
      <c r="E327" s="299">
        <v>704586</v>
      </c>
      <c r="F327" s="294">
        <v>0</v>
      </c>
      <c r="G327" s="294"/>
      <c r="H327" s="297"/>
      <c r="I327" s="297"/>
      <c r="J327" s="297"/>
    </row>
    <row r="328" spans="1:10">
      <c r="A328" s="217"/>
      <c r="C328" s="349" t="s">
        <v>222</v>
      </c>
      <c r="D328" s="300">
        <v>8287608</v>
      </c>
      <c r="E328" s="300">
        <v>704586</v>
      </c>
      <c r="F328" s="294"/>
      <c r="G328" s="297"/>
      <c r="H328" s="297"/>
      <c r="I328" s="297"/>
      <c r="J328" s="297"/>
    </row>
    <row r="329" spans="1:10">
      <c r="A329" s="217"/>
      <c r="C329" s="348" t="s">
        <v>68</v>
      </c>
      <c r="D329" s="299">
        <v>1002144288</v>
      </c>
      <c r="E329" s="299">
        <v>1800911</v>
      </c>
      <c r="F329" s="294">
        <v>0</v>
      </c>
      <c r="G329" s="294"/>
      <c r="H329" s="297"/>
      <c r="I329" s="297"/>
      <c r="J329" s="297"/>
    </row>
    <row r="330" spans="1:10">
      <c r="A330" s="217"/>
      <c r="C330" s="349" t="s">
        <v>209</v>
      </c>
      <c r="D330" s="300">
        <v>461431</v>
      </c>
      <c r="E330" s="300">
        <v>1800911</v>
      </c>
      <c r="F330" s="294"/>
      <c r="G330" s="297"/>
      <c r="H330" s="297"/>
      <c r="I330" s="297"/>
      <c r="J330" s="297"/>
    </row>
    <row r="331" spans="1:10">
      <c r="A331" s="217"/>
      <c r="C331" s="349" t="s">
        <v>107</v>
      </c>
      <c r="D331" s="300">
        <v>1001682857</v>
      </c>
      <c r="E331" s="442">
        <v>0</v>
      </c>
      <c r="F331" s="294"/>
      <c r="G331" s="297"/>
      <c r="H331" s="297"/>
      <c r="I331" s="297"/>
      <c r="J331" s="297"/>
    </row>
    <row r="332" spans="1:10">
      <c r="A332" s="217"/>
      <c r="C332" s="301" t="s">
        <v>17</v>
      </c>
      <c r="D332" s="302">
        <v>4368456109</v>
      </c>
      <c r="E332" s="302">
        <v>828038361.49089396</v>
      </c>
      <c r="F332" s="294">
        <v>0</v>
      </c>
      <c r="G332" s="440">
        <v>-0.49089395999908447</v>
      </c>
      <c r="H332" s="297"/>
      <c r="I332" s="297"/>
      <c r="J332" s="297"/>
    </row>
    <row r="333" spans="1:10">
      <c r="A333" s="217"/>
      <c r="C333" s="303"/>
      <c r="D333" s="304"/>
      <c r="E333" s="304"/>
      <c r="F333" s="294"/>
      <c r="G333" s="297"/>
      <c r="H333" s="297"/>
      <c r="I333" s="297"/>
      <c r="J333" s="297"/>
    </row>
    <row r="334" spans="1:10">
      <c r="A334" s="217"/>
      <c r="C334" s="303"/>
      <c r="D334" s="304"/>
      <c r="E334" s="304"/>
      <c r="F334" s="294"/>
      <c r="G334" s="297"/>
      <c r="H334" s="297"/>
      <c r="I334" s="297"/>
      <c r="J334" s="297"/>
    </row>
    <row r="335" spans="1:10">
      <c r="A335" s="217"/>
      <c r="E335" s="404"/>
    </row>
    <row r="336" spans="1:10">
      <c r="A336" s="217"/>
    </row>
    <row r="337" spans="1:11">
      <c r="A337" s="217"/>
      <c r="B337" s="215" t="s">
        <v>688</v>
      </c>
      <c r="C337" s="38" t="s">
        <v>428</v>
      </c>
    </row>
    <row r="338" spans="1:11">
      <c r="A338" s="217"/>
    </row>
    <row r="339" spans="1:11">
      <c r="A339" s="217"/>
      <c r="C339" s="215" t="s">
        <v>429</v>
      </c>
    </row>
    <row r="340" spans="1:11" ht="6.6" customHeight="1">
      <c r="A340" s="217"/>
      <c r="C340" s="215"/>
    </row>
    <row r="341" spans="1:11">
      <c r="A341" s="217"/>
      <c r="C341" s="62" t="s">
        <v>823</v>
      </c>
      <c r="H341" s="40"/>
    </row>
    <row r="342" spans="1:11">
      <c r="A342" s="217"/>
    </row>
    <row r="343" spans="1:11">
      <c r="A343" s="217"/>
      <c r="C343" s="215" t="s">
        <v>431</v>
      </c>
    </row>
    <row r="344" spans="1:11" ht="6.6" customHeight="1">
      <c r="A344" s="217"/>
      <c r="C344" s="215"/>
    </row>
    <row r="345" spans="1:11">
      <c r="A345" s="217"/>
      <c r="C345" s="62" t="s">
        <v>824</v>
      </c>
      <c r="H345" s="40"/>
    </row>
    <row r="346" spans="1:11">
      <c r="A346" s="217"/>
    </row>
    <row r="347" spans="1:11">
      <c r="A347" s="217"/>
    </row>
    <row r="348" spans="1:11">
      <c r="A348" s="217"/>
      <c r="B348" s="215" t="s">
        <v>427</v>
      </c>
      <c r="C348" s="38" t="s">
        <v>426</v>
      </c>
    </row>
    <row r="349" spans="1:11" ht="33" customHeight="1">
      <c r="A349" s="217"/>
      <c r="C349" s="521" t="s">
        <v>825</v>
      </c>
      <c r="D349" s="521"/>
      <c r="E349" s="521"/>
      <c r="F349" s="521"/>
      <c r="G349" s="521"/>
      <c r="H349" s="521"/>
      <c r="I349" s="521"/>
      <c r="J349" s="40"/>
      <c r="K349" s="219"/>
    </row>
    <row r="350" spans="1:11">
      <c r="A350" s="217"/>
    </row>
    <row r="351" spans="1:11">
      <c r="A351" s="217"/>
    </row>
    <row r="352" spans="1:11">
      <c r="A352" s="217"/>
      <c r="B352" s="215" t="s">
        <v>872</v>
      </c>
      <c r="C352" s="38" t="s">
        <v>432</v>
      </c>
    </row>
    <row r="353" spans="1:11" ht="33" customHeight="1">
      <c r="A353" s="217"/>
      <c r="C353" s="521" t="s">
        <v>826</v>
      </c>
      <c r="D353" s="521"/>
      <c r="E353" s="521"/>
      <c r="F353" s="521"/>
      <c r="G353" s="521"/>
      <c r="H353" s="521"/>
      <c r="I353" s="521"/>
      <c r="J353" s="40"/>
      <c r="K353" s="219"/>
    </row>
    <row r="354" spans="1:11">
      <c r="A354" s="217"/>
      <c r="C354" s="305"/>
      <c r="D354" s="305"/>
      <c r="E354" s="305"/>
      <c r="F354" s="305"/>
      <c r="G354" s="305"/>
    </row>
    <row r="355" spans="1:11">
      <c r="A355" s="217"/>
      <c r="C355" s="305"/>
      <c r="D355" s="305"/>
      <c r="E355" s="305"/>
      <c r="F355" s="305"/>
      <c r="G355" s="305"/>
    </row>
    <row r="356" spans="1:11">
      <c r="A356" s="217"/>
      <c r="B356" s="215" t="s">
        <v>430</v>
      </c>
      <c r="C356" s="38" t="s">
        <v>433</v>
      </c>
    </row>
    <row r="357" spans="1:11" ht="33" customHeight="1">
      <c r="A357" s="217"/>
      <c r="C357" s="521" t="s">
        <v>827</v>
      </c>
      <c r="D357" s="521"/>
      <c r="E357" s="521"/>
      <c r="F357" s="521"/>
      <c r="G357" s="521"/>
      <c r="H357" s="521"/>
      <c r="I357" s="521"/>
      <c r="J357" s="40"/>
      <c r="K357" s="219"/>
    </row>
    <row r="358" spans="1:11">
      <c r="A358" s="217"/>
      <c r="C358" s="305"/>
      <c r="D358" s="305"/>
      <c r="E358" s="305"/>
      <c r="F358" s="305"/>
      <c r="G358" s="305"/>
    </row>
    <row r="359" spans="1:11" ht="27.6" customHeight="1">
      <c r="A359" s="217"/>
      <c r="C359" s="38"/>
    </row>
    <row r="360" spans="1:11" ht="27.6" customHeight="1">
      <c r="A360" s="217"/>
      <c r="C360" s="305"/>
      <c r="D360" s="305"/>
      <c r="E360" s="305"/>
      <c r="F360" s="305"/>
      <c r="G360" s="305"/>
    </row>
    <row r="361" spans="1:11" ht="27.6" customHeight="1">
      <c r="A361" s="217"/>
      <c r="C361" s="305"/>
      <c r="D361" s="305"/>
      <c r="E361" s="305"/>
      <c r="F361" s="305"/>
      <c r="G361" s="305"/>
    </row>
    <row r="362" spans="1:11">
      <c r="A362" s="217"/>
    </row>
    <row r="363" spans="1:11">
      <c r="A363" s="217"/>
    </row>
    <row r="364" spans="1:11">
      <c r="A364" s="217"/>
      <c r="C364" s="57"/>
      <c r="E364" s="57"/>
      <c r="F364" s="143"/>
      <c r="H364" s="57"/>
      <c r="I364" s="216"/>
      <c r="J364" s="62"/>
      <c r="K364" s="59"/>
    </row>
    <row r="365" spans="1:11">
      <c r="A365" s="217"/>
      <c r="C365" s="60"/>
      <c r="E365" s="60"/>
      <c r="F365" s="144"/>
      <c r="H365" s="60"/>
      <c r="I365" s="216"/>
      <c r="J365" s="62"/>
      <c r="K365" s="60"/>
    </row>
  </sheetData>
  <customSheetViews>
    <customSheetView guid="{52ACAEC5-A07E-476F-A492-622AB5A07DC8}" scale="90" showPageBreaks="1" showGridLines="0" printArea="1" topLeftCell="A86">
      <selection activeCell="N122" sqref="N122"/>
      <pageMargins left="0.23622047244094491" right="0.23622047244094491" top="0.74803149606299213" bottom="0.74803149606299213" header="0.31496062992125984" footer="0.31496062992125984"/>
      <pageSetup paperSize="9" scale="70" fitToHeight="0" orientation="landscape" r:id="rId1"/>
    </customSheetView>
    <customSheetView guid="{0A2CCCB3-571A-4A67-B569-64E7C0BD6DFC}" scale="85" showPageBreaks="1" showGridLines="0" printArea="1" topLeftCell="B43">
      <selection activeCell="G67" sqref="G67"/>
      <pageMargins left="0.23622047244094491" right="0.23622047244094491" top="0.74803149606299213" bottom="0.74803149606299213" header="0.31496062992125984" footer="0.31496062992125984"/>
      <pageSetup paperSize="9" scale="70" fitToHeight="0" orientation="landscape" r:id="rId2"/>
    </customSheetView>
  </customSheetViews>
  <mergeCells count="52">
    <mergeCell ref="C107:C108"/>
    <mergeCell ref="C357:I357"/>
    <mergeCell ref="C121:C122"/>
    <mergeCell ref="D121:H121"/>
    <mergeCell ref="C192:C193"/>
    <mergeCell ref="C156:C157"/>
    <mergeCell ref="C353:I353"/>
    <mergeCell ref="C349:I349"/>
    <mergeCell ref="I121:N121"/>
    <mergeCell ref="D28:I28"/>
    <mergeCell ref="D29:I29"/>
    <mergeCell ref="C7:I7"/>
    <mergeCell ref="C9:I9"/>
    <mergeCell ref="C11:I11"/>
    <mergeCell ref="F18:F19"/>
    <mergeCell ref="C16:I16"/>
    <mergeCell ref="C18:C19"/>
    <mergeCell ref="D18:D19"/>
    <mergeCell ref="C27:I27"/>
    <mergeCell ref="E18:E19"/>
    <mergeCell ref="H30:H31"/>
    <mergeCell ref="I30:I31"/>
    <mergeCell ref="C48:I48"/>
    <mergeCell ref="F30:F31"/>
    <mergeCell ref="G30:G31"/>
    <mergeCell ref="C30:C31"/>
    <mergeCell ref="D30:D31"/>
    <mergeCell ref="E30:E31"/>
    <mergeCell ref="C50:C51"/>
    <mergeCell ref="D50:D51"/>
    <mergeCell ref="E50:E51"/>
    <mergeCell ref="F50:F51"/>
    <mergeCell ref="G50:G51"/>
    <mergeCell ref="D92:E92"/>
    <mergeCell ref="D91:E91"/>
    <mergeCell ref="D83:E83"/>
    <mergeCell ref="D85:E85"/>
    <mergeCell ref="D93:E93"/>
    <mergeCell ref="D86:E86"/>
    <mergeCell ref="D84:E84"/>
    <mergeCell ref="D95:E95"/>
    <mergeCell ref="D97:E97"/>
    <mergeCell ref="D98:E98"/>
    <mergeCell ref="D96:E96"/>
    <mergeCell ref="D94:E94"/>
    <mergeCell ref="D80:E80"/>
    <mergeCell ref="D87:E87"/>
    <mergeCell ref="D88:E88"/>
    <mergeCell ref="D89:E89"/>
    <mergeCell ref="D90:E90"/>
    <mergeCell ref="D81:E81"/>
    <mergeCell ref="D82:E82"/>
  </mergeCells>
  <pageMargins left="0.23622047244094491" right="0.23622047244094491" top="0.74803149606299213" bottom="0.74803149606299213" header="0.31496062992125984" footer="0.31496062992125984"/>
  <pageSetup paperSize="9" scale="70"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46E70B66A5D0634F9C9558F5B0522CB2" ma:contentTypeVersion="6" ma:contentTypeDescription="Crear nuevo documento." ma:contentTypeScope="" ma:versionID="558703941e5b8d4a8ba0c2fb6d141442">
  <xsd:schema xmlns:xsd="http://www.w3.org/2001/XMLSchema" xmlns:xs="http://www.w3.org/2001/XMLSchema" xmlns:p="http://schemas.microsoft.com/office/2006/metadata/properties" xmlns:ns2="a68655e8-bea0-46ee-b347-a5d3d2f57b91" xmlns:ns3="3195918e-f078-4dcc-bd84-f7ddf5e0e5e9" targetNamespace="http://schemas.microsoft.com/office/2006/metadata/properties" ma:root="true" ma:fieldsID="c9b96b2d1e6cd421f5a950e17d6fb541" ns2:_="" ns3:_="">
    <xsd:import namespace="a68655e8-bea0-46ee-b347-a5d3d2f57b91"/>
    <xsd:import namespace="3195918e-f078-4dcc-bd84-f7ddf5e0e5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655e8-bea0-46ee-b347-a5d3d2f57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95918e-f078-4dcc-bd84-f7ddf5e0e5e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91FA5-E0D8-496D-80A4-E13D507CFDE1}">
  <ds:schemaRefs>
    <ds:schemaRef ds:uri="http://www.w3.org/2001/XMLSchema"/>
  </ds:schemaRefs>
</ds:datastoreItem>
</file>

<file path=customXml/itemProps2.xml><?xml version="1.0" encoding="utf-8"?>
<ds:datastoreItem xmlns:ds="http://schemas.openxmlformats.org/officeDocument/2006/customXml" ds:itemID="{BECDCC95-63FA-45C9-A183-792F77F06ADC}">
  <ds:schemaRefs>
    <ds:schemaRef ds:uri="http://schemas.microsoft.com/sharepoint/v3/contenttype/forms"/>
  </ds:schemaRefs>
</ds:datastoreItem>
</file>

<file path=customXml/itemProps3.xml><?xml version="1.0" encoding="utf-8"?>
<ds:datastoreItem xmlns:ds="http://schemas.openxmlformats.org/officeDocument/2006/customXml" ds:itemID="{6CB7CD63-19F5-45D2-8CF7-EE712EC7D985}">
  <ds:schemaRefs>
    <ds:schemaRef ds:uri="http://schemas.microsoft.com/DAEMSEngagementItemInfoXML"/>
  </ds:schemaRefs>
</ds:datastoreItem>
</file>

<file path=customXml/itemProps4.xml><?xml version="1.0" encoding="utf-8"?>
<ds:datastoreItem xmlns:ds="http://schemas.openxmlformats.org/officeDocument/2006/customXml" ds:itemID="{60E6BCD2-5FF8-4228-806A-64630D268C28}">
  <ds:schemaRefs>
    <ds:schemaRef ds:uri="3195918e-f078-4dcc-bd84-f7ddf5e0e5e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8655e8-bea0-46ee-b347-a5d3d2f57b91"/>
    <ds:schemaRef ds:uri="http://www.w3.org/XML/1998/namespace"/>
    <ds:schemaRef ds:uri="http://purl.org/dc/dcmitype/"/>
  </ds:schemaRefs>
</ds:datastoreItem>
</file>

<file path=customXml/itemProps5.xml><?xml version="1.0" encoding="utf-8"?>
<ds:datastoreItem xmlns:ds="http://schemas.openxmlformats.org/officeDocument/2006/customXml" ds:itemID="{DD28B43C-A301-4430-BAC8-1C4ED395A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655e8-bea0-46ee-b347-a5d3d2f57b91"/>
    <ds:schemaRef ds:uri="3195918e-f078-4dcc-bd84-f7ddf5e0e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Portada</vt:lpstr>
      <vt:lpstr>Información General</vt:lpstr>
      <vt:lpstr>BG</vt:lpstr>
      <vt:lpstr>EERR</vt:lpstr>
      <vt:lpstr>VPN</vt:lpstr>
      <vt:lpstr>EFE</vt:lpstr>
      <vt:lpstr>CA EF (2)</vt:lpstr>
      <vt:lpstr>Notas 1 a Nota 3</vt:lpstr>
      <vt:lpstr>Nota 4 a Nota 9</vt:lpstr>
      <vt:lpstr>BG!Área_de_impresión</vt:lpstr>
      <vt:lpstr>EERR!Área_de_impresión</vt:lpstr>
      <vt:lpstr>VPN!Área_de_impresión</vt:lpstr>
      <vt:lpstr>'Nota 4 a Nota 9'!OLE_LINK1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Alejandro Raul Otazu Oviedo</cp:lastModifiedBy>
  <cp:lastPrinted>2024-02-23T14:13:57Z</cp:lastPrinted>
  <dcterms:created xsi:type="dcterms:W3CDTF">2016-08-27T16:35:25Z</dcterms:created>
  <dcterms:modified xsi:type="dcterms:W3CDTF">2024-11-13T23:31:53Z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y fmtid="{D5CDD505-2E9C-101B-9397-08002B2CF9AE}" pid="9" name="ContentTypeId">
    <vt:lpwstr>0x01010046E70B66A5D0634F9C9558F5B0522CB2</vt:lpwstr>
  </property>
  <property fmtid="{D5CDD505-2E9C-101B-9397-08002B2CF9AE}" pid="10" name="MediaServiceImageTags">
    <vt:lpwstr/>
  </property>
</Properties>
</file>