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7.xml" ContentType="application/vnd.openxmlformats-officedocument.drawing+xml"/>
  <Override PartName="/xl/drawings/drawing8.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drawings/drawing9.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5.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mc:AlternateContent xmlns:mc="http://schemas.openxmlformats.org/markup-compatibility/2006">
    <mc:Choice Requires="x15">
      <x15ac:absPath xmlns:x15ac="http://schemas.microsoft.com/office/spreadsheetml/2010/11/ac" url="C:\Users\dsanchez\Desktop\ARCHIVOS PARA FIRMA\AFPISA\"/>
    </mc:Choice>
  </mc:AlternateContent>
  <xr:revisionPtr revIDLastSave="0" documentId="13_ncr:1_{76AAD97D-D887-406E-8A8E-5DC58BB4A10E}" xr6:coauthVersionLast="47" xr6:coauthVersionMax="47" xr10:uidLastSave="{00000000-0000-0000-0000-000000000000}"/>
  <bookViews>
    <workbookView xWindow="-108" yWindow="-108" windowWidth="23256" windowHeight="12456" tabRatio="859" xr2:uid="{00000000-000D-0000-FFFF-FFFF00000000}"/>
  </bookViews>
  <sheets>
    <sheet name="Portada" sheetId="1" r:id="rId1"/>
    <sheet name="Información General" sheetId="2" r:id="rId2"/>
    <sheet name="BG" sheetId="8" r:id="rId3"/>
    <sheet name="EERR" sheetId="9" r:id="rId4"/>
    <sheet name="VPN" sheetId="3" r:id="rId5"/>
    <sheet name="EFE" sheetId="4" r:id="rId6"/>
    <sheet name="CA EF" sheetId="5" state="hidden" r:id="rId7"/>
    <sheet name="Sheet1" sheetId="12" state="hidden" r:id="rId8"/>
    <sheet name="CA EF (2)" sheetId="6" state="hidden" r:id="rId9"/>
    <sheet name="BG SISTEMA" sheetId="10" state="hidden" r:id="rId10"/>
    <sheet name="Notas 1 a Nota 3" sheetId="7" r:id="rId11"/>
    <sheet name="Nota 4 a Nota 9" sheetId="11" r:id="rId12"/>
    <sheet name="_x0009__x0009__x0009__x0009__x0009__x0009__x0009__x0009__x0009__x0009__x0009__x0009__x0009__x0009__x0009__x0009__x0009__x0009__x0009__x0009__x0009__x0009__x0009__x0009__x0009__x0009__x0009__x0009__x0009__x0009__x0009_" sheetId="13" r:id="rId13"/>
  </sheets>
  <definedNames>
    <definedName name="\a" localSheetId="11">#REF!</definedName>
    <definedName name="\a" localSheetId="10">#REF!</definedName>
    <definedName name="\a">#REF!</definedName>
    <definedName name="_____DAT23" localSheetId="11">#REF!</definedName>
    <definedName name="_____DAT23" localSheetId="10">#REF!</definedName>
    <definedName name="_____DAT23">#REF!</definedName>
    <definedName name="_____DAT24" localSheetId="11">#REF!</definedName>
    <definedName name="_____DAT24" localSheetId="10">#REF!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 localSheetId="4">#REF!</definedName>
    <definedName name="__DAT23">#REF!</definedName>
    <definedName name="__DAT24" localSheetId="4">#REF!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DAT1">#REF!</definedName>
    <definedName name="_DAT12">#REF!</definedName>
    <definedName name="_DAT13" localSheetId="4">#REF!</definedName>
    <definedName name="_DAT13">#REF!</definedName>
    <definedName name="_DAT14" localSheetId="4">#REF!</definedName>
    <definedName name="_DAT14">#REF!</definedName>
    <definedName name="_DAT15">#REF!</definedName>
    <definedName name="_DAT16">#REF!</definedName>
    <definedName name="_DAT17" localSheetId="4">#REF!</definedName>
    <definedName name="_DAT17">#REF!</definedName>
    <definedName name="_DAT18" localSheetId="4">#REF!</definedName>
    <definedName name="_DAT18">#REF!</definedName>
    <definedName name="_DAT19" localSheetId="4">#REF!</definedName>
    <definedName name="_DAT19">#REF!</definedName>
    <definedName name="_DAT2">#REF!</definedName>
    <definedName name="_DAT20" localSheetId="4">#REF!</definedName>
    <definedName name="_DAT20">#REF!</definedName>
    <definedName name="_DAT22" localSheetId="4">#REF!</definedName>
    <definedName name="_DAT22">#REF!</definedName>
    <definedName name="_DAT23" localSheetId="4">#REF!</definedName>
    <definedName name="_DAT23">#REF!</definedName>
    <definedName name="_DAT24" localSheetId="4">#REF!</definedName>
    <definedName name="_DAT24">#REF!</definedName>
    <definedName name="_DAT3" localSheetId="4">#REF!</definedName>
    <definedName name="_DAT3">#REF!</definedName>
    <definedName name="_DAT4" localSheetId="4">#REF!</definedName>
    <definedName name="_DAT4">#REF!</definedName>
    <definedName name="_DAT5" localSheetId="4">#REF!</definedName>
    <definedName name="_DAT5">#REF!</definedName>
    <definedName name="_DAT6">#REF!</definedName>
    <definedName name="_DAT7">#REF!</definedName>
    <definedName name="_DAT8">#REF!</definedName>
    <definedName name="_xlnm._FilterDatabase" localSheetId="9" hidden="1">'BG SISTEMA'!$A$8:$WVO$377</definedName>
    <definedName name="_xlnm._FilterDatabase" localSheetId="6" hidden="1">'CA EF'!$A$2:$AM$1562</definedName>
    <definedName name="_xlnm._FilterDatabase" localSheetId="8" hidden="1">'CA EF (2)'!$A$2:$AM$409</definedName>
    <definedName name="_Hlk193915065" localSheetId="10">'Notas 1 a Nota 3'!$C$75</definedName>
    <definedName name="_Key1" localSheetId="6" hidden="1">#REF!</definedName>
    <definedName name="_Key1" localSheetId="8" hidden="1">#REF!</definedName>
    <definedName name="_Key1" localSheetId="1" hidden="1">#REF!</definedName>
    <definedName name="_Key1" localSheetId="4" hidden="1">#REF!</definedName>
    <definedName name="_Key1" hidden="1">#REF!</definedName>
    <definedName name="_Key2" localSheetId="4" hidden="1">#REF!</definedName>
    <definedName name="_Key2" hidden="1">#REF!</definedName>
    <definedName name="_Order1" hidden="1">255</definedName>
    <definedName name="_Order2" hidden="1">255</definedName>
    <definedName name="_Parse_In" localSheetId="4" hidden="1">#REF!</definedName>
    <definedName name="_Parse_In" hidden="1">#REF!</definedName>
    <definedName name="_Parse_Out" localSheetId="4" hidden="1">#REF!</definedName>
    <definedName name="_Parse_Out" hidden="1">#REF!</definedName>
    <definedName name="_RSE1">#REF!</definedName>
    <definedName name="_RSE2">#REF!</definedName>
    <definedName name="_TPy530231">#REF!</definedName>
    <definedName name="a" localSheetId="2" hidden="1">{#N/A,#N/A,FALSE,"Aging Summary";#N/A,#N/A,FALSE,"Ratio Analysis";#N/A,#N/A,FALSE,"Test 120 Day Accts";#N/A,#N/A,FALSE,"Tickmarks"}</definedName>
    <definedName name="a" localSheetId="6" hidden="1">{#N/A,#N/A,FALSE,"Aging Summary";#N/A,#N/A,FALSE,"Ratio Analysis";#N/A,#N/A,FALSE,"Test 120 Day Accts";#N/A,#N/A,FALSE,"Tickmarks"}</definedName>
    <definedName name="a" localSheetId="8" hidden="1">{#N/A,#N/A,FALSE,"Aging Summary";#N/A,#N/A,FALSE,"Ratio Analysis";#N/A,#N/A,FALSE,"Test 120 Day Accts";#N/A,#N/A,FALSE,"Tickmarks"}</definedName>
    <definedName name="a" localSheetId="3" hidden="1">{#N/A,#N/A,FALSE,"Aging Summary";#N/A,#N/A,FALSE,"Ratio Analysis";#N/A,#N/A,FALSE,"Test 120 Day Accts";#N/A,#N/A,FALSE,"Tickmarks"}</definedName>
    <definedName name="a" localSheetId="5" hidden="1">{#N/A,#N/A,FALSE,"Aging Summary";#N/A,#N/A,FALSE,"Ratio Analysis";#N/A,#N/A,FALSE,"Test 120 Day Accts";#N/A,#N/A,FALSE,"Tickmarks"}</definedName>
    <definedName name="a" localSheetId="1" hidden="1">{#N/A,#N/A,FALSE,"Aging Summary";#N/A,#N/A,FALSE,"Ratio Analysis";#N/A,#N/A,FALSE,"Test 120 Day Accts";#N/A,#N/A,FALSE,"Tickmarks"}</definedName>
    <definedName name="a" localSheetId="11" hidden="1">{#N/A,#N/A,FALSE,"Aging Summary";#N/A,#N/A,FALSE,"Ratio Analysis";#N/A,#N/A,FALSE,"Test 120 Day Accts";#N/A,#N/A,FALSE,"Tickmarks"}</definedName>
    <definedName name="a" localSheetId="10" hidden="1">{#N/A,#N/A,FALSE,"Aging Summary";#N/A,#N/A,FALSE,"Ratio Analysis";#N/A,#N/A,FALSE,"Test 120 Day Accts";#N/A,#N/A,FALSE,"Tickmarks"}</definedName>
    <definedName name="A" localSheetId="4">#REF!</definedName>
    <definedName name="a" hidden="1">{#N/A,#N/A,FALSE,"Aging Summary";#N/A,#N/A,FALSE,"Ratio Analysis";#N/A,#N/A,FALSE,"Test 120 Day Accts";#N/A,#N/A,FALSE,"Tickmarks"}</definedName>
    <definedName name="A_impresión_IM" localSheetId="4">#REF!</definedName>
    <definedName name="A_impresión_IM">#REF!</definedName>
    <definedName name="aakdkadk" hidden="1">#REF!</definedName>
    <definedName name="Acceso_Ganado">#REF!</definedName>
    <definedName name="acctascomb">#REF!</definedName>
    <definedName name="acctashold1">#REF!</definedName>
    <definedName name="acctashold2">#REF!</definedName>
    <definedName name="acctasnorte">#REF!</definedName>
    <definedName name="acctassur">#REF!</definedName>
    <definedName name="ADV_PROM" localSheetId="4">#REF!</definedName>
    <definedName name="ADV_PROM">#REF!</definedName>
    <definedName name="APSUMMARY">#REF!</definedName>
    <definedName name="AR_Balance">#REF!</definedName>
    <definedName name="ARA_Threshold">#REF!</definedName>
    <definedName name="_xlnm.Print_Area" localSheetId="2">BG!$A$7:$J$55</definedName>
    <definedName name="_xlnm.Print_Area" localSheetId="3">EERR!$A$8:$F$40</definedName>
    <definedName name="_xlnm.Print_Area" localSheetId="5">EFE!$A$8:$F$59</definedName>
    <definedName name="_xlnm.Print_Area" localSheetId="11">'Nota 4 a Nota 9'!$A$10:$J$404</definedName>
    <definedName name="_xlnm.Print_Area" localSheetId="10">'Notas 1 a Nota 3'!$C$8:$M$86</definedName>
    <definedName name="_xlnm.Print_Area" localSheetId="4">VPN!$B$8:$L$33</definedName>
    <definedName name="Area_de_impresión2" localSheetId="11">#REF!</definedName>
    <definedName name="Area_de_impresión2" localSheetId="10">#REF!</definedName>
    <definedName name="Area_de_impresión2" localSheetId="4">#REF!</definedName>
    <definedName name="Area_de_impresión2">#REF!</definedName>
    <definedName name="Area_de_impresión3" localSheetId="4">#REF!</definedName>
    <definedName name="Area_de_impresión3">#REF!</definedName>
    <definedName name="ARGENTINA" localSheetId="4">#REF!</definedName>
    <definedName name="ARGENTINA">#REF!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localSheetId="4" hidden="1">#REF!</definedName>
    <definedName name="AS2StaticLS" hidden="1">#REF!</definedName>
    <definedName name="AS2SyncStepLS" hidden="1">0</definedName>
    <definedName name="AS2TickmarkLS" localSheetId="4" hidden="1">#REF!</definedName>
    <definedName name="AS2TickmarkLS" hidden="1">#REF!</definedName>
    <definedName name="AS2VersionLS" hidden="1">300</definedName>
    <definedName name="assssssssssssssssssssssssssssssssssssssssss" hidden="1">#REF!</definedName>
    <definedName name="B" localSheetId="4">#REF!</definedName>
    <definedName name="B">#REF!</definedName>
    <definedName name="_xlnm.Database" localSheetId="4">#REF!</definedName>
    <definedName name="_xlnm.Database">#REF!</definedName>
    <definedName name="basemeta" localSheetId="4">#REF!</definedName>
    <definedName name="basemeta">#REF!</definedName>
    <definedName name="basenueva" localSheetId="4">#REF!</definedName>
    <definedName name="basenueva">#REF!</definedName>
    <definedName name="BB">#REF!</definedName>
    <definedName name="BCDE" localSheetId="2" hidden="1">{#N/A,#N/A,FALSE,"Aging Summary";#N/A,#N/A,FALSE,"Ratio Analysis";#N/A,#N/A,FALSE,"Test 120 Day Accts";#N/A,#N/A,FALSE,"Tickmarks"}</definedName>
    <definedName name="BCDE" localSheetId="6" hidden="1">{#N/A,#N/A,FALSE,"Aging Summary";#N/A,#N/A,FALSE,"Ratio Analysis";#N/A,#N/A,FALSE,"Test 120 Day Accts";#N/A,#N/A,FALSE,"Tickmarks"}</definedName>
    <definedName name="BCDE" localSheetId="8" hidden="1">{#N/A,#N/A,FALSE,"Aging Summary";#N/A,#N/A,FALSE,"Ratio Analysis";#N/A,#N/A,FALSE,"Test 120 Day Accts";#N/A,#N/A,FALSE,"Tickmarks"}</definedName>
    <definedName name="BCDE" localSheetId="3" hidden="1">{#N/A,#N/A,FALSE,"Aging Summary";#N/A,#N/A,FALSE,"Ratio Analysis";#N/A,#N/A,FALSE,"Test 120 Day Accts";#N/A,#N/A,FALSE,"Tickmarks"}</definedName>
    <definedName name="BCDE" localSheetId="5" hidden="1">{#N/A,#N/A,FALSE,"Aging Summary";#N/A,#N/A,FALSE,"Ratio Analysis";#N/A,#N/A,FALSE,"Test 120 Day Accts";#N/A,#N/A,FALSE,"Tickmarks"}</definedName>
    <definedName name="BCDE" localSheetId="1" hidden="1">{#N/A,#N/A,FALSE,"Aging Summary";#N/A,#N/A,FALSE,"Ratio Analysis";#N/A,#N/A,FALSE,"Test 120 Day Accts";#N/A,#N/A,FALSE,"Tickmarks"}</definedName>
    <definedName name="BCDE" localSheetId="11" hidden="1">{#N/A,#N/A,FALSE,"Aging Summary";#N/A,#N/A,FALSE,"Ratio Analysis";#N/A,#N/A,FALSE,"Test 120 Day Accts";#N/A,#N/A,FALSE,"Tickmarks"}</definedName>
    <definedName name="BCDE" localSheetId="10" hidden="1">{#N/A,#N/A,FALSE,"Aging Summary";#N/A,#N/A,FALSE,"Ratio Analysis";#N/A,#N/A,FALSE,"Test 120 Day Accts";#N/A,#N/A,FALSE,"Tickmarks"}</definedName>
    <definedName name="BCDE" localSheetId="4"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RASIL" localSheetId="4">#REF!</definedName>
    <definedName name="BRASIL">#REF!</definedName>
    <definedName name="bsusocomb1">#REF!</definedName>
    <definedName name="bsusonorte1">#REF!</definedName>
    <definedName name="bsusosur1">#REF!</definedName>
    <definedName name="BuiltIn_Print_Area" localSheetId="4">#REF!</definedName>
    <definedName name="BuiltIn_Print_Area">#REF!</definedName>
    <definedName name="BuiltIn_Print_Area___0___0___0___0___0" localSheetId="4">#REF!</definedName>
    <definedName name="BuiltIn_Print_Area___0___0___0___0___0">#REF!</definedName>
    <definedName name="BuiltIn_Print_Area___0___0___0___0___0___0___0___0" localSheetId="4">#REF!</definedName>
    <definedName name="BuiltIn_Print_Area___0___0___0___0___0___0___0___0">#REF!</definedName>
    <definedName name="canal" localSheetId="4">#REF!</definedName>
    <definedName name="canal">#REF!</definedName>
    <definedName name="Capitali">#REF!</definedName>
    <definedName name="CC" localSheetId="4">#REF!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art1" localSheetId="4">#REF!</definedName>
    <definedName name="chart1">#REF!</definedName>
    <definedName name="cliente" localSheetId="4">#REF!</definedName>
    <definedName name="cliente">#REF!</definedName>
    <definedName name="cliente2" localSheetId="4">#REF!</definedName>
    <definedName name="cliente2">#REF!</definedName>
    <definedName name="Clientes" localSheetId="4">#REF!</definedName>
    <definedName name="Clientes">#REF!</definedName>
    <definedName name="Clients_Population_Total" localSheetId="4">#REF!</definedName>
    <definedName name="Clients_Population_Total">#REF!</definedName>
    <definedName name="cndsuuuuuuuuuuuuuuuuuuuuuuuuuuuuuuuuuuuuuuuuuuuuuuuuuuuuu" hidden="1">#REF!</definedName>
    <definedName name="co" localSheetId="4">#REF!</definedName>
    <definedName name="co">#REF!</definedName>
    <definedName name="COMPAÑIAS" localSheetId="4">#REF!</definedName>
    <definedName name="COMPAÑIAS">#REF!</definedName>
    <definedName name="Compilacion">#REF!</definedName>
    <definedName name="complacu" localSheetId="4">#REF!</definedName>
    <definedName name="complacu">#REF!</definedName>
    <definedName name="complemes" localSheetId="4">#REF!</definedName>
    <definedName name="complemes">#REF!</definedName>
    <definedName name="Computed_Sample_Population_Total" localSheetId="4">#REF!</definedName>
    <definedName name="Computed_Sample_Population_Total">#REF!</definedName>
    <definedName name="COST_MP" localSheetId="4">#REF!</definedName>
    <definedName name="COST_MP">#REF!</definedName>
    <definedName name="crin0010">#REF!</definedName>
    <definedName name="Customer">#REF!</definedName>
    <definedName name="customerld">#REF!</definedName>
    <definedName name="CustomerPCS">#REF!</definedName>
    <definedName name="CY_Accounts_Receivable" localSheetId="4">#REF!</definedName>
    <definedName name="CY_Administration" localSheetId="4">#REF!</definedName>
    <definedName name="CY_Administration">#REF!</definedName>
    <definedName name="CY_Cash" localSheetId="4">#REF!</definedName>
    <definedName name="CY_Cash_Div_Dec" localSheetId="4">#REF!</definedName>
    <definedName name="CY_CASH_DIVIDENDS_DECLARED__per_common_share" localSheetId="4">#REF!</definedName>
    <definedName name="CY_Common_Equity" localSheetId="4">#REF!</definedName>
    <definedName name="CY_Cost_of_Sales" localSheetId="4">#REF!</definedName>
    <definedName name="CY_Current_Liabilities" localSheetId="4">#REF!</definedName>
    <definedName name="CY_Depreciation" localSheetId="4">#REF!</definedName>
    <definedName name="CY_Disc._Ops." localSheetId="4">#REF!</definedName>
    <definedName name="CY_Disc_mnth">#REF!</definedName>
    <definedName name="CY_Disc_pd">#REF!</definedName>
    <definedName name="CY_Discounts">#REF!</definedName>
    <definedName name="CY_Earnings_per_share" localSheetId="4">#REF!</definedName>
    <definedName name="CY_Extraord." localSheetId="4">#REF!</definedName>
    <definedName name="CY_Gross_Profit" localSheetId="4">#REF!</definedName>
    <definedName name="CY_INC_AFT_TAX" localSheetId="4">#REF!</definedName>
    <definedName name="CY_INC_BEF_EXTRAORD" localSheetId="4">#REF!</definedName>
    <definedName name="CY_Inc_Bef_Tax" localSheetId="4">#REF!</definedName>
    <definedName name="CY_Intangible_Assets" localSheetId="4">#REF!</definedName>
    <definedName name="CY_Intangible_Assets">#REF!</definedName>
    <definedName name="CY_Interest_Expense" localSheetId="4">#REF!</definedName>
    <definedName name="CY_Inventory" localSheetId="4">#REF!</definedName>
    <definedName name="CY_LIABIL_EQUITY" localSheetId="4">#REF!</definedName>
    <definedName name="CY_LIABIL_EQUITY">#REF!</definedName>
    <definedName name="CY_Long_term_Debt__excl_Dfd_Taxes" localSheetId="4">#REF!</definedName>
    <definedName name="CY_LT_Debt" localSheetId="4">#REF!</definedName>
    <definedName name="CY_Market_Value_of_Equity" localSheetId="4">#REF!</definedName>
    <definedName name="CY_Marketable_Sec" localSheetId="4">#REF!</definedName>
    <definedName name="CY_Marketable_Sec">#REF!</definedName>
    <definedName name="CY_NET_INCOME" localSheetId="4">#REF!</definedName>
    <definedName name="CY_NET_PROFIT">#REF!</definedName>
    <definedName name="CY_Net_Revenue" localSheetId="4">#REF!</definedName>
    <definedName name="CY_Operating_Income" localSheetId="4">#REF!</definedName>
    <definedName name="CY_Operating_Income">#REF!</definedName>
    <definedName name="CY_Other" localSheetId="4">#REF!</definedName>
    <definedName name="CY_Other">#REF!</definedName>
    <definedName name="CY_Other_Curr_Assets" localSheetId="4">#REF!</definedName>
    <definedName name="CY_Other_Curr_Assets">#REF!</definedName>
    <definedName name="CY_Other_LT_Assets" localSheetId="4">#REF!</definedName>
    <definedName name="CY_Other_LT_Assets">#REF!</definedName>
    <definedName name="CY_Other_LT_Liabilities" localSheetId="4">#REF!</definedName>
    <definedName name="CY_Other_LT_Liabilities">#REF!</definedName>
    <definedName name="CY_Preferred_Stock" localSheetId="4">#REF!</definedName>
    <definedName name="CY_Preferred_Stock">#REF!</definedName>
    <definedName name="CY_QUICK_ASSETS" localSheetId="4">#REF!</definedName>
    <definedName name="CY_Ret_mnth">#REF!</definedName>
    <definedName name="CY_Ret_pd">#REF!</definedName>
    <definedName name="CY_Retained_Earnings" localSheetId="4">#REF!</definedName>
    <definedName name="CY_Retained_Earnings">#REF!</definedName>
    <definedName name="CY_Returns">#REF!</definedName>
    <definedName name="CY_Selling" localSheetId="4">#REF!</definedName>
    <definedName name="CY_Selling">#REF!</definedName>
    <definedName name="CY_Tangible_Assets" localSheetId="4">#REF!</definedName>
    <definedName name="CY_Tangible_Assets">#REF!</definedName>
    <definedName name="CY_Tangible_Net_Worth" localSheetId="4">#REF!</definedName>
    <definedName name="CY_Taxes" localSheetId="4">#REF!</definedName>
    <definedName name="CY_TOTAL_ASSETS" localSheetId="4">#REF!</definedName>
    <definedName name="CY_TOTAL_CURR_ASSETS" localSheetId="4">#REF!</definedName>
    <definedName name="CY_TOTAL_DEBT" localSheetId="4">#REF!</definedName>
    <definedName name="CY_TOTAL_EQUITY" localSheetId="4">#REF!</definedName>
    <definedName name="CY_Trade_Payables" localSheetId="4">#REF!</definedName>
    <definedName name="CY_Weighted_Average" localSheetId="4">#REF!</definedName>
    <definedName name="CY_Working_Capital" localSheetId="4">#REF!</definedName>
    <definedName name="CY_Year_Income_Statement" localSheetId="4">#REF!</definedName>
    <definedName name="da" localSheetId="2" hidden="1">{#N/A,#N/A,FALSE,"Aging Summary";#N/A,#N/A,FALSE,"Ratio Analysis";#N/A,#N/A,FALSE,"Test 120 Day Accts";#N/A,#N/A,FALSE,"Tickmarks"}</definedName>
    <definedName name="da" localSheetId="6" hidden="1">{#N/A,#N/A,FALSE,"Aging Summary";#N/A,#N/A,FALSE,"Ratio Analysis";#N/A,#N/A,FALSE,"Test 120 Day Accts";#N/A,#N/A,FALSE,"Tickmarks"}</definedName>
    <definedName name="da" localSheetId="8" hidden="1">{#N/A,#N/A,FALSE,"Aging Summary";#N/A,#N/A,FALSE,"Ratio Analysis";#N/A,#N/A,FALSE,"Test 120 Day Accts";#N/A,#N/A,FALSE,"Tickmarks"}</definedName>
    <definedName name="da" localSheetId="3" hidden="1">{#N/A,#N/A,FALSE,"Aging Summary";#N/A,#N/A,FALSE,"Ratio Analysis";#N/A,#N/A,FALSE,"Test 120 Day Accts";#N/A,#N/A,FALSE,"Tickmarks"}</definedName>
    <definedName name="da" localSheetId="5" hidden="1">{#N/A,#N/A,FALSE,"Aging Summary";#N/A,#N/A,FALSE,"Ratio Analysis";#N/A,#N/A,FALSE,"Test 120 Day Accts";#N/A,#N/A,FALSE,"Tickmarks"}</definedName>
    <definedName name="da" localSheetId="1" hidden="1">{#N/A,#N/A,FALSE,"Aging Summary";#N/A,#N/A,FALSE,"Ratio Analysis";#N/A,#N/A,FALSE,"Test 120 Day Accts";#N/A,#N/A,FALSE,"Tickmarks"}</definedName>
    <definedName name="da" localSheetId="11" hidden="1">{#N/A,#N/A,FALSE,"Aging Summary";#N/A,#N/A,FALSE,"Ratio Analysis";#N/A,#N/A,FALSE,"Test 120 Day Accts";#N/A,#N/A,FALSE,"Tickmarks"}</definedName>
    <definedName name="da" localSheetId="10" hidden="1">{#N/A,#N/A,FALSE,"Aging Summary";#N/A,#N/A,FALSE,"Ratio Analysis";#N/A,#N/A,FALSE,"Test 120 Day Accts";#N/A,#N/A,FALSE,"Tickmarks"}</definedName>
    <definedName name="da" localSheetId="4" hidden="1">{#N/A,#N/A,FALSE,"Aging Summary";#N/A,#N/A,FALSE,"Ratio Analysis";#N/A,#N/A,FALSE,"Test 120 Day Accts";#N/A,#N/A,FALSE,"Tickmarks"}</definedName>
    <definedName name="da" hidden="1">{#N/A,#N/A,FALSE,"Aging Summary";#N/A,#N/A,FALSE,"Ratio Analysis";#N/A,#N/A,FALSE,"Test 120 Day Accts";#N/A,#N/A,FALSE,"Tickmarks"}</definedName>
    <definedName name="DAFDFAD" localSheetId="2" hidden="1">{#N/A,#N/A,FALSE,"VOL"}</definedName>
    <definedName name="DAFDFAD" localSheetId="6" hidden="1">{#N/A,#N/A,FALSE,"VOL"}</definedName>
    <definedName name="DAFDFAD" localSheetId="8" hidden="1">{#N/A,#N/A,FALSE,"VOL"}</definedName>
    <definedName name="DAFDFAD" localSheetId="3" hidden="1">{#N/A,#N/A,FALSE,"VOL"}</definedName>
    <definedName name="DAFDFAD" localSheetId="5" hidden="1">{#N/A,#N/A,FALSE,"VOL"}</definedName>
    <definedName name="DAFDFAD" localSheetId="1" hidden="1">{#N/A,#N/A,FALSE,"VOL"}</definedName>
    <definedName name="DAFDFAD" localSheetId="11" hidden="1">{#N/A,#N/A,FALSE,"VOL"}</definedName>
    <definedName name="DAFDFAD" localSheetId="10" hidden="1">{#N/A,#N/A,FALSE,"VOL"}</definedName>
    <definedName name="DAFDFAD" localSheetId="4" hidden="1">{#N/A,#N/A,FALSE,"VOL"}</definedName>
    <definedName name="DAFDFAD" hidden="1">{#N/A,#N/A,FALSE,"VOL"}</definedName>
    <definedName name="DASA" localSheetId="4">#REF!</definedName>
    <definedName name="DASA">#REF!</definedName>
    <definedName name="data" localSheetId="4">#REF!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 localSheetId="4">#REF!</definedName>
    <definedName name="datos">#REF!</definedName>
    <definedName name="Definición">#REF!</definedName>
    <definedName name="desc" localSheetId="4">#REF!</definedName>
    <definedName name="desc">#REF!</definedName>
    <definedName name="detaacu" localSheetId="4">#REF!</definedName>
    <definedName name="detaacu">#REF!</definedName>
    <definedName name="detames" localSheetId="4">#REF!</definedName>
    <definedName name="detames">#REF!</definedName>
    <definedName name="dgh">#REF!</definedName>
    <definedName name="Diferencias_de_redondeo">#REF!</definedName>
    <definedName name="Disagg_AR_Balance">#REF!</definedName>
    <definedName name="Disaggregations_SRD">#REF!</definedName>
    <definedName name="Disc_Allowance">#REF!</definedName>
    <definedName name="Dist" localSheetId="4">#REF!</definedName>
    <definedName name="Dist">#REF!</definedName>
    <definedName name="distribuidores" localSheetId="4">#REF!</definedName>
    <definedName name="distribuidores">#REF!</definedName>
    <definedName name="Dollar_Threshold" localSheetId="4">#REF!</definedName>
    <definedName name="Dollar_Threshold">#REF!</definedName>
    <definedName name="dtt" hidden="1">#REF!</definedName>
    <definedName name="Edesa" localSheetId="4">#REF!</definedName>
    <definedName name="Edesa">#REF!</definedName>
    <definedName name="Enriputo" localSheetId="4">#REF!</definedName>
    <definedName name="Enriputo">#REF!</definedName>
    <definedName name="eoafh">#REF!</definedName>
    <definedName name="eoafn">#REF!</definedName>
    <definedName name="eoafs">#REF!</definedName>
    <definedName name="est" localSheetId="4">#REF!</definedName>
    <definedName name="est">#REF!</definedName>
    <definedName name="ESTBF" localSheetId="4">#REF!</definedName>
    <definedName name="ESTBF">#REF!</definedName>
    <definedName name="ESTIMADO" localSheetId="4">#REF!</definedName>
    <definedName name="ESTIMADO">#REF!</definedName>
    <definedName name="EV__LASTREFTIME__" hidden="1">38972.3597337963</definedName>
    <definedName name="EX" localSheetId="4">#REF!</definedName>
    <definedName name="EX">#REF!</definedName>
    <definedName name="Excel_BuiltIn__FilterDatabase_1_1">#REF!</definedName>
    <definedName name="Excel_BuiltIn_Print_Area_6_1_1_1">"$'OMNI 2007'.$#REF!$#REF!:$#REF!$#REF!"</definedName>
    <definedName name="fdg">#REF!</definedName>
    <definedName name="fds">#REF!</definedName>
    <definedName name="ffffff" hidden="1">"AS2DocumentBrowse"</definedName>
    <definedName name="fgg">#REF!</definedName>
    <definedName name="fnjrjkkkkkkkkkkkkkkkk" hidden="1">#REF!</definedName>
    <definedName name="GA">#REF!</definedName>
    <definedName name="gald">#REF!</definedName>
    <definedName name="GAPCS">#REF!</definedName>
    <definedName name="GASTOS" localSheetId="4">#REF!</definedName>
    <definedName name="GASTOS">#REF!</definedName>
    <definedName name="grandes3">#REF!</definedName>
    <definedName name="histor" localSheetId="4">#REF!</definedName>
    <definedName name="histor">#REF!</definedName>
    <definedName name="hjkhjficjnkdhfoikds" hidden="1">#REF!</definedName>
    <definedName name="Hola">#REF!</definedName>
    <definedName name="in" hidden="1">#REF!</definedName>
    <definedName name="INT">#REF!</definedName>
    <definedName name="intangcomb">#REF!</definedName>
    <definedName name="intanghold">#REF!</definedName>
    <definedName name="intangnorte">#REF!</definedName>
    <definedName name="intangsur">#REF!</definedName>
    <definedName name="Interval" localSheetId="4">#REF!</definedName>
    <definedName name="Interval">#REF!</definedName>
    <definedName name="jhhj" hidden="1">#REF!</definedName>
    <definedName name="jjee">#REF!</definedName>
    <definedName name="jkkj" hidden="1">#REF!</definedName>
    <definedName name="junio">#REF!</definedName>
    <definedName name="JYGJHSDSJDFD" hidden="1">#REF!</definedName>
    <definedName name="K2_WBEVMODE" hidden="1">-1</definedName>
    <definedName name="kdkdk">#REF!</definedName>
    <definedName name="kfdg">#REF!</definedName>
    <definedName name="kfg">#REF!</definedName>
    <definedName name="Leadsheet">#REF!</definedName>
    <definedName name="liq" localSheetId="2" hidden="1">{#N/A,#N/A,FALSE,"VOL"}</definedName>
    <definedName name="liq" localSheetId="6" hidden="1">{#N/A,#N/A,FALSE,"VOL"}</definedName>
    <definedName name="liq" localSheetId="8" hidden="1">{#N/A,#N/A,FALSE,"VOL"}</definedName>
    <definedName name="liq" localSheetId="3" hidden="1">{#N/A,#N/A,FALSE,"VOL"}</definedName>
    <definedName name="liq" localSheetId="5" hidden="1">{#N/A,#N/A,FALSE,"VOL"}</definedName>
    <definedName name="liq" localSheetId="1" hidden="1">{#N/A,#N/A,FALSE,"VOL"}</definedName>
    <definedName name="liq" localSheetId="11" hidden="1">{#N/A,#N/A,FALSE,"VOL"}</definedName>
    <definedName name="liq" localSheetId="10" hidden="1">{#N/A,#N/A,FALSE,"VOL"}</definedName>
    <definedName name="liq" localSheetId="4" hidden="1">{#N/A,#N/A,FALSE,"VOL"}</definedName>
    <definedName name="liq" hidden="1">{#N/A,#N/A,FALSE,"VOL"}</definedName>
    <definedName name="listasuper" localSheetId="4">#REF!</definedName>
    <definedName name="listasuper">#REF!</definedName>
    <definedName name="Maintenance">#REF!</definedName>
    <definedName name="maintenanceld">#REF!</definedName>
    <definedName name="MaintenancePCS">#REF!</definedName>
    <definedName name="marca" localSheetId="4">#REF!</definedName>
    <definedName name="marca">#REF!</definedName>
    <definedName name="Marcas" localSheetId="4">#REF!</definedName>
    <definedName name="Marcas">#REF!</definedName>
    <definedName name="Minimis">#REF!</definedName>
    <definedName name="MKT">#REF!</definedName>
    <definedName name="mktld">#REF!</definedName>
    <definedName name="MKTPCS">#REF!</definedName>
    <definedName name="MP" localSheetId="4">#REF!</definedName>
    <definedName name="MP">#REF!</definedName>
    <definedName name="MP_AR_Balance">#REF!</definedName>
    <definedName name="MP_SRD">#REF!</definedName>
    <definedName name="Muestrini" hidden="1">3</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2" hidden="1">{#N/A,#N/A,FALSE,"Aging Summary";#N/A,#N/A,FALSE,"Ratio Analysis";#N/A,#N/A,FALSE,"Test 120 Day Accts";#N/A,#N/A,FALSE,"Tickmarks"}</definedName>
    <definedName name="new" localSheetId="6" hidden="1">{#N/A,#N/A,FALSE,"Aging Summary";#N/A,#N/A,FALSE,"Ratio Analysis";#N/A,#N/A,FALSE,"Test 120 Day Accts";#N/A,#N/A,FALSE,"Tickmarks"}</definedName>
    <definedName name="new" localSheetId="8" hidden="1">{#N/A,#N/A,FALSE,"Aging Summary";#N/A,#N/A,FALSE,"Ratio Analysis";#N/A,#N/A,FALSE,"Test 120 Day Accts";#N/A,#N/A,FALSE,"Tickmarks"}</definedName>
    <definedName name="new" localSheetId="3" hidden="1">{#N/A,#N/A,FALSE,"Aging Summary";#N/A,#N/A,FALSE,"Ratio Analysis";#N/A,#N/A,FALSE,"Test 120 Day Accts";#N/A,#N/A,FALSE,"Tickmarks"}</definedName>
    <definedName name="new" localSheetId="5" hidden="1">{#N/A,#N/A,FALSE,"Aging Summary";#N/A,#N/A,FALSE,"Ratio Analysis";#N/A,#N/A,FALSE,"Test 120 Day Accts";#N/A,#N/A,FALSE,"Tickmarks"}</definedName>
    <definedName name="new" localSheetId="1" hidden="1">{#N/A,#N/A,FALSE,"Aging Summary";#N/A,#N/A,FALSE,"Ratio Analysis";#N/A,#N/A,FALSE,"Test 120 Day Accts";#N/A,#N/A,FALSE,"Tickmarks"}</definedName>
    <definedName name="new" localSheetId="11" hidden="1">{#N/A,#N/A,FALSE,"Aging Summary";#N/A,#N/A,FALSE,"Ratio Analysis";#N/A,#N/A,FALSE,"Test 120 Day Accts";#N/A,#N/A,FALSE,"Tickmarks"}</definedName>
    <definedName name="new" localSheetId="10" hidden="1">{#N/A,#N/A,FALSE,"Aging Summary";#N/A,#N/A,FALSE,"Ratio Analysis";#N/A,#N/A,FALSE,"Test 120 Day Accts";#N/A,#N/A,FALSE,"Tickmarks"}</definedName>
    <definedName name="new" localSheetId="4"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11" hidden="1">#REF!</definedName>
    <definedName name="ngughuiyhuhhhhhhhhhhhhhhhhhh" localSheetId="10" hidden="1">#REF!</definedName>
    <definedName name="ngughuiyhuhhhhhhhhhhhhhhhhhh" hidden="1">#REF!</definedName>
    <definedName name="njkhoikh" localSheetId="11" hidden="1">#REF!</definedName>
    <definedName name="njkhoikh" localSheetId="10" hidden="1">#REF!</definedName>
    <definedName name="njkhoikh" hidden="1">#REF!</definedName>
    <definedName name="nmm" localSheetId="2" hidden="1">{#N/A,#N/A,FALSE,"VOL"}</definedName>
    <definedName name="nmm" localSheetId="6" hidden="1">{#N/A,#N/A,FALSE,"VOL"}</definedName>
    <definedName name="nmm" localSheetId="8" hidden="1">{#N/A,#N/A,FALSE,"VOL"}</definedName>
    <definedName name="nmm" localSheetId="3" hidden="1">{#N/A,#N/A,FALSE,"VOL"}</definedName>
    <definedName name="nmm" localSheetId="5" hidden="1">{#N/A,#N/A,FALSE,"VOL"}</definedName>
    <definedName name="nmm" localSheetId="1" hidden="1">{#N/A,#N/A,FALSE,"VOL"}</definedName>
    <definedName name="nmm" localSheetId="11" hidden="1">{#N/A,#N/A,FALSE,"VOL"}</definedName>
    <definedName name="nmm" localSheetId="10" hidden="1">{#N/A,#N/A,FALSE,"VOL"}</definedName>
    <definedName name="nmm" localSheetId="4" hidden="1">{#N/A,#N/A,FALSE,"VOL"}</definedName>
    <definedName name="nmm" hidden="1">{#N/A,#N/A,FALSE,"VOL"}</definedName>
    <definedName name="NO" localSheetId="2" hidden="1">{#N/A,#N/A,FALSE,"VOL"}</definedName>
    <definedName name="NO" localSheetId="6" hidden="1">{#N/A,#N/A,FALSE,"VOL"}</definedName>
    <definedName name="NO" localSheetId="8" hidden="1">{#N/A,#N/A,FALSE,"VOL"}</definedName>
    <definedName name="NO" localSheetId="3" hidden="1">{#N/A,#N/A,FALSE,"VOL"}</definedName>
    <definedName name="NO" localSheetId="5" hidden="1">{#N/A,#N/A,FALSE,"VOL"}</definedName>
    <definedName name="NO" localSheetId="1" hidden="1">{#N/A,#N/A,FALSE,"VOL"}</definedName>
    <definedName name="NO" localSheetId="11" hidden="1">{#N/A,#N/A,FALSE,"VOL"}</definedName>
    <definedName name="NO" localSheetId="10" hidden="1">{#N/A,#N/A,FALSE,"VOL"}</definedName>
    <definedName name="NO" localSheetId="4" hidden="1">{#N/A,#N/A,FALSE,"VOL"}</definedName>
    <definedName name="NO" hidden="1">{#N/A,#N/A,FALSE,"VOL"}</definedName>
    <definedName name="NonTop_Stratum_Value" localSheetId="4">#REF!</definedName>
    <definedName name="NonTop_Stratum_Value">#REF!</definedName>
    <definedName name="Number_of_Selections">#REF!</definedName>
    <definedName name="Numof_Selections2">#REF!</definedName>
    <definedName name="ñfdsl" localSheetId="11">#REF!</definedName>
    <definedName name="ñfdsl" localSheetId="10">#REF!</definedName>
    <definedName name="ñfdsl">#REF!</definedName>
    <definedName name="ññ" localSheetId="11">#REF!</definedName>
    <definedName name="ññ" localSheetId="10">#REF!</definedName>
    <definedName name="ññ">#REF!</definedName>
    <definedName name="OLE_LINK1" localSheetId="11">'Nota 4 a Nota 9'!$C$27</definedName>
    <definedName name="OPPROD" localSheetId="11">#REF!</definedName>
    <definedName name="OPPROD" localSheetId="10">#REF!</definedName>
    <definedName name="OPPROD" localSheetId="4">#REF!</definedName>
    <definedName name="OPPROD">#REF!</definedName>
    <definedName name="opt" localSheetId="11">#REF!</definedName>
    <definedName name="opt" localSheetId="10">#REF!</definedName>
    <definedName name="opt">#REF!</definedName>
    <definedName name="optr">#REF!</definedName>
    <definedName name="Others">#REF!</definedName>
    <definedName name="othersld">#REF!</definedName>
    <definedName name="OthersPCS">#REF!</definedName>
    <definedName name="PARAGUAY" localSheetId="4">#REF!</definedName>
    <definedName name="PARAGUAY">#REF!</definedName>
    <definedName name="participa" localSheetId="4">#REF!</definedName>
    <definedName name="participa">#REF!</definedName>
    <definedName name="Partidas_seleccionadas_test_de_">#REF!</definedName>
    <definedName name="Partidas_Selecionadas">#REF!</definedName>
    <definedName name="Percent_Threshold" localSheetId="4">#REF!</definedName>
    <definedName name="Percent_Threshold">#REF!</definedName>
    <definedName name="PL_Dollar_Threshold" localSheetId="4">#REF!</definedName>
    <definedName name="PL_Dollar_Threshold">#REF!</definedName>
    <definedName name="PL_Percent_Threshold" localSheetId="4">#REF!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 localSheetId="4">#REF!</definedName>
    <definedName name="POLYAR">#REF!</definedName>
    <definedName name="potir">#REF!</definedName>
    <definedName name="ppc" localSheetId="4">#REF!</definedName>
    <definedName name="ppc">#REF!</definedName>
    <definedName name="pr" localSheetId="4">#REF!</definedName>
    <definedName name="pr">#REF!</definedName>
    <definedName name="previs">#REF!</definedName>
    <definedName name="PS_Test_de_Gastos" localSheetId="11">#REF!</definedName>
    <definedName name="PS_Test_de_Gastos" localSheetId="10">#REF!</definedName>
    <definedName name="PS_Test_de_Gastos">#REF!</definedName>
    <definedName name="PY_Accounts_Receivable" localSheetId="4">#REF!</definedName>
    <definedName name="PY_Administration" localSheetId="4">#REF!</definedName>
    <definedName name="PY_Administration">#REF!</definedName>
    <definedName name="PY_Cash" localSheetId="4">#REF!</definedName>
    <definedName name="PY_Cash_Div_Dec" localSheetId="4">#REF!</definedName>
    <definedName name="PY_CASH_DIVIDENDS_DECLARED__per_common_share" localSheetId="4">#REF!</definedName>
    <definedName name="PY_Common_Equity" localSheetId="4">#REF!</definedName>
    <definedName name="PY_Cost_of_Sales" localSheetId="4">#REF!</definedName>
    <definedName name="PY_Current_Liabilities" localSheetId="4">#REF!</definedName>
    <definedName name="PY_Depreciation" localSheetId="4">#REF!</definedName>
    <definedName name="PY_Disc._Ops." localSheetId="4">#REF!</definedName>
    <definedName name="PY_Disc_allow">#REF!</definedName>
    <definedName name="PY_Disc_mnth">#REF!</definedName>
    <definedName name="PY_Disc_pd">#REF!</definedName>
    <definedName name="PY_Discounts">#REF!</definedName>
    <definedName name="PY_Earnings_per_share" localSheetId="4">#REF!</definedName>
    <definedName name="PY_Extraord." localSheetId="4">#REF!</definedName>
    <definedName name="PY_Gross_Profit" localSheetId="4">#REF!</definedName>
    <definedName name="PY_INC_AFT_TAX" localSheetId="4">#REF!</definedName>
    <definedName name="PY_INC_BEF_EXTRAORD" localSheetId="4">#REF!</definedName>
    <definedName name="PY_Inc_Bef_Tax" localSheetId="4">#REF!</definedName>
    <definedName name="PY_Intangible_Assets" localSheetId="4">#REF!</definedName>
    <definedName name="PY_Intangible_Assets">#REF!</definedName>
    <definedName name="PY_Interest_Expense" localSheetId="4">#REF!</definedName>
    <definedName name="PY_Inventory" localSheetId="4">#REF!</definedName>
    <definedName name="PY_LIABIL_EQUITY" localSheetId="4">#REF!</definedName>
    <definedName name="PY_LIABIL_EQUITY">#REF!</definedName>
    <definedName name="PY_Long_term_Debt__excl_Dfd_Taxes" localSheetId="4">#REF!</definedName>
    <definedName name="PY_LT_Debt" localSheetId="4">#REF!</definedName>
    <definedName name="PY_Market_Value_of_Equity" localSheetId="4">#REF!</definedName>
    <definedName name="PY_Marketable_Sec" localSheetId="4">#REF!</definedName>
    <definedName name="PY_Marketable_Sec">#REF!</definedName>
    <definedName name="PY_NET_INCOME" localSheetId="4">#REF!</definedName>
    <definedName name="PY_NET_PROFIT">#REF!</definedName>
    <definedName name="PY_Net_Revenue" localSheetId="4">#REF!</definedName>
    <definedName name="PY_Operating_Inc" localSheetId="4">#REF!</definedName>
    <definedName name="PY_Operating_Inc">#REF!</definedName>
    <definedName name="PY_Operating_Income" localSheetId="4">#REF!</definedName>
    <definedName name="PY_Operating_Income">#REF!</definedName>
    <definedName name="PY_Other_Curr_Assets" localSheetId="4">#REF!</definedName>
    <definedName name="PY_Other_Curr_Assets">#REF!</definedName>
    <definedName name="PY_Other_Exp" localSheetId="4">#REF!</definedName>
    <definedName name="PY_Other_Exp">#REF!</definedName>
    <definedName name="PY_Other_LT_Assets" localSheetId="4">#REF!</definedName>
    <definedName name="PY_Other_LT_Assets">#REF!</definedName>
    <definedName name="PY_Other_LT_Liabilities" localSheetId="4">#REF!</definedName>
    <definedName name="PY_Other_LT_Liabilities">#REF!</definedName>
    <definedName name="PY_Preferred_Stock" localSheetId="4">#REF!</definedName>
    <definedName name="PY_Preferred_Stock">#REF!</definedName>
    <definedName name="PY_QUICK_ASSETS" localSheetId="4">#REF!</definedName>
    <definedName name="PY_Ret_allow">#REF!</definedName>
    <definedName name="PY_Ret_mnth">#REF!</definedName>
    <definedName name="PY_Ret_pd">#REF!</definedName>
    <definedName name="PY_Retained_Earnings" localSheetId="4">#REF!</definedName>
    <definedName name="PY_Retained_Earnings">#REF!</definedName>
    <definedName name="PY_Returns">#REF!</definedName>
    <definedName name="PY_Selling" localSheetId="4">#REF!</definedName>
    <definedName name="PY_Selling">#REF!</definedName>
    <definedName name="PY_Tangible_Assets" localSheetId="4">#REF!</definedName>
    <definedName name="PY_Tangible_Assets">#REF!</definedName>
    <definedName name="PY_Tangible_Net_Worth" localSheetId="4">#REF!</definedName>
    <definedName name="PY_Taxes" localSheetId="4">#REF!</definedName>
    <definedName name="PY_TOTAL_ASSETS" localSheetId="4">#REF!</definedName>
    <definedName name="PY_TOTAL_CURR_ASSETS" localSheetId="4">#REF!</definedName>
    <definedName name="PY_TOTAL_DEBT" localSheetId="4">#REF!</definedName>
    <definedName name="PY_TOTAL_EQUITY" localSheetId="4">#REF!</definedName>
    <definedName name="PY_Trade_Payables" localSheetId="4">#REF!</definedName>
    <definedName name="PY_Weighted_Average" localSheetId="4">#REF!</definedName>
    <definedName name="PY_Working_Capital" localSheetId="4">#REF!</definedName>
    <definedName name="PY_Year_Income_Statement" localSheetId="4">#REF!</definedName>
    <definedName name="PY2_Accounts_Receivable" localSheetId="4">#REF!</definedName>
    <definedName name="PY2_Administration" localSheetId="4">#REF!</definedName>
    <definedName name="PY2_Cash" localSheetId="4">#REF!</definedName>
    <definedName name="PY2_Cash_Div_Dec" localSheetId="4">#REF!</definedName>
    <definedName name="PY2_CASH_DIVIDENDS_DECLARED__per_common_share" localSheetId="4">#REF!</definedName>
    <definedName name="PY2_Common_Equity" localSheetId="4">#REF!</definedName>
    <definedName name="PY2_Cost_of_Sales" localSheetId="4">#REF!</definedName>
    <definedName name="PY2_Current_Liabilities" localSheetId="4">#REF!</definedName>
    <definedName name="PY2_Depreciation" localSheetId="4">#REF!</definedName>
    <definedName name="PY2_Disc._Ops." localSheetId="4">#REF!</definedName>
    <definedName name="PY2_Earnings_per_share" localSheetId="4">#REF!</definedName>
    <definedName name="PY2_Extraord." localSheetId="4">#REF!</definedName>
    <definedName name="PY2_Gross_Profit" localSheetId="4">#REF!</definedName>
    <definedName name="PY2_INC_AFT_TAX" localSheetId="4">#REF!</definedName>
    <definedName name="PY2_INC_BEF_EXTRAORD" localSheetId="4">#REF!</definedName>
    <definedName name="PY2_Inc_Bef_Tax" localSheetId="4">#REF!</definedName>
    <definedName name="PY2_Intangible_Assets" localSheetId="4">#REF!</definedName>
    <definedName name="PY2_Interest_Expense" localSheetId="4">#REF!</definedName>
    <definedName name="PY2_Inventory" localSheetId="4">#REF!</definedName>
    <definedName name="PY2_LIABIL_EQUITY" localSheetId="4">#REF!</definedName>
    <definedName name="PY2_Long_term_Debt__excl_Dfd_Taxes" localSheetId="4">#REF!</definedName>
    <definedName name="PY2_LT_Debt" localSheetId="4">#REF!</definedName>
    <definedName name="PY2_Market_Value_of_Equity" localSheetId="4">#REF!</definedName>
    <definedName name="PY2_Marketable_Sec" localSheetId="4">#REF!</definedName>
    <definedName name="PY2_NET_INCOME" localSheetId="4">#REF!</definedName>
    <definedName name="PY2_Net_Revenue" localSheetId="4">#REF!</definedName>
    <definedName name="PY2_Operating_Inc" localSheetId="4">#REF!</definedName>
    <definedName name="PY2_Operating_Income" localSheetId="4">#REF!</definedName>
    <definedName name="PY2_Other_Curr_Assets" localSheetId="4">#REF!</definedName>
    <definedName name="PY2_Other_Exp." localSheetId="4">#REF!</definedName>
    <definedName name="PY2_Other_LT_Assets" localSheetId="4">#REF!</definedName>
    <definedName name="PY2_Other_LT_Liabilities" localSheetId="4">#REF!</definedName>
    <definedName name="PY2_Preferred_Stock" localSheetId="4">#REF!</definedName>
    <definedName name="PY2_QUICK_ASSETS" localSheetId="4">#REF!</definedName>
    <definedName name="PY2_Retained_Earnings" localSheetId="4">#REF!</definedName>
    <definedName name="PY2_Selling" localSheetId="4">#REF!</definedName>
    <definedName name="PY2_Tangible_Assets" localSheetId="4">#REF!</definedName>
    <definedName name="PY2_Tangible_Net_Worth" localSheetId="4">#REF!</definedName>
    <definedName name="PY2_Taxes" localSheetId="4">#REF!</definedName>
    <definedName name="PY2_TOTAL_ASSETS" localSheetId="4">#REF!</definedName>
    <definedName name="PY2_TOTAL_CURR_ASSETS" localSheetId="4">#REF!</definedName>
    <definedName name="PY2_TOTAL_DEBT" localSheetId="4">#REF!</definedName>
    <definedName name="PY2_TOTAL_EQUITY" localSheetId="4">#REF!</definedName>
    <definedName name="PY2_Trade_Payables" localSheetId="4">#REF!</definedName>
    <definedName name="PY2_Weighted_Average" localSheetId="4">#REF!</definedName>
    <definedName name="PY2_Working_Capital" localSheetId="4">#REF!</definedName>
    <definedName name="PY2_Year_Income_Statement" localSheetId="4">#REF!</definedName>
    <definedName name="PY3_Accounts_Receivable" localSheetId="4">#REF!</definedName>
    <definedName name="PY3_Administration" localSheetId="4">#REF!</definedName>
    <definedName name="PY3_Cash" localSheetId="4">#REF!</definedName>
    <definedName name="PY3_Common_Equity" localSheetId="4">#REF!</definedName>
    <definedName name="PY3_Cost_of_Sales" localSheetId="4">#REF!</definedName>
    <definedName name="PY3_Current_Liabilities" localSheetId="4">#REF!</definedName>
    <definedName name="PY3_Depreciation" localSheetId="4">#REF!</definedName>
    <definedName name="PY3_Disc._Ops." localSheetId="4">#REF!</definedName>
    <definedName name="PY3_Extraord." localSheetId="4">#REF!</definedName>
    <definedName name="PY3_Gross_Profit" localSheetId="4">#REF!</definedName>
    <definedName name="PY3_INC_AFT_TAX" localSheetId="4">#REF!</definedName>
    <definedName name="PY3_INC_BEF_EXTRAORD" localSheetId="4">#REF!</definedName>
    <definedName name="PY3_Inc_Bef_Tax" localSheetId="4">#REF!</definedName>
    <definedName name="PY3_Intangible_Assets" localSheetId="4">#REF!</definedName>
    <definedName name="PY3_Intangible_Assets">#REF!</definedName>
    <definedName name="PY3_Interest_Expense" localSheetId="4">#REF!</definedName>
    <definedName name="PY3_Inventory" localSheetId="4">#REF!</definedName>
    <definedName name="PY3_LIABIL_EQUITY" localSheetId="4">#REF!</definedName>
    <definedName name="PY3_Long_term_Debt__excl_Dfd_Taxes" localSheetId="4">#REF!</definedName>
    <definedName name="PY3_Marketable_Sec" localSheetId="4">#REF!</definedName>
    <definedName name="PY3_Marketable_Sec">#REF!</definedName>
    <definedName name="PY3_NET_INCOME" localSheetId="4">#REF!</definedName>
    <definedName name="PY3_Net_Revenue" localSheetId="4">#REF!</definedName>
    <definedName name="PY3_Operating_Inc" localSheetId="4">#REF!</definedName>
    <definedName name="PY3_Other_Curr_Assets" localSheetId="4">#REF!</definedName>
    <definedName name="PY3_Other_Curr_Assets">#REF!</definedName>
    <definedName name="PY3_Other_Exp." localSheetId="4">#REF!</definedName>
    <definedName name="PY3_Other_LT_Assets" localSheetId="4">#REF!</definedName>
    <definedName name="PY3_Other_LT_Assets">#REF!</definedName>
    <definedName name="PY3_Other_LT_Liabilities" localSheetId="4">#REF!</definedName>
    <definedName name="PY3_Other_LT_Liabilities">#REF!</definedName>
    <definedName name="PY3_Preferred_Stock" localSheetId="4">#REF!</definedName>
    <definedName name="PY3_Preferred_Stock">#REF!</definedName>
    <definedName name="PY3_QUICK_ASSETS" localSheetId="4">#REF!</definedName>
    <definedName name="PY3_Retained_Earnings" localSheetId="4">#REF!</definedName>
    <definedName name="PY3_Retained_Earnings">#REF!</definedName>
    <definedName name="PY3_Selling" localSheetId="4">#REF!</definedName>
    <definedName name="PY3_Tangible_Assets" localSheetId="4">#REF!</definedName>
    <definedName name="PY3_Tangible_Assets">#REF!</definedName>
    <definedName name="PY3_Taxes" localSheetId="4">#REF!</definedName>
    <definedName name="PY3_TOTAL_ASSETS" localSheetId="4">#REF!</definedName>
    <definedName name="PY3_TOTAL_CURR_ASSETS" localSheetId="4">#REF!</definedName>
    <definedName name="PY3_TOTAL_DEBT" localSheetId="4">#REF!</definedName>
    <definedName name="PY3_TOTAL_EQUITY" localSheetId="4">#REF!</definedName>
    <definedName name="PY3_Trade_Payables" localSheetId="4">#REF!</definedName>
    <definedName name="PY3_Year_Income_Statement" localSheetId="4">#REF!</definedName>
    <definedName name="PY4_Accounts_Receivable" localSheetId="4">#REF!</definedName>
    <definedName name="PY4_Administration" localSheetId="4">#REF!</definedName>
    <definedName name="PY4_Cash" localSheetId="4">#REF!</definedName>
    <definedName name="PY4_Common_Equity" localSheetId="4">#REF!</definedName>
    <definedName name="PY4_Cost_of_Sales" localSheetId="4">#REF!</definedName>
    <definedName name="PY4_Current_Liabilities" localSheetId="4">#REF!</definedName>
    <definedName name="PY4_Depreciation" localSheetId="4">#REF!</definedName>
    <definedName name="PY4_Disc._Ops." localSheetId="4">#REF!</definedName>
    <definedName name="PY4_Extraord." localSheetId="4">#REF!</definedName>
    <definedName name="PY4_Gross_Profit" localSheetId="4">#REF!</definedName>
    <definedName name="PY4_INC_AFT_TAX" localSheetId="4">#REF!</definedName>
    <definedName name="PY4_INC_BEF_EXTRAORD" localSheetId="4">#REF!</definedName>
    <definedName name="PY4_Inc_Bef_Tax" localSheetId="4">#REF!</definedName>
    <definedName name="PY4_Intangible_Assets" localSheetId="4">#REF!</definedName>
    <definedName name="PY4_Intangible_Assets">#REF!</definedName>
    <definedName name="PY4_Interest_Expense" localSheetId="4">#REF!</definedName>
    <definedName name="PY4_Inventory" localSheetId="4">#REF!</definedName>
    <definedName name="PY4_LIABIL_EQUITY" localSheetId="4">#REF!</definedName>
    <definedName name="PY4_Long_term_Debt__excl_Dfd_Taxes" localSheetId="4">#REF!</definedName>
    <definedName name="PY4_Marketable_Sec" localSheetId="4">#REF!</definedName>
    <definedName name="PY4_Marketable_Sec">#REF!</definedName>
    <definedName name="PY4_NET_INCOME" localSheetId="4">#REF!</definedName>
    <definedName name="PY4_Net_Revenue" localSheetId="4">#REF!</definedName>
    <definedName name="PY4_Operating_Inc" localSheetId="4">#REF!</definedName>
    <definedName name="PY4_Other_Cur_Assets" localSheetId="4">#REF!</definedName>
    <definedName name="PY4_Other_Cur_Assets">#REF!</definedName>
    <definedName name="PY4_Other_Exp." localSheetId="4">#REF!</definedName>
    <definedName name="PY4_Other_LT_Assets" localSheetId="4">#REF!</definedName>
    <definedName name="PY4_Other_LT_Assets">#REF!</definedName>
    <definedName name="PY4_Other_LT_Liabilities" localSheetId="4">#REF!</definedName>
    <definedName name="PY4_Other_LT_Liabilities">#REF!</definedName>
    <definedName name="PY4_Preferred_Stock" localSheetId="4">#REF!</definedName>
    <definedName name="PY4_Preferred_Stock">#REF!</definedName>
    <definedName name="PY4_QUICK_ASSETS" localSheetId="4">#REF!</definedName>
    <definedName name="PY4_Retained_Earnings" localSheetId="4">#REF!</definedName>
    <definedName name="PY4_Retained_Earnings">#REF!</definedName>
    <definedName name="PY4_Selling" localSheetId="4">#REF!</definedName>
    <definedName name="PY4_Tangible_Assets" localSheetId="4">#REF!</definedName>
    <definedName name="PY4_Tangible_Assets">#REF!</definedName>
    <definedName name="PY4_Taxes" localSheetId="4">#REF!</definedName>
    <definedName name="PY4_TOTAL_ASSETS" localSheetId="4">#REF!</definedName>
    <definedName name="PY4_TOTAL_CURR_ASSETS" localSheetId="4">#REF!</definedName>
    <definedName name="PY4_TOTAL_DEBT" localSheetId="4">#REF!</definedName>
    <definedName name="PY4_TOTAL_EQUITY" localSheetId="4">#REF!</definedName>
    <definedName name="PY4_Trade_Payables" localSheetId="4">#REF!</definedName>
    <definedName name="PY4_Year_Income_Statement" localSheetId="4">#REF!</definedName>
    <definedName name="PY5_Accounts_Receivable" localSheetId="4">#REF!</definedName>
    <definedName name="PY5_Accounts_Receivable">#REF!</definedName>
    <definedName name="PY5_Administration" localSheetId="4">#REF!</definedName>
    <definedName name="PY5_Cash" localSheetId="4">#REF!</definedName>
    <definedName name="PY5_Common_Equity" localSheetId="4">#REF!</definedName>
    <definedName name="PY5_Cost_of_Sales" localSheetId="4">#REF!</definedName>
    <definedName name="PY5_Current_Liabilities" localSheetId="4">#REF!</definedName>
    <definedName name="PY5_Depreciation" localSheetId="4">#REF!</definedName>
    <definedName name="PY5_Disc._Ops." localSheetId="4">#REF!</definedName>
    <definedName name="PY5_Extraord." localSheetId="4">#REF!</definedName>
    <definedName name="PY5_Gross_Profit" localSheetId="4">#REF!</definedName>
    <definedName name="PY5_INC_AFT_TAX" localSheetId="4">#REF!</definedName>
    <definedName name="PY5_INC_BEF_EXTRAORD" localSheetId="4">#REF!</definedName>
    <definedName name="PY5_Inc_Bef_Tax" localSheetId="4">#REF!</definedName>
    <definedName name="PY5_Intangible_Assets" localSheetId="4">#REF!</definedName>
    <definedName name="PY5_Intangible_Assets">#REF!</definedName>
    <definedName name="PY5_Interest_Expense" localSheetId="4">#REF!</definedName>
    <definedName name="PY5_Inventory" localSheetId="4">#REF!</definedName>
    <definedName name="PY5_Inventory">#REF!</definedName>
    <definedName name="PY5_LIABIL_EQUITY" localSheetId="4">#REF!</definedName>
    <definedName name="PY5_Long_term_Debt__excl_Dfd_Taxes" localSheetId="4">#REF!</definedName>
    <definedName name="PY5_Marketable_Sec" localSheetId="4">#REF!</definedName>
    <definedName name="PY5_Marketable_Sec">#REF!</definedName>
    <definedName name="PY5_NET_INCOME" localSheetId="4">#REF!</definedName>
    <definedName name="PY5_Net_Revenue" localSheetId="4">#REF!</definedName>
    <definedName name="PY5_Operating_Inc" localSheetId="4">#REF!</definedName>
    <definedName name="PY5_Other_Curr_Assets" localSheetId="4">#REF!</definedName>
    <definedName name="PY5_Other_Curr_Assets">#REF!</definedName>
    <definedName name="PY5_Other_Exp." localSheetId="4">#REF!</definedName>
    <definedName name="PY5_Other_LT_Assets" localSheetId="4">#REF!</definedName>
    <definedName name="PY5_Other_LT_Assets">#REF!</definedName>
    <definedName name="PY5_Other_LT_Liabilities" localSheetId="4">#REF!</definedName>
    <definedName name="PY5_Other_LT_Liabilities">#REF!</definedName>
    <definedName name="PY5_Preferred_Stock" localSheetId="4">#REF!</definedName>
    <definedName name="PY5_Preferred_Stock">#REF!</definedName>
    <definedName name="PY5_QUICK_ASSETS" localSheetId="4">#REF!</definedName>
    <definedName name="PY5_Retained_Earnings" localSheetId="4">#REF!</definedName>
    <definedName name="PY5_Retained_Earnings">#REF!</definedName>
    <definedName name="PY5_Selling" localSheetId="4">#REF!</definedName>
    <definedName name="PY5_Tangible_Assets" localSheetId="4">#REF!</definedName>
    <definedName name="PY5_Tangible_Assets">#REF!</definedName>
    <definedName name="PY5_Taxes" localSheetId="4">#REF!</definedName>
    <definedName name="PY5_TOTAL_ASSETS" localSheetId="4">#REF!</definedName>
    <definedName name="PY5_TOTAL_CURR_ASSETS" localSheetId="4">#REF!</definedName>
    <definedName name="PY5_TOTAL_DEBT" localSheetId="4">#REF!</definedName>
    <definedName name="PY5_TOTAL_EQUITY" localSheetId="4">#REF!</definedName>
    <definedName name="PY5_Trade_Payables" localSheetId="4">#REF!</definedName>
    <definedName name="PY5_Year_Income_Statement" localSheetId="4">#REF!</definedName>
    <definedName name="QGPL_CLTESLB">#REF!</definedName>
    <definedName name="quarter" localSheetId="4">#REF!</definedName>
    <definedName name="quarter">#REF!</definedName>
    <definedName name="R_Factor" localSheetId="4">#REF!</definedName>
    <definedName name="R_Factor">#REF!</definedName>
    <definedName name="R_Factor_AR_Balance">#REF!</definedName>
    <definedName name="R_Factor_SRD">#REF!</definedName>
    <definedName name="Ret_Allowance">#REF!</definedName>
    <definedName name="roie">#REF!</definedName>
    <definedName name="rt">#REF!</definedName>
    <definedName name="rte">#REF!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es">#REF!</definedName>
    <definedName name="salesld">#REF!</definedName>
    <definedName name="SalesPCS">#REF!</definedName>
    <definedName name="SAPBEXrevision" localSheetId="4" hidden="1">1</definedName>
    <definedName name="SAPBEXrevision" hidden="1">3</definedName>
    <definedName name="SAPBEXsysID" hidden="1">"PLW"</definedName>
    <definedName name="SAPBEXwbID" localSheetId="4" hidden="1">"0B3C5WPQ1PKHTD1CRY997L2MI"</definedName>
    <definedName name="SAPBEXwbID" hidden="1">"14RHU0IXG8KL7C7PJMON454VM"</definedName>
    <definedName name="sdfnlsd" hidden="1">#REF!</definedName>
    <definedName name="sectores">#REF!</definedName>
    <definedName name="sedal" localSheetId="4">#REF!</definedName>
    <definedName name="sedal">#REF!</definedName>
    <definedName name="Selection_Remainder" localSheetId="4">#REF!</definedName>
    <definedName name="Selection_Remainder">#REF!</definedName>
    <definedName name="sku" localSheetId="4">#REF!</definedName>
    <definedName name="sku">#REF!</definedName>
    <definedName name="skus" localSheetId="4">#REF!</definedName>
    <definedName name="skus">#REF!</definedName>
    <definedName name="Starting_Point" localSheetId="4">#REF!</definedName>
    <definedName name="Starting_Point">#REF!</definedName>
    <definedName name="STKDIARIO" localSheetId="4">#REF!</definedName>
    <definedName name="STKDIARIO">#REF!</definedName>
    <definedName name="STKDIARIOPX01" localSheetId="4">#REF!</definedName>
    <definedName name="STKDIARIOPX01">#REF!</definedName>
    <definedName name="STKDIARIOPX04" localSheetId="4">#REF!</definedName>
    <definedName name="STKDIARIOPX04">#REF!</definedName>
    <definedName name="Suma_de_ABR_U_3">#REF!</definedName>
    <definedName name="SUMMARY" localSheetId="4">#REF!</definedName>
    <definedName name="SUMMARY">#REF!</definedName>
    <definedName name="super" localSheetId="4">#REF!</definedName>
    <definedName name="super">#REF!</definedName>
    <definedName name="tablasun" localSheetId="4">#REF!</definedName>
    <definedName name="tablasun">#REF!</definedName>
    <definedName name="TbPy530159">#REF!</definedName>
    <definedName name="Tech">#REF!</definedName>
    <definedName name="techld">#REF!</definedName>
    <definedName name="TechPCS">#REF!</definedName>
    <definedName name="Test_de_Gastos_Mayores">#REF!</definedName>
    <definedName name="TEST0" localSheetId="4">#REF!</definedName>
    <definedName name="TEST0">#REF!</definedName>
    <definedName name="TEST1" localSheetId="4">#REF!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KEYS" localSheetId="4">#REF!</definedName>
    <definedName name="TESTKEYS">#REF!</definedName>
    <definedName name="TextRefCopy1">#REF!</definedName>
    <definedName name="TextRefCopy10" localSheetId="4">#REF!</definedName>
    <definedName name="TextRefCopy10">#REF!</definedName>
    <definedName name="TextRefCopy100" localSheetId="4">#REF!</definedName>
    <definedName name="TextRefCopy100">#REF!</definedName>
    <definedName name="TextRefCopy102" localSheetId="4">#REF!</definedName>
    <definedName name="TextRefCopy102">#REF!</definedName>
    <definedName name="TextRefCopy103" localSheetId="4">#REF!</definedName>
    <definedName name="TextRefCopy103">#REF!</definedName>
    <definedName name="TextRefCopy104" localSheetId="4">#REF!</definedName>
    <definedName name="TextRefCopy104">#REF!</definedName>
    <definedName name="TextRefCopy105" localSheetId="4">#REF!</definedName>
    <definedName name="TextRefCopy105">#REF!</definedName>
    <definedName name="TextRefCopy107" localSheetId="4">#REF!</definedName>
    <definedName name="TextRefCopy107">#REF!</definedName>
    <definedName name="TextRefCopy108" localSheetId="4">#REF!</definedName>
    <definedName name="TextRefCopy108">#REF!</definedName>
    <definedName name="TextRefCopy109" localSheetId="4">#REF!</definedName>
    <definedName name="TextRefCopy109">#REF!</definedName>
    <definedName name="TextRefCopy11" localSheetId="4">#REF!</definedName>
    <definedName name="TextRefCopy111">#REF!</definedName>
    <definedName name="TextRefCopy112" localSheetId="4">#REF!</definedName>
    <definedName name="TextRefCopy112">#REF!</definedName>
    <definedName name="TextRefCopy113" localSheetId="4">#REF!</definedName>
    <definedName name="TextRefCopy113">#REF!</definedName>
    <definedName name="TextRefCopy114">#REF!</definedName>
    <definedName name="TextRefCopy116" localSheetId="4">#REF!</definedName>
    <definedName name="TextRefCopy116">#REF!</definedName>
    <definedName name="TextRefCopy118" localSheetId="4">#REF!</definedName>
    <definedName name="TextRefCopy118">#REF!</definedName>
    <definedName name="TextRefCopy119" localSheetId="4">#REF!</definedName>
    <definedName name="TextRefCopy119">#REF!</definedName>
    <definedName name="TextRefCopy12" localSheetId="4">#REF!</definedName>
    <definedName name="TextRefCopy120" localSheetId="4">#REF!</definedName>
    <definedName name="TextRefCopy120">#REF!</definedName>
    <definedName name="TextRefCopy121" localSheetId="4">#REF!</definedName>
    <definedName name="TextRefCopy121">#REF!</definedName>
    <definedName name="TextRefCopy122">#REF!</definedName>
    <definedName name="TextRefCopy123">#REF!</definedName>
    <definedName name="TextRefCopy127" localSheetId="4">#REF!</definedName>
    <definedName name="TextRefCopy127">#REF!</definedName>
    <definedName name="TextRefCopy13" localSheetId="4">#REF!</definedName>
    <definedName name="TextRefCopy14" localSheetId="4">#REF!</definedName>
    <definedName name="TextRefCopy15" localSheetId="4">#REF!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 localSheetId="4">#REF!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 localSheetId="4">#REF!</definedName>
    <definedName name="TextRefCopy4">#REF!</definedName>
    <definedName name="TextRefCopy41">#REF!</definedName>
    <definedName name="TextRefCopy42" localSheetId="4">#REF!</definedName>
    <definedName name="TextRefCopy42">#REF!</definedName>
    <definedName name="TextRefCopy43" localSheetId="4">#REF!</definedName>
    <definedName name="TextRefCopy44" localSheetId="4">#REF!</definedName>
    <definedName name="TextRefCopy44">#REF!</definedName>
    <definedName name="TextRefCopy46">#REF!</definedName>
    <definedName name="TextRefCopy53" localSheetId="4">#REF!</definedName>
    <definedName name="TextRefCopy53">#REF!</definedName>
    <definedName name="TextRefCopy54" localSheetId="4">#REF!</definedName>
    <definedName name="TextRefCopy54">#REF!</definedName>
    <definedName name="TextRefCopy55" localSheetId="4">#REF!</definedName>
    <definedName name="TextRefCopy55">#REF!</definedName>
    <definedName name="TextRefCopy56" localSheetId="4">#REF!</definedName>
    <definedName name="TextRefCopy56">#REF!</definedName>
    <definedName name="TextRefCopy6">#REF!</definedName>
    <definedName name="TextRefCopy63" localSheetId="4">#REF!</definedName>
    <definedName name="TextRefCopy63">#REF!</definedName>
    <definedName name="TextRefCopy65" localSheetId="4">#REF!</definedName>
    <definedName name="TextRefCopy65">#REF!</definedName>
    <definedName name="TextRefCopy66" localSheetId="4">#REF!</definedName>
    <definedName name="TextRefCopy66">#REF!</definedName>
    <definedName name="TextRefCopy67" localSheetId="4">#REF!</definedName>
    <definedName name="TextRefCopy67">#REF!</definedName>
    <definedName name="TextRefCopy68" localSheetId="4">#REF!</definedName>
    <definedName name="TextRefCopy68">#REF!</definedName>
    <definedName name="TextRefCopy7" localSheetId="4">#REF!</definedName>
    <definedName name="TextRefCopy7">#REF!</definedName>
    <definedName name="TextRefCopy70" localSheetId="4">#REF!</definedName>
    <definedName name="TextRefCopy70">#REF!</definedName>
    <definedName name="TextRefCopy71" localSheetId="4">#REF!</definedName>
    <definedName name="TextRefCopy71">#REF!</definedName>
    <definedName name="TextRefCopy73" localSheetId="4">#REF!</definedName>
    <definedName name="TextRefCopy73">#REF!</definedName>
    <definedName name="TextRefCopy75" localSheetId="4">#REF!</definedName>
    <definedName name="TextRefCopy75">#REF!</definedName>
    <definedName name="TextRefCopy77" localSheetId="4">#REF!</definedName>
    <definedName name="TextRefCopy77">#REF!</definedName>
    <definedName name="TextRefCopy79" localSheetId="4">#REF!</definedName>
    <definedName name="TextRefCopy79">#REF!</definedName>
    <definedName name="TextRefCopy8" localSheetId="4">#REF!</definedName>
    <definedName name="TextRefCopy8">#REF!</definedName>
    <definedName name="TextRefCopy80" localSheetId="4">#REF!</definedName>
    <definedName name="TextRefCopy80">#REF!</definedName>
    <definedName name="TextRefCopy82" localSheetId="4">#REF!</definedName>
    <definedName name="TextRefCopy82">#REF!</definedName>
    <definedName name="TextRefCopy85" localSheetId="4">#REF!</definedName>
    <definedName name="TextRefCopy86" localSheetId="4">#REF!</definedName>
    <definedName name="TextRefCopy88" localSheetId="4">#REF!</definedName>
    <definedName name="TextRefCopy89" localSheetId="4">#REF!</definedName>
    <definedName name="TextRefCopy90" localSheetId="4">#REF!</definedName>
    <definedName name="TextRefCopy91" localSheetId="4">#REF!</definedName>
    <definedName name="TextRefCopy92" localSheetId="4">#REF!</definedName>
    <definedName name="TextRefCopy93" localSheetId="4">#REF!</definedName>
    <definedName name="TextRefCopy97" localSheetId="4">#REF!</definedName>
    <definedName name="TextRefCopy97">#REF!</definedName>
    <definedName name="TextRefCopy98">#REF!</definedName>
    <definedName name="TextRefCopyRangeCount" localSheetId="4" hidden="1">12</definedName>
    <definedName name="TextRefCopyRangeCount" hidden="1">1</definedName>
    <definedName name="Top_Stratum_Number" localSheetId="4">#REF!</definedName>
    <definedName name="Top_Stratum_Number">#REF!</definedName>
    <definedName name="Top_Stratum_Value" localSheetId="4">#REF!</definedName>
    <definedName name="Top_Stratum_Value">#REF!</definedName>
    <definedName name="Total_Amount">#REF!</definedName>
    <definedName name="Total_Number_Selections" localSheetId="4">#REF!</definedName>
    <definedName name="Total_Number_Selections">#REF!</definedName>
    <definedName name="tp" localSheetId="4">#REF!</definedName>
    <definedName name="tp">#REF!</definedName>
    <definedName name="Unidades" localSheetId="4">#REF!</definedName>
    <definedName name="Unidades">#REF!</definedName>
    <definedName name="URUGUAY" localSheetId="4">#REF!</definedName>
    <definedName name="URUGUAY">#REF!</definedName>
    <definedName name="vencidos">#REF!</definedName>
    <definedName name="vigencia" localSheetId="4">#REF!</definedName>
    <definedName name="vigencia">#REF!</definedName>
    <definedName name="vpphold">#REF!</definedName>
    <definedName name="VTADIAR" localSheetId="4">#REF!</definedName>
    <definedName name="VTADIAR">#REF!</definedName>
    <definedName name="VTO">#REF!</definedName>
    <definedName name="vtoañoc">#REF!</definedName>
    <definedName name="vtoañon">#REF!</definedName>
    <definedName name="vtoaños">#REF!</definedName>
    <definedName name="VTOSN">#REF!</definedName>
    <definedName name="WDSD" hidden="1">#REF!</definedName>
    <definedName name="wrn.Aging._.and._.Trend._.Analysis." localSheetId="2"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11"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2" hidden="1">{#N/A,#N/A,FALSE,"VOL"}</definedName>
    <definedName name="wrn.Volumen." localSheetId="6" hidden="1">{#N/A,#N/A,FALSE,"VOL"}</definedName>
    <definedName name="wrn.Volumen." localSheetId="8" hidden="1">{#N/A,#N/A,FALSE,"VOL"}</definedName>
    <definedName name="wrn.Volumen." localSheetId="3" hidden="1">{#N/A,#N/A,FALSE,"VOL"}</definedName>
    <definedName name="wrn.Volumen." localSheetId="5" hidden="1">{#N/A,#N/A,FALSE,"VOL"}</definedName>
    <definedName name="wrn.Volumen." localSheetId="1" hidden="1">{#N/A,#N/A,FALSE,"VOL"}</definedName>
    <definedName name="wrn.Volumen." localSheetId="11" hidden="1">{#N/A,#N/A,FALSE,"VOL"}</definedName>
    <definedName name="wrn.Volumen." localSheetId="10" hidden="1">{#N/A,#N/A,FALSE,"VOL"}</definedName>
    <definedName name="wrn.Volumen." localSheetId="4" hidden="1">{#N/A,#N/A,FALSE,"VOL"}</definedName>
    <definedName name="wrn.Volumen." hidden="1">{#N/A,#N/A,FALSE,"VOL"}</definedName>
    <definedName name="xdc">#REF!</definedName>
    <definedName name="XREF_COLUMN_1" hidden="1">#REF!</definedName>
    <definedName name="XREF_COLUMN_10" hidden="1">#REF!</definedName>
    <definedName name="XREF_COLUMN_11" localSheetId="4" hidden="1">VPN!#REF!</definedName>
    <definedName name="XREF_COLUMN_12" localSheetId="6" hidden="1">#REF!</definedName>
    <definedName name="XREF_COLUMN_12" localSheetId="8" hidden="1">#REF!</definedName>
    <definedName name="XREF_COLUMN_12" localSheetId="1" hidden="1">#REF!</definedName>
    <definedName name="XREF_COLUMN_12" localSheetId="4" hidden="1">VPN!#REF!</definedName>
    <definedName name="XREF_COLUMN_12" hidden="1">#REF!</definedName>
    <definedName name="XREF_COLUMN_13" localSheetId="6" hidden="1">#REF!</definedName>
    <definedName name="XREF_COLUMN_13" localSheetId="8" hidden="1">#REF!</definedName>
    <definedName name="XREF_COLUMN_13" localSheetId="1" hidden="1">#REF!</definedName>
    <definedName name="XREF_COLUMN_13" localSheetId="4" hidden="1">VPN!#REF!</definedName>
    <definedName name="XREF_COLUMN_13" hidden="1">#REF!</definedName>
    <definedName name="XREF_COLUMN_14" localSheetId="6" hidden="1">#REF!</definedName>
    <definedName name="XREF_COLUMN_14" localSheetId="8" hidden="1">#REF!</definedName>
    <definedName name="XREF_COLUMN_14" localSheetId="1" hidden="1">#REF!</definedName>
    <definedName name="XREF_COLUMN_14" localSheetId="4" hidden="1">VPN!$Q:$Q</definedName>
    <definedName name="XREF_COLUMN_14" hidden="1">#REF!</definedName>
    <definedName name="XREF_COLUMN_15" localSheetId="1" hidden="1">#REF!</definedName>
    <definedName name="XREF_COLUMN_15" localSheetId="4" hidden="1">#REF!</definedName>
    <definedName name="XREF_COLUMN_15" hidden="1">#REF!</definedName>
    <definedName name="XREF_COLUMN_17" localSheetId="4" hidden="1">#REF!</definedName>
    <definedName name="XREF_COLUMN_17" hidden="1">#REF!</definedName>
    <definedName name="XREF_COLUMN_2" hidden="1">#REF!</definedName>
    <definedName name="XREF_COLUMN_24" hidden="1">#REF!</definedName>
    <definedName name="XREF_COLUMN_4" localSheetId="4" hidden="1">#REF!</definedName>
    <definedName name="XREF_COLUMN_5" localSheetId="4" hidden="1">VPN!$D:$D</definedName>
    <definedName name="XREF_COLUMN_7" localSheetId="6" hidden="1">#REF!</definedName>
    <definedName name="XREF_COLUMN_7" localSheetId="8" hidden="1">#REF!</definedName>
    <definedName name="XREF_COLUMN_7" localSheetId="1" hidden="1">#REF!</definedName>
    <definedName name="XREF_COLUMN_7" hidden="1">#REF!</definedName>
    <definedName name="XREF_COLUMN_9" localSheetId="1" hidden="1">#REF!</definedName>
    <definedName name="XREF_COLUMN_9" hidden="1">#REF!</definedName>
    <definedName name="XRefActiveRow" localSheetId="4" hidden="1">#REF!</definedName>
    <definedName name="XRefActiveRow" hidden="1">#REF!</definedName>
    <definedName name="XRefColumnsCount" localSheetId="4" hidden="1">14</definedName>
    <definedName name="XRefColumnsCount" hidden="1">2</definedName>
    <definedName name="XRefCopy1" localSheetId="4" hidden="1">#REF!</definedName>
    <definedName name="XRefCopy1" hidden="1">#REF!</definedName>
    <definedName name="XRefCopy10" localSheetId="4" hidden="1">#REF!</definedName>
    <definedName name="XRefCopy100" localSheetId="4" hidden="1">#REF!</definedName>
    <definedName name="XRefCopy100" hidden="1">#REF!</definedName>
    <definedName name="XRefCopy100Row" localSheetId="4" hidden="1">#REF!</definedName>
    <definedName name="XRefCopy100Row" hidden="1">#REF!</definedName>
    <definedName name="XRefCopy101" localSheetId="4" hidden="1">#REF!</definedName>
    <definedName name="XRefCopy101" hidden="1">#REF!</definedName>
    <definedName name="XRefCopy101Row" localSheetId="4" hidden="1">#REF!</definedName>
    <definedName name="XRefCopy101Row" hidden="1">#REF!</definedName>
    <definedName name="XRefCopy102" localSheetId="4" hidden="1">#REF!</definedName>
    <definedName name="XRefCopy102" hidden="1">#REF!</definedName>
    <definedName name="XRefCopy102Row" localSheetId="4" hidden="1">#REF!</definedName>
    <definedName name="XRefCopy102Row" hidden="1">#REF!</definedName>
    <definedName name="XRefCopy103" localSheetId="4" hidden="1">#REF!</definedName>
    <definedName name="XRefCopy103" hidden="1">#REF!</definedName>
    <definedName name="XRefCopy103Row" localSheetId="4" hidden="1">#REF!</definedName>
    <definedName name="XRefCopy103Row" hidden="1">#REF!</definedName>
    <definedName name="XRefCopy104" localSheetId="4" hidden="1">#REF!</definedName>
    <definedName name="XRefCopy104" hidden="1">#REF!</definedName>
    <definedName name="XRefCopy104Row" localSheetId="4" hidden="1">#REF!</definedName>
    <definedName name="XRefCopy104Row" hidden="1">#REF!</definedName>
    <definedName name="XRefCopy105" hidden="1">#REF!</definedName>
    <definedName name="XRefCopy105Row" localSheetId="4" hidden="1">#REF!</definedName>
    <definedName name="XRefCopy105Row" hidden="1">#REF!</definedName>
    <definedName name="XRefCopy106" hidden="1">#REF!</definedName>
    <definedName name="XRefCopy106Row" localSheetId="4" hidden="1">#REF!</definedName>
    <definedName name="XRefCopy106Row" hidden="1">#REF!</definedName>
    <definedName name="XRefCopy107" hidden="1">#REF!</definedName>
    <definedName name="XRefCopy107Row" localSheetId="4" hidden="1">#REF!</definedName>
    <definedName name="XRefCopy107Row" hidden="1">#REF!</definedName>
    <definedName name="XRefCopy108" hidden="1">#REF!</definedName>
    <definedName name="XRefCopy108Row" localSheetId="4" hidden="1">#REF!</definedName>
    <definedName name="XRefCopy108Row" hidden="1">#REF!</definedName>
    <definedName name="XRefCopy109" hidden="1">#REF!</definedName>
    <definedName name="XRefCopy109Row" localSheetId="4" hidden="1">#REF!</definedName>
    <definedName name="XRefCopy109Row" hidden="1">#REF!</definedName>
    <definedName name="XRefCopy10Row" localSheetId="4" hidden="1">#REF!</definedName>
    <definedName name="XRefCopy10Row" hidden="1">#REF!</definedName>
    <definedName name="XRefCopy11" localSheetId="4" hidden="1">#REF!</definedName>
    <definedName name="XRefCopy110Row" localSheetId="4" hidden="1">#REF!</definedName>
    <definedName name="XRefCopy110Row" hidden="1">#REF!</definedName>
    <definedName name="XRefCopy111Row" localSheetId="4" hidden="1">#REF!</definedName>
    <definedName name="XRefCopy111Row" hidden="1">#REF!</definedName>
    <definedName name="XRefCopy112" hidden="1">#REF!</definedName>
    <definedName name="XRefCopy112Row" localSheetId="4" hidden="1">#REF!</definedName>
    <definedName name="XRefCopy112Row" hidden="1">#REF!</definedName>
    <definedName name="XRefCopy113" hidden="1">#REF!</definedName>
    <definedName name="XRefCopy113Row" localSheetId="4" hidden="1">#REF!</definedName>
    <definedName name="XRefCopy113Row" hidden="1">#REF!</definedName>
    <definedName name="XRefCopy114" hidden="1">#REF!</definedName>
    <definedName name="XRefCopy114Row" localSheetId="4" hidden="1">#REF!</definedName>
    <definedName name="XRefCopy114Row" hidden="1">#REF!</definedName>
    <definedName name="XRefCopy115" hidden="1">#REF!</definedName>
    <definedName name="XRefCopy115Row" localSheetId="4" hidden="1">#REF!</definedName>
    <definedName name="XRefCopy115Row" hidden="1">#REF!</definedName>
    <definedName name="XRefCopy116" hidden="1">#REF!</definedName>
    <definedName name="XRefCopy116Row" localSheetId="4" hidden="1">#REF!</definedName>
    <definedName name="XRefCopy116Row" hidden="1">#REF!</definedName>
    <definedName name="XRefCopy117" hidden="1">#REF!</definedName>
    <definedName name="XRefCopy117Row" localSheetId="4" hidden="1">#REF!</definedName>
    <definedName name="XRefCopy117Row" hidden="1">#REF!</definedName>
    <definedName name="XRefCopy118" localSheetId="4" hidden="1">#REF!</definedName>
    <definedName name="XRefCopy118" hidden="1">#REF!</definedName>
    <definedName name="XRefCopy118Row" localSheetId="4" hidden="1">#REF!</definedName>
    <definedName name="XRefCopy118Row" hidden="1">#REF!</definedName>
    <definedName name="XRefCopy119" localSheetId="4" hidden="1">#REF!</definedName>
    <definedName name="XRefCopy119" hidden="1">#REF!</definedName>
    <definedName name="XRefCopy119Row" localSheetId="4" hidden="1">#REF!</definedName>
    <definedName name="XRefCopy119Row" hidden="1">#REF!</definedName>
    <definedName name="XRefCopy11Row" localSheetId="4" hidden="1">#REF!</definedName>
    <definedName name="XRefCopy11Row" hidden="1">#REF!</definedName>
    <definedName name="XRefCopy12" hidden="1">#REF!</definedName>
    <definedName name="XRefCopy120" localSheetId="4" hidden="1">#REF!</definedName>
    <definedName name="XRefCopy120" hidden="1">#REF!</definedName>
    <definedName name="XRefCopy120Row" localSheetId="4" hidden="1">#REF!</definedName>
    <definedName name="XRefCopy120Row" hidden="1">#REF!</definedName>
    <definedName name="XRefCopy121" localSheetId="4" hidden="1">#REF!</definedName>
    <definedName name="XRefCopy121" hidden="1">#REF!</definedName>
    <definedName name="XRefCopy121Row" localSheetId="4" hidden="1">#REF!</definedName>
    <definedName name="XRefCopy121Row" hidden="1">#REF!</definedName>
    <definedName name="XRefCopy122" localSheetId="4" hidden="1">#REF!</definedName>
    <definedName name="XRefCopy122" hidden="1">#REF!</definedName>
    <definedName name="XRefCopy122Row" localSheetId="4" hidden="1">#REF!</definedName>
    <definedName name="XRefCopy122Row" hidden="1">#REF!</definedName>
    <definedName name="XRefCopy123" hidden="1">#REF!</definedName>
    <definedName name="XRefCopy123Row" localSheetId="4" hidden="1">#REF!</definedName>
    <definedName name="XRefCopy123Row" hidden="1">#REF!</definedName>
    <definedName name="XRefCopy124" hidden="1">#REF!</definedName>
    <definedName name="XRefCopy124Row" localSheetId="4" hidden="1">#REF!</definedName>
    <definedName name="XRefCopy124Row" hidden="1">#REF!</definedName>
    <definedName name="XRefCopy125" hidden="1">#REF!</definedName>
    <definedName name="XRefCopy125Row" localSheetId="4" hidden="1">#REF!</definedName>
    <definedName name="XRefCopy125Row" hidden="1">#REF!</definedName>
    <definedName name="XRefCopy126" hidden="1">#REF!</definedName>
    <definedName name="XRefCopy126Row" localSheetId="4" hidden="1">#REF!</definedName>
    <definedName name="XRefCopy126Row" hidden="1">#REF!</definedName>
    <definedName name="XRefCopy127" hidden="1">#REF!</definedName>
    <definedName name="XRefCopy127Row" localSheetId="4" hidden="1">#REF!</definedName>
    <definedName name="XRefCopy127Row" hidden="1">#REF!</definedName>
    <definedName name="XRefCopy128" hidden="1">#REF!</definedName>
    <definedName name="XRefCopy129" hidden="1">#REF!</definedName>
    <definedName name="XRefCopy129Row" localSheetId="4" hidden="1">#REF!</definedName>
    <definedName name="XRefCopy129Row" hidden="1">#REF!</definedName>
    <definedName name="XRefCopy12Row" localSheetId="4" hidden="1">#REF!</definedName>
    <definedName name="XRefCopy12Row" hidden="1">#REF!</definedName>
    <definedName name="XRefCopy13" localSheetId="4" hidden="1">#REF!</definedName>
    <definedName name="XRefCopy130" hidden="1">#REF!</definedName>
    <definedName name="XRefCopy130Row" localSheetId="4" hidden="1">#REF!</definedName>
    <definedName name="XRefCopy130Row" hidden="1">#REF!</definedName>
    <definedName name="XRefCopy131" hidden="1">#REF!</definedName>
    <definedName name="XRefCopy131Row" localSheetId="4" hidden="1">#REF!</definedName>
    <definedName name="XRefCopy131Row" hidden="1">#REF!</definedName>
    <definedName name="XRefCopy132" localSheetId="4" hidden="1">#REF!</definedName>
    <definedName name="XRefCopy132" hidden="1">#REF!</definedName>
    <definedName name="XRefCopy132Row" localSheetId="4" hidden="1">#REF!</definedName>
    <definedName name="XRefCopy132Row" hidden="1">#REF!</definedName>
    <definedName name="XRefCopy133" localSheetId="4" hidden="1">#REF!</definedName>
    <definedName name="XRefCopy133" hidden="1">#REF!</definedName>
    <definedName name="XRefCopy133Row" localSheetId="4" hidden="1">#REF!</definedName>
    <definedName name="XRefCopy133Row" hidden="1">#REF!</definedName>
    <definedName name="XRefCopy134" hidden="1">#REF!</definedName>
    <definedName name="XRefCopy134Row" localSheetId="4" hidden="1">#REF!</definedName>
    <definedName name="XRefCopy134Row" hidden="1">#REF!</definedName>
    <definedName name="XRefCopy135" hidden="1">#REF!</definedName>
    <definedName name="XRefCopy135Row" localSheetId="4" hidden="1">#REF!</definedName>
    <definedName name="XRefCopy135Row" hidden="1">#REF!</definedName>
    <definedName name="XRefCopy136" hidden="1">#REF!</definedName>
    <definedName name="XRefCopy136Row" localSheetId="4" hidden="1">#REF!</definedName>
    <definedName name="XRefCopy136Row" hidden="1">#REF!</definedName>
    <definedName name="XRefCopy137" hidden="1">#REF!</definedName>
    <definedName name="XRefCopy137Row" localSheetId="4" hidden="1">#REF!</definedName>
    <definedName name="XRefCopy137Row" hidden="1">#REF!</definedName>
    <definedName name="XRefCopy138" hidden="1">#REF!</definedName>
    <definedName name="XRefCopy138Row" localSheetId="4" hidden="1">#REF!</definedName>
    <definedName name="XRefCopy138Row" hidden="1">#REF!</definedName>
    <definedName name="XRefCopy139" hidden="1">#REF!</definedName>
    <definedName name="XRefCopy139Row" localSheetId="4" hidden="1">#REF!</definedName>
    <definedName name="XRefCopy139Row" hidden="1">#REF!</definedName>
    <definedName name="XRefCopy13Row" localSheetId="4" hidden="1">#REF!</definedName>
    <definedName name="XRefCopy13Row" hidden="1">#REF!</definedName>
    <definedName name="XRefCopy140" hidden="1">#REF!</definedName>
    <definedName name="XRefCopy140Row" localSheetId="4" hidden="1">#REF!</definedName>
    <definedName name="XRefCopy140Row" hidden="1">#REF!</definedName>
    <definedName name="XRefCopy141Row" localSheetId="4" hidden="1">#REF!</definedName>
    <definedName name="XRefCopy141Row" hidden="1">#REF!</definedName>
    <definedName name="XRefCopy142" localSheetId="4" hidden="1">#REF!</definedName>
    <definedName name="XRefCopy142Row" localSheetId="4" hidden="1">#REF!</definedName>
    <definedName name="XRefCopy142Row" hidden="1">#REF!</definedName>
    <definedName name="XRefCopy143" localSheetId="4" hidden="1">#REF!</definedName>
    <definedName name="XRefCopy143Row" localSheetId="4" hidden="1">#REF!</definedName>
    <definedName name="XRefCopy143Row" hidden="1">#REF!</definedName>
    <definedName name="XRefCopy144Row" localSheetId="4" hidden="1">#REF!</definedName>
    <definedName name="XRefCopy144Row" hidden="1">#REF!</definedName>
    <definedName name="XRefCopy145Row" localSheetId="4" hidden="1">#REF!</definedName>
    <definedName name="XRefCopy145Row" hidden="1">#REF!</definedName>
    <definedName name="XRefCopy146" localSheetId="4" hidden="1">#REF!</definedName>
    <definedName name="XRefCopy146Row" localSheetId="4" hidden="1">#REF!</definedName>
    <definedName name="XRefCopy146Row" hidden="1">#REF!</definedName>
    <definedName name="XRefCopy147" localSheetId="4" hidden="1">#REF!</definedName>
    <definedName name="XRefCopy147Row" localSheetId="4" hidden="1">#REF!</definedName>
    <definedName name="XRefCopy147Row" hidden="1">#REF!</definedName>
    <definedName name="XRefCopy148" localSheetId="4" hidden="1">#REF!</definedName>
    <definedName name="XRefCopy148Row" localSheetId="4" hidden="1">#REF!</definedName>
    <definedName name="XRefCopy148Row" hidden="1">#REF!</definedName>
    <definedName name="XRefCopy149" localSheetId="4" hidden="1">#REF!</definedName>
    <definedName name="XRefCopy149" hidden="1">#REF!</definedName>
    <definedName name="XRefCopy149Row" localSheetId="4" hidden="1">#REF!</definedName>
    <definedName name="XRefCopy149Row" hidden="1">#REF!</definedName>
    <definedName name="XRefCopy14Row" hidden="1">#REF!</definedName>
    <definedName name="XRefCopy150" localSheetId="4" hidden="1">#REF!</definedName>
    <definedName name="XRefCopy150" hidden="1">#REF!</definedName>
    <definedName name="XRefCopy150Row" localSheetId="4" hidden="1">#REF!</definedName>
    <definedName name="XRefCopy150Row" hidden="1">#REF!</definedName>
    <definedName name="XRefCopy151" localSheetId="4" hidden="1">#REF!</definedName>
    <definedName name="XRefCopy151" hidden="1">#REF!</definedName>
    <definedName name="XRefCopy151Row" localSheetId="4" hidden="1">#REF!</definedName>
    <definedName name="XRefCopy151Row" hidden="1">#REF!</definedName>
    <definedName name="XRefCopy152" localSheetId="4" hidden="1">#REF!</definedName>
    <definedName name="XRefCopy152" hidden="1">#REF!</definedName>
    <definedName name="XRefCopy152Row" localSheetId="4" hidden="1">#REF!</definedName>
    <definedName name="XRefCopy152Row" hidden="1">#REF!</definedName>
    <definedName name="XRefCopy153" localSheetId="4" hidden="1">#REF!</definedName>
    <definedName name="XRefCopy153" hidden="1">#REF!</definedName>
    <definedName name="XRefCopy153Row" localSheetId="4" hidden="1">#REF!</definedName>
    <definedName name="XRefCopy153Row" hidden="1">#REF!</definedName>
    <definedName name="XRefCopy154" localSheetId="4" hidden="1">#REF!</definedName>
    <definedName name="XRefCopy154" hidden="1">#REF!</definedName>
    <definedName name="XRefCopy154Row" localSheetId="4" hidden="1">#REF!</definedName>
    <definedName name="XRefCopy154Row" hidden="1">#REF!</definedName>
    <definedName name="XRefCopy155" localSheetId="4" hidden="1">#REF!</definedName>
    <definedName name="XRefCopy155" hidden="1">#REF!</definedName>
    <definedName name="XRefCopy155Row" localSheetId="4" hidden="1">#REF!</definedName>
    <definedName name="XRefCopy155Row" hidden="1">#REF!</definedName>
    <definedName name="XRefCopy156" localSheetId="4" hidden="1">#REF!</definedName>
    <definedName name="XRefCopy156" hidden="1">#REF!</definedName>
    <definedName name="XRefCopy156Row" localSheetId="4" hidden="1">#REF!</definedName>
    <definedName name="XRefCopy156Row" hidden="1">#REF!</definedName>
    <definedName name="XRefCopy157" localSheetId="4" hidden="1">#REF!</definedName>
    <definedName name="XRefCopy157" hidden="1">#REF!</definedName>
    <definedName name="XRefCopy157Row" localSheetId="4" hidden="1">#REF!</definedName>
    <definedName name="XRefCopy157Row" hidden="1">#REF!</definedName>
    <definedName name="XRefCopy158" localSheetId="4" hidden="1">#REF!</definedName>
    <definedName name="XRefCopy158" hidden="1">#REF!</definedName>
    <definedName name="XRefCopy158Row" localSheetId="4" hidden="1">#REF!</definedName>
    <definedName name="XRefCopy158Row" hidden="1">#REF!</definedName>
    <definedName name="XRefCopy159" localSheetId="4" hidden="1">#REF!</definedName>
    <definedName name="XRefCopy159" hidden="1">#REF!</definedName>
    <definedName name="XRefCopy159Row" localSheetId="4" hidden="1">#REF!</definedName>
    <definedName name="XRefCopy159Row" hidden="1">#REF!</definedName>
    <definedName name="XRefCopy15Row" localSheetId="4" hidden="1">#REF!</definedName>
    <definedName name="XRefCopy160" localSheetId="4" hidden="1">#REF!</definedName>
    <definedName name="XRefCopy160" hidden="1">#REF!</definedName>
    <definedName name="XRefCopy160Row" localSheetId="4" hidden="1">#REF!</definedName>
    <definedName name="XRefCopy160Row" hidden="1">#REF!</definedName>
    <definedName name="XRefCopy161" localSheetId="4" hidden="1">#REF!</definedName>
    <definedName name="XRefCopy161" hidden="1">#REF!</definedName>
    <definedName name="XRefCopy161Row" localSheetId="4" hidden="1">#REF!</definedName>
    <definedName name="XRefCopy161Row" hidden="1">#REF!</definedName>
    <definedName name="XRefCopy162" localSheetId="4" hidden="1">#REF!</definedName>
    <definedName name="XRefCopy162" hidden="1">#REF!</definedName>
    <definedName name="XRefCopy162Row" localSheetId="4" hidden="1">#REF!</definedName>
    <definedName name="XRefCopy162Row" hidden="1">#REF!</definedName>
    <definedName name="XRefCopy163" localSheetId="4" hidden="1">#REF!</definedName>
    <definedName name="XRefCopy163" hidden="1">#REF!</definedName>
    <definedName name="XRefCopy163Row" localSheetId="4" hidden="1">#REF!</definedName>
    <definedName name="XRefCopy163Row" hidden="1">#REF!</definedName>
    <definedName name="XRefCopy164" localSheetId="4" hidden="1">#REF!</definedName>
    <definedName name="XRefCopy164" hidden="1">#REF!</definedName>
    <definedName name="XRefCopy164Row" localSheetId="4" hidden="1">#REF!</definedName>
    <definedName name="XRefCopy164Row" hidden="1">#REF!</definedName>
    <definedName name="XRefCopy165" localSheetId="4" hidden="1">#REF!</definedName>
    <definedName name="XRefCopy165" hidden="1">#REF!</definedName>
    <definedName name="XRefCopy165Row" hidden="1">#REF!</definedName>
    <definedName name="XRefCopy166" localSheetId="4" hidden="1">#REF!</definedName>
    <definedName name="XRefCopy166" hidden="1">#REF!</definedName>
    <definedName name="XRefCopy166Row" hidden="1">#REF!</definedName>
    <definedName name="XRefCopy167" localSheetId="4"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4"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4"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4"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4" hidden="1">#REF!</definedName>
    <definedName name="XRefCopy19Row" hidden="1">#REF!</definedName>
    <definedName name="XRefCopy1Row" localSheetId="4" hidden="1">#REF!</definedName>
    <definedName name="XRefCopy1Row" hidden="1">#REF!</definedName>
    <definedName name="XRefCopy2" localSheetId="4" hidden="1">#REF!</definedName>
    <definedName name="XRefCopy2" hidden="1">#REF!</definedName>
    <definedName name="XRefCopy20" localSheetId="4"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4"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4"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4"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4"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4"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4"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4"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4"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4"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4" hidden="1">#REF!</definedName>
    <definedName name="XRefCopy29Row" hidden="1">#REF!</definedName>
    <definedName name="XRefCopy2Row" localSheetId="4" hidden="1">#REF!</definedName>
    <definedName name="XRefCopy2Row" hidden="1">#REF!</definedName>
    <definedName name="XRefCopy30Row" localSheetId="4" hidden="1">#REF!</definedName>
    <definedName name="XRefCopy30Row" hidden="1">#REF!</definedName>
    <definedName name="XRefCopy31Row" localSheetId="4" hidden="1">#REF!</definedName>
    <definedName name="XRefCopy31Row" hidden="1">#REF!</definedName>
    <definedName name="XRefCopy32Row" localSheetId="4" hidden="1">#REF!</definedName>
    <definedName name="XRefCopy32Row" hidden="1">#REF!</definedName>
    <definedName name="XRefCopy33Row" localSheetId="4" hidden="1">#REF!</definedName>
    <definedName name="XRefCopy33Row" hidden="1">#REF!</definedName>
    <definedName name="XRefCopy34Row" localSheetId="4" hidden="1">#REF!</definedName>
    <definedName name="XRefCopy34Row" hidden="1">#REF!</definedName>
    <definedName name="XRefCopy35Row" localSheetId="4" hidden="1">#REF!</definedName>
    <definedName name="XRefCopy35Row" hidden="1">#REF!</definedName>
    <definedName name="XRefCopy36Row" localSheetId="4" hidden="1">#REF!</definedName>
    <definedName name="XRefCopy36Row" hidden="1">#REF!</definedName>
    <definedName name="XRefCopy37Row" localSheetId="4" hidden="1">#REF!</definedName>
    <definedName name="XRefCopy37Row" hidden="1">#REF!</definedName>
    <definedName name="XRefCopy38Row" localSheetId="4" hidden="1">#REF!</definedName>
    <definedName name="XRefCopy38Row" hidden="1">#REF!</definedName>
    <definedName name="XRefCopy39Row" localSheetId="4" hidden="1">#REF!</definedName>
    <definedName name="XRefCopy39Row" hidden="1">#REF!</definedName>
    <definedName name="XRefCopy3Row" localSheetId="4" hidden="1">#REF!</definedName>
    <definedName name="XRefCopy40Row" localSheetId="4" hidden="1">#REF!</definedName>
    <definedName name="XRefCopy40Row" hidden="1">#REF!</definedName>
    <definedName name="XRefCopy41Row" localSheetId="4" hidden="1">#REF!</definedName>
    <definedName name="XRefCopy41Row" hidden="1">#REF!</definedName>
    <definedName name="XRefCopy42Row" localSheetId="4" hidden="1">#REF!</definedName>
    <definedName name="XRefCopy42Row" hidden="1">#REF!</definedName>
    <definedName name="XRefCopy43Row" localSheetId="4" hidden="1">#REF!</definedName>
    <definedName name="XRefCopy43Row" hidden="1">#REF!</definedName>
    <definedName name="XRefCopy44Row" localSheetId="4" hidden="1">#REF!</definedName>
    <definedName name="XRefCopy44Row" hidden="1">#REF!</definedName>
    <definedName name="XRefCopy45Row" localSheetId="4" hidden="1">#REF!</definedName>
    <definedName name="XRefCopy45Row" hidden="1">#REF!</definedName>
    <definedName name="XRefCopy46Row" localSheetId="4" hidden="1">#REF!</definedName>
    <definedName name="XRefCopy46Row" hidden="1">#REF!</definedName>
    <definedName name="XRefCopy47Row" localSheetId="4" hidden="1">#REF!</definedName>
    <definedName name="XRefCopy47Row" hidden="1">#REF!</definedName>
    <definedName name="XRefCopy48Row" localSheetId="4" hidden="1">#REF!</definedName>
    <definedName name="XRefCopy48Row" hidden="1">#REF!</definedName>
    <definedName name="XRefCopy49Row" localSheetId="4" hidden="1">#REF!</definedName>
    <definedName name="XRefCopy49Row" hidden="1">#REF!</definedName>
    <definedName name="XRefCopy4Row" localSheetId="4" hidden="1">#REF!</definedName>
    <definedName name="XRefCopy50Row" localSheetId="4" hidden="1">#REF!</definedName>
    <definedName name="XRefCopy50Row" hidden="1">#REF!</definedName>
    <definedName name="XRefCopy51Row" localSheetId="4" hidden="1">#REF!</definedName>
    <definedName name="XRefCopy51Row" hidden="1">#REF!</definedName>
    <definedName name="XRefCopy52Row" localSheetId="4" hidden="1">#REF!</definedName>
    <definedName name="XRefCopy52Row" hidden="1">#REF!</definedName>
    <definedName name="XRefCopy53" localSheetId="4" hidden="1">#REF!</definedName>
    <definedName name="XRefCopy53" hidden="1">#REF!</definedName>
    <definedName name="XRefCopy53Row" localSheetId="4" hidden="1">#REF!</definedName>
    <definedName name="XRefCopy53Row" hidden="1">#REF!</definedName>
    <definedName name="XRefCopy54" hidden="1">#REF!</definedName>
    <definedName name="XRefCopy54Row" localSheetId="4" hidden="1">#REF!</definedName>
    <definedName name="XRefCopy54Row" hidden="1">#REF!</definedName>
    <definedName name="XRefCopy55" hidden="1">#REF!</definedName>
    <definedName name="XRefCopy55Row" localSheetId="4" hidden="1">#REF!</definedName>
    <definedName name="XRefCopy55Row" hidden="1">#REF!</definedName>
    <definedName name="XRefCopy56" hidden="1">#REF!</definedName>
    <definedName name="XRefCopy56Row" localSheetId="4" hidden="1">#REF!</definedName>
    <definedName name="XRefCopy56Row" hidden="1">#REF!</definedName>
    <definedName name="XRefCopy57" hidden="1">#REF!</definedName>
    <definedName name="XRefCopy57Row" localSheetId="4" hidden="1">#REF!</definedName>
    <definedName name="XRefCopy57Row" hidden="1">#REF!</definedName>
    <definedName name="XRefCopy58" hidden="1">#REF!</definedName>
    <definedName name="XRefCopy58Row" localSheetId="4" hidden="1">#REF!</definedName>
    <definedName name="XRefCopy58Row" hidden="1">#REF!</definedName>
    <definedName name="XRefCopy59" hidden="1">#REF!</definedName>
    <definedName name="XRefCopy59Row" localSheetId="4" hidden="1">#REF!</definedName>
    <definedName name="XRefCopy59Row" hidden="1">#REF!</definedName>
    <definedName name="XRefCopy60" hidden="1">#REF!</definedName>
    <definedName name="XRefCopy60Row" localSheetId="4" hidden="1">#REF!</definedName>
    <definedName name="XRefCopy60Row" hidden="1">#REF!</definedName>
    <definedName name="XRefCopy61" hidden="1">#REF!</definedName>
    <definedName name="XRefCopy61Row" localSheetId="4" hidden="1">#REF!</definedName>
    <definedName name="XRefCopy61Row" hidden="1">#REF!</definedName>
    <definedName name="XRefCopy62" hidden="1">#REF!</definedName>
    <definedName name="XRefCopy62Row" localSheetId="4" hidden="1">#REF!</definedName>
    <definedName name="XRefCopy62Row" hidden="1">#REF!</definedName>
    <definedName name="XRefCopy63" hidden="1">#REF!</definedName>
    <definedName name="XRefCopy63Row" localSheetId="4" hidden="1">#REF!</definedName>
    <definedName name="XRefCopy63Row" hidden="1">#REF!</definedName>
    <definedName name="XRefCopy64" hidden="1">#REF!</definedName>
    <definedName name="XRefCopy64Row" localSheetId="4" hidden="1">#REF!</definedName>
    <definedName name="XRefCopy64Row" hidden="1">#REF!</definedName>
    <definedName name="XRefCopy65" hidden="1">#REF!</definedName>
    <definedName name="XRefCopy65Row" localSheetId="4" hidden="1">#REF!</definedName>
    <definedName name="XRefCopy65Row" hidden="1">#REF!</definedName>
    <definedName name="XRefCopy66" hidden="1">#REF!</definedName>
    <definedName name="XRefCopy66Row" localSheetId="4" hidden="1">#REF!</definedName>
    <definedName name="XRefCopy66Row" hidden="1">#REF!</definedName>
    <definedName name="XRefCopy67" hidden="1">#REF!</definedName>
    <definedName name="XRefCopy67Row" localSheetId="4" hidden="1">#REF!</definedName>
    <definedName name="XRefCopy67Row" hidden="1">#REF!</definedName>
    <definedName name="XRefCopy68" hidden="1">#REF!</definedName>
    <definedName name="XRefCopy68Row" localSheetId="4" hidden="1">#REF!</definedName>
    <definedName name="XRefCopy68Row" hidden="1">#REF!</definedName>
    <definedName name="XRefCopy69" hidden="1">#REF!</definedName>
    <definedName name="XRefCopy69Row" localSheetId="4" hidden="1">#REF!</definedName>
    <definedName name="XRefCopy69Row" hidden="1">#REF!</definedName>
    <definedName name="XRefCopy7" localSheetId="4" hidden="1">VPN!#REF!</definedName>
    <definedName name="XRefCopy70" localSheetId="6" hidden="1">#REF!</definedName>
    <definedName name="XRefCopy70" localSheetId="8" hidden="1">#REF!</definedName>
    <definedName name="XRefCopy70" localSheetId="1" hidden="1">#REF!</definedName>
    <definedName name="XRefCopy70" hidden="1">#REF!</definedName>
    <definedName name="XRefCopy70Row" localSheetId="1" hidden="1">#REF!</definedName>
    <definedName name="XRefCopy70Row" localSheetId="4" hidden="1">#REF!</definedName>
    <definedName name="XRefCopy70Row" hidden="1">#REF!</definedName>
    <definedName name="XRefCopy71" hidden="1">#REF!</definedName>
    <definedName name="XRefCopy71Row" localSheetId="4" hidden="1">#REF!</definedName>
    <definedName name="XRefCopy71Row" hidden="1">#REF!</definedName>
    <definedName name="XRefCopy72" hidden="1">#REF!</definedName>
    <definedName name="XRefCopy72Row" localSheetId="4" hidden="1">#REF!</definedName>
    <definedName name="XRefCopy72Row" hidden="1">#REF!</definedName>
    <definedName name="XRefCopy73" hidden="1">#REF!</definedName>
    <definedName name="XRefCopy73Row" localSheetId="4" hidden="1">#REF!</definedName>
    <definedName name="XRefCopy73Row" hidden="1">#REF!</definedName>
    <definedName name="XRefCopy74" hidden="1">#REF!</definedName>
    <definedName name="XRefCopy74Row" localSheetId="4" hidden="1">#REF!</definedName>
    <definedName name="XRefCopy74Row" hidden="1">#REF!</definedName>
    <definedName name="XRefCopy75" localSheetId="6" hidden="1">#REF!</definedName>
    <definedName name="XRefCopy75" localSheetId="8" hidden="1">#REF!</definedName>
    <definedName name="XRefCopy75" localSheetId="1" hidden="1">#REF!</definedName>
    <definedName name="XRefCopy75" localSheetId="4" hidden="1">VPN!#REF!</definedName>
    <definedName name="XRefCopy75" hidden="1">#REF!</definedName>
    <definedName name="XRefCopy75Row" localSheetId="1" hidden="1">#REF!</definedName>
    <definedName name="XRefCopy75Row" localSheetId="4" hidden="1">#REF!</definedName>
    <definedName name="XRefCopy75Row" hidden="1">#REF!</definedName>
    <definedName name="XRefCopy76" localSheetId="6" hidden="1">#REF!</definedName>
    <definedName name="XRefCopy76" localSheetId="8" hidden="1">#REF!</definedName>
    <definedName name="XRefCopy76" localSheetId="1" hidden="1">#REF!</definedName>
    <definedName name="XRefCopy76" localSheetId="4" hidden="1">VPN!#REF!</definedName>
    <definedName name="XRefCopy76" hidden="1">#REF!</definedName>
    <definedName name="XRefCopy76Row" localSheetId="1" hidden="1">#REF!</definedName>
    <definedName name="XRefCopy76Row" localSheetId="4" hidden="1">#REF!</definedName>
    <definedName name="XRefCopy76Row" hidden="1">#REF!</definedName>
    <definedName name="XRefCopy77" hidden="1">#REF!</definedName>
    <definedName name="XRefCopy77Row" localSheetId="4" hidden="1">#REF!</definedName>
    <definedName name="XRefCopy77Row" hidden="1">#REF!</definedName>
    <definedName name="XRefCopy78" hidden="1">#REF!</definedName>
    <definedName name="XRefCopy78Row" localSheetId="4" hidden="1">#REF!</definedName>
    <definedName name="XRefCopy78Row" hidden="1">#REF!</definedName>
    <definedName name="XRefCopy79" hidden="1">#REF!</definedName>
    <definedName name="XRefCopy79Row" localSheetId="4" hidden="1">#REF!</definedName>
    <definedName name="XRefCopy79Row" hidden="1">#REF!</definedName>
    <definedName name="XRefCopy7Row" localSheetId="4" hidden="1">#REF!</definedName>
    <definedName name="XRefCopy7Row" hidden="1">#REF!</definedName>
    <definedName name="XRefCopy8" localSheetId="4" hidden="1">VPN!#REF!</definedName>
    <definedName name="XRefCopy80Row" localSheetId="6" hidden="1">#REF!</definedName>
    <definedName name="XRefCopy80Row" localSheetId="8" hidden="1">#REF!</definedName>
    <definedName name="XRefCopy80Row" localSheetId="1" hidden="1">#REF!</definedName>
    <definedName name="XRefCopy80Row" localSheetId="4" hidden="1">#REF!</definedName>
    <definedName name="XRefCopy80Row" hidden="1">#REF!</definedName>
    <definedName name="XRefCopy81Row" localSheetId="4" hidden="1">#REF!</definedName>
    <definedName name="XRefCopy81Row" hidden="1">#REF!</definedName>
    <definedName name="XRefCopy82Row" localSheetId="4" hidden="1">#REF!</definedName>
    <definedName name="XRefCopy82Row" hidden="1">#REF!</definedName>
    <definedName name="XRefCopy83Row" localSheetId="4" hidden="1">#REF!</definedName>
    <definedName name="XRefCopy83Row" hidden="1">#REF!</definedName>
    <definedName name="XRefCopy84Row" localSheetId="4" hidden="1">#REF!</definedName>
    <definedName name="XRefCopy84Row" hidden="1">#REF!</definedName>
    <definedName name="XRefCopy85" hidden="1">#REF!</definedName>
    <definedName name="XRefCopy85Row" localSheetId="4" hidden="1">#REF!</definedName>
    <definedName name="XRefCopy85Row" hidden="1">#REF!</definedName>
    <definedName name="XRefCopy86" hidden="1">#REF!</definedName>
    <definedName name="XRefCopy86Row" localSheetId="4" hidden="1">#REF!</definedName>
    <definedName name="XRefCopy86Row" hidden="1">#REF!</definedName>
    <definedName name="XRefCopy87" hidden="1">#REF!</definedName>
    <definedName name="XRefCopy87Row" localSheetId="4" hidden="1">#REF!</definedName>
    <definedName name="XRefCopy87Row" hidden="1">#REF!</definedName>
    <definedName name="XRefCopy88" hidden="1">#REF!</definedName>
    <definedName name="XRefCopy88Row" localSheetId="4" hidden="1">#REF!</definedName>
    <definedName name="XRefCopy88Row" hidden="1">#REF!</definedName>
    <definedName name="XRefCopy89" hidden="1">#REF!</definedName>
    <definedName name="XRefCopy89Row" localSheetId="4" hidden="1">#REF!</definedName>
    <definedName name="XRefCopy89Row" hidden="1">#REF!</definedName>
    <definedName name="XRefCopy8Row" localSheetId="4" hidden="1">#REF!</definedName>
    <definedName name="XRefCopy8Row" hidden="1">#REF!</definedName>
    <definedName name="XRefCopy9" localSheetId="4" hidden="1">VPN!#REF!</definedName>
    <definedName name="XRefCopy90" localSheetId="6" hidden="1">#REF!</definedName>
    <definedName name="XRefCopy90" localSheetId="8" hidden="1">#REF!</definedName>
    <definedName name="XRefCopy90" localSheetId="1" hidden="1">#REF!</definedName>
    <definedName name="XRefCopy90" hidden="1">#REF!</definedName>
    <definedName name="XRefCopy90Row" localSheetId="1" hidden="1">#REF!</definedName>
    <definedName name="XRefCopy90Row" localSheetId="4" hidden="1">#REF!</definedName>
    <definedName name="XRefCopy90Row" hidden="1">#REF!</definedName>
    <definedName name="XRefCopy91" hidden="1">#REF!</definedName>
    <definedName name="XRefCopy91Row" localSheetId="4" hidden="1">#REF!</definedName>
    <definedName name="XRefCopy91Row" hidden="1">#REF!</definedName>
    <definedName name="XRefCopy92" localSheetId="4" hidden="1">#REF!</definedName>
    <definedName name="XRefCopy92" hidden="1">#REF!</definedName>
    <definedName name="XRefCopy92Row" localSheetId="4" hidden="1">#REF!</definedName>
    <definedName name="XRefCopy92Row" hidden="1">#REF!</definedName>
    <definedName name="XRefCopy93" localSheetId="4" hidden="1">#REF!</definedName>
    <definedName name="XRefCopy93" hidden="1">#REF!</definedName>
    <definedName name="XRefCopy93Row" localSheetId="4" hidden="1">#REF!</definedName>
    <definedName name="XRefCopy93Row" hidden="1">#REF!</definedName>
    <definedName name="XRefCopy94" localSheetId="4" hidden="1">#REF!</definedName>
    <definedName name="XRefCopy94" hidden="1">#REF!</definedName>
    <definedName name="XRefCopy94Row" localSheetId="4" hidden="1">#REF!</definedName>
    <definedName name="XRefCopy94Row" hidden="1">#REF!</definedName>
    <definedName name="XRefCopy95" hidden="1">#REF!</definedName>
    <definedName name="XRefCopy95Row" localSheetId="4" hidden="1">#REF!</definedName>
    <definedName name="XRefCopy95Row" hidden="1">#REF!</definedName>
    <definedName name="XRefCopy96" hidden="1">#REF!</definedName>
    <definedName name="XRefCopy96Row" localSheetId="4" hidden="1">#REF!</definedName>
    <definedName name="XRefCopy96Row" hidden="1">#REF!</definedName>
    <definedName name="XRefCopy97" hidden="1">#REF!</definedName>
    <definedName name="XRefCopy97Row" localSheetId="4" hidden="1">#REF!</definedName>
    <definedName name="XRefCopy97Row" hidden="1">#REF!</definedName>
    <definedName name="XRefCopy98" hidden="1">#REF!</definedName>
    <definedName name="XRefCopy98Row" localSheetId="4" hidden="1">#REF!</definedName>
    <definedName name="XRefCopy98Row" hidden="1">#REF!</definedName>
    <definedName name="XRefCopy99" hidden="1">#REF!</definedName>
    <definedName name="XRefCopy99Row" localSheetId="4" hidden="1">#REF!</definedName>
    <definedName name="XRefCopy99Row" hidden="1">#REF!</definedName>
    <definedName name="XRefCopy9Row" localSheetId="4" hidden="1">#REF!</definedName>
    <definedName name="XRefCopy9Row" hidden="1">#REF!</definedName>
    <definedName name="XRefCopyRangeCount" localSheetId="4" hidden="1">76</definedName>
    <definedName name="XRefCopyRangeCount" hidden="1">4</definedName>
    <definedName name="XRefPaste1" hidden="1">#REF!</definedName>
    <definedName name="XRefPaste10" hidden="1">#REF!</definedName>
    <definedName name="XRefPaste100" localSheetId="4" hidden="1">#REF!</definedName>
    <definedName name="XRefPaste100" hidden="1">#REF!</definedName>
    <definedName name="XRefPaste100Row" localSheetId="4" hidden="1">#REF!</definedName>
    <definedName name="XRefPaste100Row" hidden="1">#REF!</definedName>
    <definedName name="XRefPaste101" localSheetId="4" hidden="1">#REF!</definedName>
    <definedName name="XRefPaste101" hidden="1">#REF!</definedName>
    <definedName name="XRefPaste101Row" localSheetId="4" hidden="1">#REF!</definedName>
    <definedName name="XRefPaste101Row" hidden="1">#REF!</definedName>
    <definedName name="XRefPaste102" localSheetId="4" hidden="1">#REF!</definedName>
    <definedName name="XRefPaste102" hidden="1">#REF!</definedName>
    <definedName name="XRefPaste102Row" localSheetId="4" hidden="1">#REF!</definedName>
    <definedName name="XRefPaste102Row" hidden="1">#REF!</definedName>
    <definedName name="XRefPaste103" localSheetId="4" hidden="1">#REF!</definedName>
    <definedName name="XRefPaste103" hidden="1">#REF!</definedName>
    <definedName name="XRefPaste103Row" localSheetId="4" hidden="1">#REF!</definedName>
    <definedName name="XRefPaste103Row" hidden="1">#REF!</definedName>
    <definedName name="XRefPaste104" localSheetId="4" hidden="1">#REF!</definedName>
    <definedName name="XRefPaste104" hidden="1">#REF!</definedName>
    <definedName name="XRefPaste104Row" localSheetId="4" hidden="1">#REF!</definedName>
    <definedName name="XRefPaste104Row" hidden="1">#REF!</definedName>
    <definedName name="XRefPaste105" localSheetId="4" hidden="1">#REF!</definedName>
    <definedName name="XRefPaste105" hidden="1">#REF!</definedName>
    <definedName name="XRefPaste105Row" localSheetId="4" hidden="1">#REF!</definedName>
    <definedName name="XRefPaste105Row" hidden="1">#REF!</definedName>
    <definedName name="XRefPaste106" localSheetId="4" hidden="1">#REF!</definedName>
    <definedName name="XRefPaste106" hidden="1">#REF!</definedName>
    <definedName name="XRefPaste106Row" localSheetId="4" hidden="1">#REF!</definedName>
    <definedName name="XRefPaste106Row" hidden="1">#REF!</definedName>
    <definedName name="XRefPaste107" localSheetId="4" hidden="1">#REF!</definedName>
    <definedName name="XRefPaste107" hidden="1">#REF!</definedName>
    <definedName name="XRefPaste107Row" localSheetId="4" hidden="1">#REF!</definedName>
    <definedName name="XRefPaste107Row" hidden="1">#REF!</definedName>
    <definedName name="XRefPaste108" localSheetId="4" hidden="1">#REF!</definedName>
    <definedName name="XRefPaste108" hidden="1">#REF!</definedName>
    <definedName name="XRefPaste108Row" localSheetId="4" hidden="1">#REF!</definedName>
    <definedName name="XRefPaste108Row" hidden="1">#REF!</definedName>
    <definedName name="XRefPaste109" localSheetId="4" hidden="1">#REF!</definedName>
    <definedName name="XRefPaste109" hidden="1">#REF!</definedName>
    <definedName name="XRefPaste109Row" localSheetId="4" hidden="1">#REF!</definedName>
    <definedName name="XRefPaste109Row" hidden="1">#REF!</definedName>
    <definedName name="XRefPaste10Row" localSheetId="4" hidden="1">#REF!</definedName>
    <definedName name="XRefPaste10Row" hidden="1">#REF!</definedName>
    <definedName name="XRefPaste11" hidden="1">#REF!</definedName>
    <definedName name="XRefPaste110" localSheetId="4" hidden="1">#REF!</definedName>
    <definedName name="XRefPaste110" hidden="1">#REF!</definedName>
    <definedName name="XRefPaste110Row" localSheetId="4" hidden="1">#REF!</definedName>
    <definedName name="XRefPaste110Row" hidden="1">#REF!</definedName>
    <definedName name="XRefPaste111" localSheetId="4" hidden="1">#REF!</definedName>
    <definedName name="XRefPaste111" hidden="1">#REF!</definedName>
    <definedName name="XRefPaste111Row" localSheetId="4" hidden="1">#REF!</definedName>
    <definedName name="XRefPaste111Row" hidden="1">#REF!</definedName>
    <definedName name="XRefPaste112" localSheetId="4" hidden="1">#REF!</definedName>
    <definedName name="XRefPaste112" hidden="1">#REF!</definedName>
    <definedName name="XRefPaste112Row" localSheetId="4" hidden="1">#REF!</definedName>
    <definedName name="XRefPaste112Row" hidden="1">#REF!</definedName>
    <definedName name="XRefPaste113" localSheetId="4" hidden="1">#REF!</definedName>
    <definedName name="XRefPaste113" hidden="1">#REF!</definedName>
    <definedName name="XRefPaste113Row" localSheetId="4" hidden="1">#REF!</definedName>
    <definedName name="XRefPaste113Row" hidden="1">#REF!</definedName>
    <definedName name="XRefPaste114" localSheetId="4" hidden="1">#REF!</definedName>
    <definedName name="XRefPaste114" hidden="1">#REF!</definedName>
    <definedName name="XRefPaste114Row" localSheetId="4" hidden="1">#REF!</definedName>
    <definedName name="XRefPaste114Row" hidden="1">#REF!</definedName>
    <definedName name="XRefPaste115" localSheetId="4" hidden="1">#REF!</definedName>
    <definedName name="XRefPaste115" hidden="1">#REF!</definedName>
    <definedName name="XRefPaste115Row" localSheetId="4" hidden="1">#REF!</definedName>
    <definedName name="XRefPaste115Row" hidden="1">#REF!</definedName>
    <definedName name="XRefPaste116" localSheetId="4" hidden="1">#REF!</definedName>
    <definedName name="XRefPaste116" hidden="1">#REF!</definedName>
    <definedName name="XRefPaste116Row" localSheetId="4" hidden="1">#REF!</definedName>
    <definedName name="XRefPaste116Row" hidden="1">#REF!</definedName>
    <definedName name="XRefPaste117" localSheetId="4" hidden="1">#REF!</definedName>
    <definedName name="XRefPaste117" hidden="1">#REF!</definedName>
    <definedName name="XRefPaste117Row" localSheetId="4" hidden="1">#REF!</definedName>
    <definedName name="XRefPaste117Row" hidden="1">#REF!</definedName>
    <definedName name="XRefPaste118" localSheetId="4" hidden="1">#REF!</definedName>
    <definedName name="XRefPaste118" hidden="1">#REF!</definedName>
    <definedName name="XRefPaste118Row" localSheetId="4" hidden="1">#REF!</definedName>
    <definedName name="XRefPaste118Row" hidden="1">#REF!</definedName>
    <definedName name="XRefPaste119" localSheetId="4" hidden="1">#REF!</definedName>
    <definedName name="XRefPaste119" hidden="1">#REF!</definedName>
    <definedName name="XRefPaste119Row" localSheetId="4" hidden="1">#REF!</definedName>
    <definedName name="XRefPaste119Row" hidden="1">#REF!</definedName>
    <definedName name="XRefPaste11Row" localSheetId="4" hidden="1">#REF!</definedName>
    <definedName name="XRefPaste11Row" hidden="1">#REF!</definedName>
    <definedName name="XRefPaste12" localSheetId="4" hidden="1">#REF!</definedName>
    <definedName name="XRefPaste12" hidden="1">#REF!</definedName>
    <definedName name="XRefPaste120" localSheetId="4" hidden="1">#REF!</definedName>
    <definedName name="XRefPaste120" hidden="1">#REF!</definedName>
    <definedName name="XRefPaste120Row" localSheetId="4" hidden="1">#REF!</definedName>
    <definedName name="XRefPaste120Row" hidden="1">#REF!</definedName>
    <definedName name="XRefPaste121" localSheetId="4" hidden="1">#REF!</definedName>
    <definedName name="XRefPaste121" hidden="1">#REF!</definedName>
    <definedName name="XRefPaste121Row" localSheetId="4" hidden="1">#REF!</definedName>
    <definedName name="XRefPaste121Row" hidden="1">#REF!</definedName>
    <definedName name="XRefPaste122" localSheetId="4" hidden="1">#REF!</definedName>
    <definedName name="XRefPaste122" hidden="1">#REF!</definedName>
    <definedName name="XRefPaste122Row" localSheetId="4" hidden="1">#REF!</definedName>
    <definedName name="XRefPaste122Row" hidden="1">#REF!</definedName>
    <definedName name="XRefPaste123" localSheetId="4" hidden="1">#REF!</definedName>
    <definedName name="XRefPaste123" hidden="1">#REF!</definedName>
    <definedName name="XRefPaste123Row" localSheetId="4" hidden="1">#REF!</definedName>
    <definedName name="XRefPaste123Row" hidden="1">#REF!</definedName>
    <definedName name="XRefPaste124" localSheetId="4" hidden="1">#REF!</definedName>
    <definedName name="XRefPaste124" hidden="1">#REF!</definedName>
    <definedName name="XRefPaste124Row" localSheetId="4" hidden="1">#REF!</definedName>
    <definedName name="XRefPaste124Row" hidden="1">#REF!</definedName>
    <definedName name="XRefPaste125" localSheetId="4" hidden="1">#REF!</definedName>
    <definedName name="XRefPaste125" hidden="1">#REF!</definedName>
    <definedName name="XRefPaste125Row" localSheetId="4" hidden="1">#REF!</definedName>
    <definedName name="XRefPaste125Row" hidden="1">#REF!</definedName>
    <definedName name="XRefPaste126" localSheetId="4" hidden="1">#REF!</definedName>
    <definedName name="XRefPaste126" hidden="1">#REF!</definedName>
    <definedName name="XRefPaste126Row" localSheetId="4" hidden="1">#REF!</definedName>
    <definedName name="XRefPaste126Row" hidden="1">#REF!</definedName>
    <definedName name="XRefPaste127" localSheetId="4" hidden="1">#REF!</definedName>
    <definedName name="XRefPaste127" hidden="1">#REF!</definedName>
    <definedName name="XRefPaste127Row" localSheetId="4" hidden="1">#REF!</definedName>
    <definedName name="XRefPaste127Row" hidden="1">#REF!</definedName>
    <definedName name="XRefPaste128" localSheetId="4" hidden="1">#REF!</definedName>
    <definedName name="XRefPaste128" hidden="1">#REF!</definedName>
    <definedName name="XRefPaste128Row" localSheetId="4" hidden="1">#REF!</definedName>
    <definedName name="XRefPaste128Row" hidden="1">#REF!</definedName>
    <definedName name="XRefPaste129" localSheetId="4" hidden="1">#REF!</definedName>
    <definedName name="XRefPaste129" hidden="1">#REF!</definedName>
    <definedName name="XRefPaste129Row" localSheetId="4" hidden="1">#REF!</definedName>
    <definedName name="XRefPaste129Row" hidden="1">#REF!</definedName>
    <definedName name="XRefPaste12Row" localSheetId="4" hidden="1">#REF!</definedName>
    <definedName name="XRefPaste12Row" hidden="1">#REF!</definedName>
    <definedName name="XRefPaste130" localSheetId="4" hidden="1">#REF!</definedName>
    <definedName name="XRefPaste130" hidden="1">#REF!</definedName>
    <definedName name="XRefPaste130Row" localSheetId="4" hidden="1">#REF!</definedName>
    <definedName name="XRefPaste130Row" hidden="1">#REF!</definedName>
    <definedName name="XRefPaste131" localSheetId="4" hidden="1">#REF!</definedName>
    <definedName name="XRefPaste131" hidden="1">#REF!</definedName>
    <definedName name="XRefPaste131Row" localSheetId="4" hidden="1">#REF!</definedName>
    <definedName name="XRefPaste131Row" hidden="1">#REF!</definedName>
    <definedName name="XRefPaste132" localSheetId="4" hidden="1">#REF!</definedName>
    <definedName name="XRefPaste132" hidden="1">#REF!</definedName>
    <definedName name="XRefPaste132Row" localSheetId="4" hidden="1">#REF!</definedName>
    <definedName name="XRefPaste132Row" hidden="1">#REF!</definedName>
    <definedName name="XRefPaste133" localSheetId="4" hidden="1">#REF!</definedName>
    <definedName name="XRefPaste133" hidden="1">#REF!</definedName>
    <definedName name="XRefPaste133Row" localSheetId="4" hidden="1">#REF!</definedName>
    <definedName name="XRefPaste133Row" hidden="1">#REF!</definedName>
    <definedName name="XRefPaste134" localSheetId="4" hidden="1">#REF!</definedName>
    <definedName name="XRefPaste134" hidden="1">#REF!</definedName>
    <definedName name="XRefPaste134Row" localSheetId="4" hidden="1">#REF!</definedName>
    <definedName name="XRefPaste134Row" hidden="1">#REF!</definedName>
    <definedName name="XRefPaste135" localSheetId="4" hidden="1">#REF!</definedName>
    <definedName name="XRefPaste135" hidden="1">#REF!</definedName>
    <definedName name="XRefPaste135Row" localSheetId="4" hidden="1">#REF!</definedName>
    <definedName name="XRefPaste135Row" hidden="1">#REF!</definedName>
    <definedName name="XRefPaste136" localSheetId="4" hidden="1">#REF!</definedName>
    <definedName name="XRefPaste136" hidden="1">#REF!</definedName>
    <definedName name="XRefPaste136Row" localSheetId="4" hidden="1">#REF!</definedName>
    <definedName name="XRefPaste136Row" hidden="1">#REF!</definedName>
    <definedName name="XRefPaste137" localSheetId="4" hidden="1">#REF!</definedName>
    <definedName name="XRefPaste137" hidden="1">#REF!</definedName>
    <definedName name="XRefPaste137Row" localSheetId="4" hidden="1">#REF!</definedName>
    <definedName name="XRefPaste137Row" hidden="1">#REF!</definedName>
    <definedName name="XRefPaste138" localSheetId="4" hidden="1">#REF!</definedName>
    <definedName name="XRefPaste138" hidden="1">#REF!</definedName>
    <definedName name="XRefPaste138Row" localSheetId="4" hidden="1">#REF!</definedName>
    <definedName name="XRefPaste138Row" hidden="1">#REF!</definedName>
    <definedName name="XRefPaste139" localSheetId="4" hidden="1">#REF!</definedName>
    <definedName name="XRefPaste139" hidden="1">#REF!</definedName>
    <definedName name="XRefPaste139Row" localSheetId="4" hidden="1">#REF!</definedName>
    <definedName name="XRefPaste139Row" hidden="1">#REF!</definedName>
    <definedName name="XRefPaste13Row" localSheetId="4" hidden="1">#REF!</definedName>
    <definedName name="XRefPaste13Row" hidden="1">#REF!</definedName>
    <definedName name="XRefPaste14" localSheetId="4" hidden="1">#REF!</definedName>
    <definedName name="XRefPaste140" localSheetId="4" hidden="1">#REF!</definedName>
    <definedName name="XRefPaste140" hidden="1">#REF!</definedName>
    <definedName name="XRefPaste140Row" localSheetId="4" hidden="1">#REF!</definedName>
    <definedName name="XRefPaste140Row" hidden="1">#REF!</definedName>
    <definedName name="XRefPaste141" localSheetId="4" hidden="1">#REF!</definedName>
    <definedName name="XRefPaste141" hidden="1">#REF!</definedName>
    <definedName name="XRefPaste141Row" localSheetId="4" hidden="1">#REF!</definedName>
    <definedName name="XRefPaste141Row" hidden="1">#REF!</definedName>
    <definedName name="XRefPaste142" localSheetId="4" hidden="1">#REF!</definedName>
    <definedName name="XRefPaste142" hidden="1">#REF!</definedName>
    <definedName name="XRefPaste142Row" localSheetId="4" hidden="1">#REF!</definedName>
    <definedName name="XRefPaste142Row" hidden="1">#REF!</definedName>
    <definedName name="XRefPaste143" localSheetId="4" hidden="1">#REF!</definedName>
    <definedName name="XRefPaste143" hidden="1">#REF!</definedName>
    <definedName name="XRefPaste143Row" localSheetId="4" hidden="1">#REF!</definedName>
    <definedName name="XRefPaste143Row" hidden="1">#REF!</definedName>
    <definedName name="XRefPaste144" localSheetId="4" hidden="1">#REF!</definedName>
    <definedName name="XRefPaste144" hidden="1">#REF!</definedName>
    <definedName name="XRefPaste144Row" localSheetId="4" hidden="1">#REF!</definedName>
    <definedName name="XRefPaste144Row" hidden="1">#REF!</definedName>
    <definedName name="XRefPaste145" localSheetId="4" hidden="1">#REF!</definedName>
    <definedName name="XRefPaste145" hidden="1">#REF!</definedName>
    <definedName name="XRefPaste145Row" localSheetId="4" hidden="1">#REF!</definedName>
    <definedName name="XRefPaste145Row" hidden="1">#REF!</definedName>
    <definedName name="XRefPaste146" localSheetId="4" hidden="1">#REF!</definedName>
    <definedName name="XRefPaste146" hidden="1">#REF!</definedName>
    <definedName name="XRefPaste146Row" localSheetId="4" hidden="1">#REF!</definedName>
    <definedName name="XRefPaste146Row" hidden="1">#REF!</definedName>
    <definedName name="XRefPaste147" localSheetId="4" hidden="1">#REF!</definedName>
    <definedName name="XRefPaste147" hidden="1">#REF!</definedName>
    <definedName name="XRefPaste147Row" localSheetId="4" hidden="1">#REF!</definedName>
    <definedName name="XRefPaste147Row" hidden="1">#REF!</definedName>
    <definedName name="XRefPaste148" localSheetId="4" hidden="1">#REF!</definedName>
    <definedName name="XRefPaste148" hidden="1">#REF!</definedName>
    <definedName name="XRefPaste148Row" localSheetId="4" hidden="1">#REF!</definedName>
    <definedName name="XRefPaste148Row" hidden="1">#REF!</definedName>
    <definedName name="XRefPaste14Row" localSheetId="4" hidden="1">#REF!</definedName>
    <definedName name="XRefPaste14Row" hidden="1">#REF!</definedName>
    <definedName name="XRefPaste15" hidden="1">#REF!</definedName>
    <definedName name="XRefPaste15Row" localSheetId="4" hidden="1">#REF!</definedName>
    <definedName name="XRefPaste15Row" hidden="1">#REF!</definedName>
    <definedName name="XRefPaste16" hidden="1">#REF!</definedName>
    <definedName name="XRefPaste16Row" localSheetId="4" hidden="1">#REF!</definedName>
    <definedName name="XRefPaste17" hidden="1">#REF!</definedName>
    <definedName name="XRefPaste17Row" localSheetId="4" hidden="1">#REF!</definedName>
    <definedName name="XRefPaste17Row" hidden="1">#REF!</definedName>
    <definedName name="XRefPaste18" localSheetId="6" hidden="1">#REF!</definedName>
    <definedName name="XRefPaste18" localSheetId="8" hidden="1">#REF!</definedName>
    <definedName name="XRefPaste18" localSheetId="1" hidden="1">#REF!</definedName>
    <definedName name="XRefPaste18" localSheetId="4" hidden="1">VPN!#REF!</definedName>
    <definedName name="XRefPaste18" hidden="1">#REF!</definedName>
    <definedName name="XRefPaste18Row" localSheetId="1" hidden="1">#REF!</definedName>
    <definedName name="XRefPaste18Row" localSheetId="4" hidden="1">#REF!</definedName>
    <definedName name="XRefPaste18Row" hidden="1">#REF!</definedName>
    <definedName name="XRefPaste19" localSheetId="4" hidden="1">#REF!</definedName>
    <definedName name="XRefPaste19" hidden="1">#REF!</definedName>
    <definedName name="XRefPaste19Row" localSheetId="4" hidden="1">#REF!</definedName>
    <definedName name="XRefPaste19Row" hidden="1">#REF!</definedName>
    <definedName name="XRefPaste1Row" localSheetId="4" hidden="1">#REF!</definedName>
    <definedName name="XRefPaste1Row" hidden="1">#REF!</definedName>
    <definedName name="XRefPaste20" localSheetId="4" hidden="1">#REF!</definedName>
    <definedName name="XRefPaste20" hidden="1">#REF!</definedName>
    <definedName name="XRefPaste20Row" localSheetId="4" hidden="1">#REF!</definedName>
    <definedName name="XRefPaste21" localSheetId="4" hidden="1">#REF!</definedName>
    <definedName name="XRefPaste21" hidden="1">#REF!</definedName>
    <definedName name="XRefPaste21Row" localSheetId="4" hidden="1">#REF!</definedName>
    <definedName name="XRefPaste21Row" hidden="1">#REF!</definedName>
    <definedName name="XRefPaste22" localSheetId="4" hidden="1">#REF!</definedName>
    <definedName name="XRefPaste22" hidden="1">#REF!</definedName>
    <definedName name="XRefPaste22Row" localSheetId="4" hidden="1">#REF!</definedName>
    <definedName name="XRefPaste23" localSheetId="4" hidden="1">#REF!</definedName>
    <definedName name="XRefPaste23" hidden="1">#REF!</definedName>
    <definedName name="XRefPaste23Row" localSheetId="4" hidden="1">#REF!</definedName>
    <definedName name="XRefPaste24" localSheetId="4" hidden="1">#REF!</definedName>
    <definedName name="XRefPaste24" hidden="1">#REF!</definedName>
    <definedName name="XRefPaste24Row" localSheetId="4" hidden="1">#REF!</definedName>
    <definedName name="XRefPaste24Row" hidden="1">#REF!</definedName>
    <definedName name="XRefPaste25" localSheetId="4" hidden="1">#REF!</definedName>
    <definedName name="XRefPaste25" hidden="1">#REF!</definedName>
    <definedName name="XRefPaste25Row" localSheetId="4" hidden="1">#REF!</definedName>
    <definedName name="XRefPaste25Row" hidden="1">#REF!</definedName>
    <definedName name="XRefPaste26" localSheetId="4" hidden="1">#REF!</definedName>
    <definedName name="XRefPaste26" hidden="1">#REF!</definedName>
    <definedName name="XRefPaste26Row" localSheetId="4" hidden="1">#REF!</definedName>
    <definedName name="XRefPaste26Row" hidden="1">#REF!</definedName>
    <definedName name="XRefPaste27" localSheetId="4" hidden="1">#REF!</definedName>
    <definedName name="XRefPaste27" hidden="1">#REF!</definedName>
    <definedName name="XRefPaste27Row" localSheetId="4" hidden="1">#REF!</definedName>
    <definedName name="XRefPaste27Row" hidden="1">#REF!</definedName>
    <definedName name="XRefPaste28" localSheetId="4" hidden="1">#REF!</definedName>
    <definedName name="XRefPaste28" hidden="1">#REF!</definedName>
    <definedName name="XRefPaste28Row" localSheetId="4" hidden="1">#REF!</definedName>
    <definedName name="XRefPaste28Row" hidden="1">#REF!</definedName>
    <definedName name="XRefPaste29" localSheetId="4" hidden="1">#REF!</definedName>
    <definedName name="XRefPaste29" hidden="1">#REF!</definedName>
    <definedName name="XRefPaste29Row" localSheetId="4" hidden="1">#REF!</definedName>
    <definedName name="XRefPaste29Row" hidden="1">#REF!</definedName>
    <definedName name="XRefPaste2Row" localSheetId="4" hidden="1">#REF!</definedName>
    <definedName name="XRefPaste2Row" hidden="1">#REF!</definedName>
    <definedName name="XRefPaste30" localSheetId="4" hidden="1">#REF!</definedName>
    <definedName name="XRefPaste30" hidden="1">#REF!</definedName>
    <definedName name="XRefPaste30Row" localSheetId="4" hidden="1">#REF!</definedName>
    <definedName name="XRefPaste31" localSheetId="4" hidden="1">#REF!</definedName>
    <definedName name="XRefPaste31" hidden="1">#REF!</definedName>
    <definedName name="XRefPaste31Row" localSheetId="4" hidden="1">#REF!</definedName>
    <definedName name="XRefPaste32" localSheetId="4" hidden="1">#REF!</definedName>
    <definedName name="XRefPaste32" hidden="1">#REF!</definedName>
    <definedName name="XRefPaste32Row" localSheetId="4" hidden="1">#REF!</definedName>
    <definedName name="XRefPaste32Row" hidden="1">#REF!</definedName>
    <definedName name="XRefPaste33" hidden="1">#REF!</definedName>
    <definedName name="XRefPaste33Row" localSheetId="4" hidden="1">#REF!</definedName>
    <definedName name="XRefPaste33Row" hidden="1">#REF!</definedName>
    <definedName name="XRefPaste34" localSheetId="4" hidden="1">#REF!</definedName>
    <definedName name="XRefPaste34" hidden="1">#REF!</definedName>
    <definedName name="XRefPaste34Row" localSheetId="4" hidden="1">#REF!</definedName>
    <definedName name="XRefPaste34Row" hidden="1">#REF!</definedName>
    <definedName name="XRefPaste35" hidden="1">#REF!</definedName>
    <definedName name="XRefPaste35Row" localSheetId="4" hidden="1">#REF!</definedName>
    <definedName name="XRefPaste35Row" hidden="1">#REF!</definedName>
    <definedName name="XRefPaste36" localSheetId="4" hidden="1">#REF!</definedName>
    <definedName name="XRefPaste36" hidden="1">#REF!</definedName>
    <definedName name="XRefPaste36Row" localSheetId="4" hidden="1">#REF!</definedName>
    <definedName name="XRefPaste36Row" hidden="1">#REF!</definedName>
    <definedName name="XRefPaste37" localSheetId="4" hidden="1">#REF!</definedName>
    <definedName name="XRefPaste37" hidden="1">#REF!</definedName>
    <definedName name="XRefPaste37Row" localSheetId="4" hidden="1">#REF!</definedName>
    <definedName name="XRefPaste37Row" hidden="1">#REF!</definedName>
    <definedName name="XRefPaste38" localSheetId="4" hidden="1">#REF!</definedName>
    <definedName name="XRefPaste38" hidden="1">#REF!</definedName>
    <definedName name="XRefPaste38Row" localSheetId="4" hidden="1">#REF!</definedName>
    <definedName name="XRefPaste38Row" hidden="1">#REF!</definedName>
    <definedName name="XRefPaste39" localSheetId="4" hidden="1">#REF!</definedName>
    <definedName name="XRefPaste39" hidden="1">#REF!</definedName>
    <definedName name="XRefPaste39Row" localSheetId="4" hidden="1">#REF!</definedName>
    <definedName name="XRefPaste39Row" hidden="1">#REF!</definedName>
    <definedName name="XRefPaste3Row" localSheetId="4" hidden="1">#REF!</definedName>
    <definedName name="XRefPaste40" localSheetId="4" hidden="1">#REF!</definedName>
    <definedName name="XRefPaste40" hidden="1">#REF!</definedName>
    <definedName name="XRefPaste40Row" localSheetId="4" hidden="1">#REF!</definedName>
    <definedName name="XRefPaste40Row" hidden="1">#REF!</definedName>
    <definedName name="XRefPaste41" localSheetId="4" hidden="1">#REF!</definedName>
    <definedName name="XRefPaste41" hidden="1">#REF!</definedName>
    <definedName name="XRefPaste41Row" localSheetId="4" hidden="1">#REF!</definedName>
    <definedName name="XRefPaste41Row" hidden="1">#REF!</definedName>
    <definedName name="XRefPaste42" localSheetId="4" hidden="1">#REF!</definedName>
    <definedName name="XRefPaste42" hidden="1">#REF!</definedName>
    <definedName name="XRefPaste42Row" localSheetId="4" hidden="1">#REF!</definedName>
    <definedName name="XRefPaste42Row" hidden="1">#REF!</definedName>
    <definedName name="XRefPaste43" localSheetId="4" hidden="1">#REF!</definedName>
    <definedName name="XRefPaste43" hidden="1">#REF!</definedName>
    <definedName name="XRefPaste43Row" localSheetId="4" hidden="1">#REF!</definedName>
    <definedName name="XRefPaste43Row" hidden="1">#REF!</definedName>
    <definedName name="XRefPaste44" localSheetId="4" hidden="1">#REF!</definedName>
    <definedName name="XRefPaste44" hidden="1">#REF!</definedName>
    <definedName name="XRefPaste44Row" localSheetId="4" hidden="1">#REF!</definedName>
    <definedName name="XRefPaste44Row" hidden="1">#REF!</definedName>
    <definedName name="XRefPaste45" localSheetId="4" hidden="1">#REF!</definedName>
    <definedName name="XRefPaste45" hidden="1">#REF!</definedName>
    <definedName name="XRefPaste45Row" localSheetId="4" hidden="1">#REF!</definedName>
    <definedName name="XRefPaste45Row" hidden="1">#REF!</definedName>
    <definedName name="XRefPaste46" localSheetId="4" hidden="1">#REF!</definedName>
    <definedName name="XRefPaste46" hidden="1">#REF!</definedName>
    <definedName name="XRefPaste46Row" localSheetId="4" hidden="1">#REF!</definedName>
    <definedName name="XRefPaste46Row" hidden="1">#REF!</definedName>
    <definedName name="XRefPaste47" localSheetId="4" hidden="1">#REF!</definedName>
    <definedName name="XRefPaste47" hidden="1">#REF!</definedName>
    <definedName name="XRefPaste47Row" localSheetId="4" hidden="1">#REF!</definedName>
    <definedName name="XRefPaste47Row" hidden="1">#REF!</definedName>
    <definedName name="XRefPaste48" localSheetId="4" hidden="1">#REF!</definedName>
    <definedName name="XRefPaste48" hidden="1">#REF!</definedName>
    <definedName name="XRefPaste48Row" localSheetId="4" hidden="1">#REF!</definedName>
    <definedName name="XRefPaste48Row" hidden="1">#REF!</definedName>
    <definedName name="XRefPaste49" localSheetId="4" hidden="1">#REF!</definedName>
    <definedName name="XRefPaste49" hidden="1">#REF!</definedName>
    <definedName name="XRefPaste49Row" localSheetId="4" hidden="1">#REF!</definedName>
    <definedName name="XRefPaste49Row" hidden="1">#REF!</definedName>
    <definedName name="XRefPaste4Row" localSheetId="4" hidden="1">#REF!</definedName>
    <definedName name="XRefPaste4Row" hidden="1">#REF!</definedName>
    <definedName name="XRefPaste5" localSheetId="4" hidden="1">VPN!#REF!</definedName>
    <definedName name="XRefPaste50" localSheetId="6" hidden="1">#REF!</definedName>
    <definedName name="XRefPaste50" localSheetId="8" hidden="1">#REF!</definedName>
    <definedName name="XRefPaste50" localSheetId="1" hidden="1">#REF!</definedName>
    <definedName name="XRefPaste50" localSheetId="4" hidden="1">#REF!</definedName>
    <definedName name="XRefPaste50" hidden="1">#REF!</definedName>
    <definedName name="XRefPaste50Row" localSheetId="4" hidden="1">#REF!</definedName>
    <definedName name="XRefPaste50Row" hidden="1">#REF!</definedName>
    <definedName name="XRefPaste51" localSheetId="4" hidden="1">#REF!</definedName>
    <definedName name="XRefPaste51" hidden="1">#REF!</definedName>
    <definedName name="XRefPaste51Row" localSheetId="4" hidden="1">#REF!</definedName>
    <definedName name="XRefPaste51Row" hidden="1">#REF!</definedName>
    <definedName name="XRefPaste52" localSheetId="4" hidden="1">#REF!</definedName>
    <definedName name="XRefPaste52" hidden="1">#REF!</definedName>
    <definedName name="XRefPaste52Row" localSheetId="4" hidden="1">#REF!</definedName>
    <definedName name="XRefPaste52Row" hidden="1">#REF!</definedName>
    <definedName name="XRefPaste53" localSheetId="4" hidden="1">#REF!</definedName>
    <definedName name="XRefPaste53" hidden="1">#REF!</definedName>
    <definedName name="XRefPaste53Row" localSheetId="4" hidden="1">#REF!</definedName>
    <definedName name="XRefPaste53Row" hidden="1">#REF!</definedName>
    <definedName name="XRefPaste54" localSheetId="4" hidden="1">#REF!</definedName>
    <definedName name="XRefPaste54" hidden="1">#REF!</definedName>
    <definedName name="XRefPaste54Row" localSheetId="4" hidden="1">#REF!</definedName>
    <definedName name="XRefPaste54Row" hidden="1">#REF!</definedName>
    <definedName name="XRefPaste55" localSheetId="4" hidden="1">#REF!</definedName>
    <definedName name="XRefPaste55" hidden="1">#REF!</definedName>
    <definedName name="XRefPaste55Row" localSheetId="4" hidden="1">#REF!</definedName>
    <definedName name="XRefPaste55Row" hidden="1">#REF!</definedName>
    <definedName name="XRefPaste56" localSheetId="4" hidden="1">#REF!</definedName>
    <definedName name="XRefPaste56" hidden="1">#REF!</definedName>
    <definedName name="XRefPaste56Row" localSheetId="4" hidden="1">#REF!</definedName>
    <definedName name="XRefPaste56Row" hidden="1">#REF!</definedName>
    <definedName name="XRefPaste57" localSheetId="4" hidden="1">#REF!</definedName>
    <definedName name="XRefPaste57" hidden="1">#REF!</definedName>
    <definedName name="XRefPaste57Row" localSheetId="4" hidden="1">#REF!</definedName>
    <definedName name="XRefPaste57Row" hidden="1">#REF!</definedName>
    <definedName name="XRefPaste58" hidden="1">#REF!</definedName>
    <definedName name="XRefPaste58Row" localSheetId="4" hidden="1">#REF!</definedName>
    <definedName name="XRefPaste58Row" hidden="1">#REF!</definedName>
    <definedName name="XRefPaste59" hidden="1">#REF!</definedName>
    <definedName name="XRefPaste59Row" localSheetId="4" hidden="1">#REF!</definedName>
    <definedName name="XRefPaste59Row" hidden="1">#REF!</definedName>
    <definedName name="XRefPaste5Row" localSheetId="4" hidden="1">#REF!</definedName>
    <definedName name="XRefPaste5Row" hidden="1">#REF!</definedName>
    <definedName name="XRefPaste6" localSheetId="4" hidden="1">#REF!</definedName>
    <definedName name="XRefPaste60" hidden="1">#REF!</definedName>
    <definedName name="XRefPaste60Row" localSheetId="4" hidden="1">#REF!</definedName>
    <definedName name="XRefPaste60Row" hidden="1">#REF!</definedName>
    <definedName name="XRefPaste61" hidden="1">#REF!</definedName>
    <definedName name="XRefPaste61Row" localSheetId="4" hidden="1">#REF!</definedName>
    <definedName name="XRefPaste61Row" hidden="1">#REF!</definedName>
    <definedName name="XRefPaste62" hidden="1">#REF!</definedName>
    <definedName name="XRefPaste62Row" localSheetId="4" hidden="1">#REF!</definedName>
    <definedName name="XRefPaste62Row" hidden="1">#REF!</definedName>
    <definedName name="XRefPaste63" hidden="1">#REF!</definedName>
    <definedName name="XRefPaste63Row" localSheetId="4" hidden="1">#REF!</definedName>
    <definedName name="XRefPaste63Row" hidden="1">#REF!</definedName>
    <definedName name="XRefPaste64" localSheetId="4" hidden="1">#REF!</definedName>
    <definedName name="XRefPaste64" hidden="1">#REF!</definedName>
    <definedName name="XRefPaste64Row" localSheetId="4" hidden="1">#REF!</definedName>
    <definedName name="XRefPaste64Row" hidden="1">#REF!</definedName>
    <definedName name="XRefPaste65" hidden="1">#REF!</definedName>
    <definedName name="XRefPaste65Row" localSheetId="4" hidden="1">#REF!</definedName>
    <definedName name="XRefPaste65Row" hidden="1">#REF!</definedName>
    <definedName name="XRefPaste66" hidden="1">#REF!</definedName>
    <definedName name="XRefPaste66Row" localSheetId="4" hidden="1">#REF!</definedName>
    <definedName name="XRefPaste66Row" hidden="1">#REF!</definedName>
    <definedName name="XRefPaste67" localSheetId="4" hidden="1">#REF!</definedName>
    <definedName name="XRefPaste67" hidden="1">#REF!</definedName>
    <definedName name="XRefPaste67Row" localSheetId="4" hidden="1">#REF!</definedName>
    <definedName name="XRefPaste67Row" hidden="1">#REF!</definedName>
    <definedName name="XRefPaste68" hidden="1">#REF!</definedName>
    <definedName name="XRefPaste68Row" localSheetId="4" hidden="1">#REF!</definedName>
    <definedName name="XRefPaste68Row" hidden="1">#REF!</definedName>
    <definedName name="XRefPaste69" hidden="1">#REF!</definedName>
    <definedName name="XRefPaste69Row" localSheetId="4" hidden="1">#REF!</definedName>
    <definedName name="XRefPaste69Row" hidden="1">#REF!</definedName>
    <definedName name="XRefPaste6Row" localSheetId="4" hidden="1">#REF!</definedName>
    <definedName name="XRefPaste6Row" hidden="1">#REF!</definedName>
    <definedName name="XRefPaste7" localSheetId="4" hidden="1">#REF!</definedName>
    <definedName name="XRefPaste7" hidden="1">#REF!</definedName>
    <definedName name="XRefPaste70" hidden="1">#REF!</definedName>
    <definedName name="XRefPaste70Row" localSheetId="4" hidden="1">#REF!</definedName>
    <definedName name="XRefPaste70Row" hidden="1">#REF!</definedName>
    <definedName name="XRefPaste71" hidden="1">#REF!</definedName>
    <definedName name="XRefPaste71Row" localSheetId="4" hidden="1">#REF!</definedName>
    <definedName name="XRefPaste71Row" hidden="1">#REF!</definedName>
    <definedName name="XRefPaste72" localSheetId="4" hidden="1">#REF!</definedName>
    <definedName name="XRefPaste72" hidden="1">#REF!</definedName>
    <definedName name="XRefPaste72Row" localSheetId="4" hidden="1">#REF!</definedName>
    <definedName name="XRefPaste72Row" hidden="1">#REF!</definedName>
    <definedName name="XRefPaste73" localSheetId="4" hidden="1">#REF!</definedName>
    <definedName name="XRefPaste73" hidden="1">#REF!</definedName>
    <definedName name="XRefPaste73Row" localSheetId="4" hidden="1">#REF!</definedName>
    <definedName name="XRefPaste73Row" hidden="1">#REF!</definedName>
    <definedName name="XRefPaste74" localSheetId="4" hidden="1">#REF!</definedName>
    <definedName name="XRefPaste74" hidden="1">#REF!</definedName>
    <definedName name="XRefPaste74Row" localSheetId="4" hidden="1">#REF!</definedName>
    <definedName name="XRefPaste74Row" hidden="1">#REF!</definedName>
    <definedName name="XRefPaste75" localSheetId="4" hidden="1">#REF!</definedName>
    <definedName name="XRefPaste75" hidden="1">#REF!</definedName>
    <definedName name="XRefPaste75Row" localSheetId="4" hidden="1">#REF!</definedName>
    <definedName name="XRefPaste75Row" hidden="1">#REF!</definedName>
    <definedName name="XRefPaste76" localSheetId="4" hidden="1">#REF!</definedName>
    <definedName name="XRefPaste76" hidden="1">#REF!</definedName>
    <definedName name="XRefPaste76Row" localSheetId="4" hidden="1">#REF!</definedName>
    <definedName name="XRefPaste76Row" hidden="1">#REF!</definedName>
    <definedName name="XRefPaste77" localSheetId="4" hidden="1">#REF!</definedName>
    <definedName name="XRefPaste77" hidden="1">#REF!</definedName>
    <definedName name="XRefPaste77Row" localSheetId="4" hidden="1">#REF!</definedName>
    <definedName name="XRefPaste77Row" hidden="1">#REF!</definedName>
    <definedName name="XRefPaste78" localSheetId="4" hidden="1">#REF!</definedName>
    <definedName name="XRefPaste78" hidden="1">#REF!</definedName>
    <definedName name="XRefPaste78Row" localSheetId="4" hidden="1">#REF!</definedName>
    <definedName name="XRefPaste78Row" hidden="1">#REF!</definedName>
    <definedName name="XRefPaste79" localSheetId="4" hidden="1">#REF!</definedName>
    <definedName name="XRefPaste79" hidden="1">#REF!</definedName>
    <definedName name="XRefPaste79Row" localSheetId="4" hidden="1">#REF!</definedName>
    <definedName name="XRefPaste79Row" hidden="1">#REF!</definedName>
    <definedName name="XRefPaste7Row" localSheetId="4" hidden="1">#REF!</definedName>
    <definedName name="XRefPaste7Row" hidden="1">#REF!</definedName>
    <definedName name="XRefPaste8" localSheetId="4" hidden="1">#REF!</definedName>
    <definedName name="XRefPaste8" hidden="1">#REF!</definedName>
    <definedName name="XRefPaste80" localSheetId="4" hidden="1">#REF!</definedName>
    <definedName name="XRefPaste80" hidden="1">#REF!</definedName>
    <definedName name="XRefPaste80Row" localSheetId="4" hidden="1">#REF!</definedName>
    <definedName name="XRefPaste80Row" hidden="1">#REF!</definedName>
    <definedName name="XRefPaste81" localSheetId="4" hidden="1">#REF!</definedName>
    <definedName name="XRefPaste81" hidden="1">#REF!</definedName>
    <definedName name="XRefPaste81Row" localSheetId="4" hidden="1">#REF!</definedName>
    <definedName name="XRefPaste81Row" hidden="1">#REF!</definedName>
    <definedName name="XRefPaste82" localSheetId="4" hidden="1">#REF!</definedName>
    <definedName name="XRefPaste82" hidden="1">#REF!</definedName>
    <definedName name="XRefPaste82Row" localSheetId="4" hidden="1">#REF!</definedName>
    <definedName name="XRefPaste82Row" hidden="1">#REF!</definedName>
    <definedName name="XRefPaste83" localSheetId="4" hidden="1">#REF!</definedName>
    <definedName name="XRefPaste83" hidden="1">#REF!</definedName>
    <definedName name="XRefPaste83Row" localSheetId="4" hidden="1">#REF!</definedName>
    <definedName name="XRefPaste83Row" hidden="1">#REF!</definedName>
    <definedName name="XRefPaste84" localSheetId="4" hidden="1">#REF!</definedName>
    <definedName name="XRefPaste84" hidden="1">#REF!</definedName>
    <definedName name="XRefPaste84Row" localSheetId="4" hidden="1">#REF!</definedName>
    <definedName name="XRefPaste84Row" hidden="1">#REF!</definedName>
    <definedName name="XRefPaste85" localSheetId="4" hidden="1">#REF!</definedName>
    <definedName name="XRefPaste85" hidden="1">#REF!</definedName>
    <definedName name="XRefPaste85Row" localSheetId="4" hidden="1">#REF!</definedName>
    <definedName name="XRefPaste85Row" hidden="1">#REF!</definedName>
    <definedName name="XRefPaste86" localSheetId="4" hidden="1">#REF!</definedName>
    <definedName name="XRefPaste86" hidden="1">#REF!</definedName>
    <definedName name="XRefPaste86Row" localSheetId="4" hidden="1">#REF!</definedName>
    <definedName name="XRefPaste86Row" hidden="1">#REF!</definedName>
    <definedName name="XRefPaste87" localSheetId="4" hidden="1">#REF!</definedName>
    <definedName name="XRefPaste87" hidden="1">#REF!</definedName>
    <definedName name="XRefPaste87Row" localSheetId="4" hidden="1">#REF!</definedName>
    <definedName name="XRefPaste87Row" hidden="1">#REF!</definedName>
    <definedName name="XRefPaste88" localSheetId="4" hidden="1">#REF!</definedName>
    <definedName name="XRefPaste88" hidden="1">#REF!</definedName>
    <definedName name="XRefPaste88Row" localSheetId="4" hidden="1">#REF!</definedName>
    <definedName name="XRefPaste88Row" hidden="1">#REF!</definedName>
    <definedName name="XRefPaste89" localSheetId="4" hidden="1">#REF!</definedName>
    <definedName name="XRefPaste89" hidden="1">#REF!</definedName>
    <definedName name="XRefPaste89Row" localSheetId="4" hidden="1">#REF!</definedName>
    <definedName name="XRefPaste89Row" hidden="1">#REF!</definedName>
    <definedName name="XRefPaste8Row" localSheetId="4" hidden="1">#REF!</definedName>
    <definedName name="XRefPaste8Row" hidden="1">#REF!</definedName>
    <definedName name="XRefPaste9" hidden="1">#REF!</definedName>
    <definedName name="XRefPaste90" localSheetId="4" hidden="1">#REF!</definedName>
    <definedName name="XRefPaste90" hidden="1">#REF!</definedName>
    <definedName name="XRefPaste90Row" localSheetId="4" hidden="1">#REF!</definedName>
    <definedName name="XRefPaste90Row" hidden="1">#REF!</definedName>
    <definedName name="XRefPaste91" localSheetId="4" hidden="1">#REF!</definedName>
    <definedName name="XRefPaste91" hidden="1">#REF!</definedName>
    <definedName name="XRefPaste91Row" localSheetId="4" hidden="1">#REF!</definedName>
    <definedName name="XRefPaste91Row" hidden="1">#REF!</definedName>
    <definedName name="XRefPaste92" localSheetId="4" hidden="1">#REF!</definedName>
    <definedName name="XRefPaste92" hidden="1">#REF!</definedName>
    <definedName name="XRefPaste92Row" localSheetId="4" hidden="1">#REF!</definedName>
    <definedName name="XRefPaste92Row" hidden="1">#REF!</definedName>
    <definedName name="XRefPaste93" localSheetId="4" hidden="1">#REF!</definedName>
    <definedName name="XRefPaste93" hidden="1">#REF!</definedName>
    <definedName name="XRefPaste93Row" localSheetId="4" hidden="1">#REF!</definedName>
    <definedName name="XRefPaste93Row" hidden="1">#REF!</definedName>
    <definedName name="XRefPaste94" localSheetId="4" hidden="1">#REF!</definedName>
    <definedName name="XRefPaste94" hidden="1">#REF!</definedName>
    <definedName name="XRefPaste94Row" localSheetId="4" hidden="1">#REF!</definedName>
    <definedName name="XRefPaste94Row" hidden="1">#REF!</definedName>
    <definedName name="XRefPaste95" localSheetId="4" hidden="1">#REF!</definedName>
    <definedName name="XRefPaste95" hidden="1">#REF!</definedName>
    <definedName name="XRefPaste95Row" localSheetId="4" hidden="1">#REF!</definedName>
    <definedName name="XRefPaste95Row" hidden="1">#REF!</definedName>
    <definedName name="XRefPaste96" localSheetId="4" hidden="1">#REF!</definedName>
    <definedName name="XRefPaste96" hidden="1">#REF!</definedName>
    <definedName name="XRefPaste96Row" localSheetId="4" hidden="1">#REF!</definedName>
    <definedName name="XRefPaste96Row" hidden="1">#REF!</definedName>
    <definedName name="XRefPaste97" localSheetId="4" hidden="1">#REF!</definedName>
    <definedName name="XRefPaste97" hidden="1">#REF!</definedName>
    <definedName name="XRefPaste97Row" localSheetId="4" hidden="1">#REF!</definedName>
    <definedName name="XRefPaste97Row" hidden="1">#REF!</definedName>
    <definedName name="XRefPaste98" localSheetId="4" hidden="1">#REF!</definedName>
    <definedName name="XRefPaste98" hidden="1">#REF!</definedName>
    <definedName name="XRefPaste98Row" localSheetId="4" hidden="1">#REF!</definedName>
    <definedName name="XRefPaste98Row" hidden="1">#REF!</definedName>
    <definedName name="XRefPaste99" localSheetId="4" hidden="1">#REF!</definedName>
    <definedName name="XRefPaste99" hidden="1">#REF!</definedName>
    <definedName name="XRefPaste99Row" localSheetId="4" hidden="1">#REF!</definedName>
    <definedName name="XRefPaste99Row" hidden="1">#REF!</definedName>
    <definedName name="XRefPaste9Row" localSheetId="4" hidden="1">#REF!</definedName>
    <definedName name="XRefPaste9Row" hidden="1">#REF!</definedName>
    <definedName name="XRefPasteRangeCount" localSheetId="4" hidden="1">6</definedName>
    <definedName name="XRefPasteRangeCount" hidden="1">1</definedName>
    <definedName name="xx">#REF!</definedName>
    <definedName name="Z_0A2CCCB3_571A_4A67_B569_64E7C0BD6DFC_.wvu.FilterData" localSheetId="9" hidden="1">'BG SISTEMA'!$A$8:$I$395</definedName>
    <definedName name="Z_0A2CCCB3_571A_4A67_B569_64E7C0BD6DFC_.wvu.FilterData" localSheetId="6" hidden="1">'CA EF'!$A$2:$AM$1562</definedName>
    <definedName name="Z_0A2CCCB3_571A_4A67_B569_64E7C0BD6DFC_.wvu.FilterData" localSheetId="8" hidden="1">'CA EF (2)'!$A$2:$AM$409</definedName>
    <definedName name="Z_0A2CCCB3_571A_4A67_B569_64E7C0BD6DFC_.wvu.PrintArea" localSheetId="2" hidden="1">BG!$A$7:$J$55</definedName>
    <definedName name="Z_0A2CCCB3_571A_4A67_B569_64E7C0BD6DFC_.wvu.PrintArea" localSheetId="3" hidden="1">EERR!$A$8:$F$40</definedName>
    <definedName name="Z_0A2CCCB3_571A_4A67_B569_64E7C0BD6DFC_.wvu.PrintArea" localSheetId="5" hidden="1">EFE!$A$8:$F$59</definedName>
    <definedName name="Z_0A2CCCB3_571A_4A67_B569_64E7C0BD6DFC_.wvu.PrintArea" localSheetId="11" hidden="1">'Nota 4 a Nota 9'!$A$10:$J$404</definedName>
    <definedName name="Z_0A2CCCB3_571A_4A67_B569_64E7C0BD6DFC_.wvu.PrintArea" localSheetId="10" hidden="1">'Notas 1 a Nota 3'!$C$8:$M$86</definedName>
    <definedName name="Z_0A2CCCB3_571A_4A67_B569_64E7C0BD6DFC_.wvu.PrintArea" localSheetId="4" hidden="1">VPN!$B$8:$L$33</definedName>
    <definedName name="Z_52ACAEC5_A07E_476F_A492_622AB5A07DC8_.wvu.FilterData" localSheetId="9" hidden="1">'BG SISTEMA'!$A$8:$J$395</definedName>
    <definedName name="Z_52ACAEC5_A07E_476F_A492_622AB5A07DC8_.wvu.FilterData" localSheetId="6" hidden="1">'CA EF'!$A$2:$AM$1562</definedName>
    <definedName name="Z_52ACAEC5_A07E_476F_A492_622AB5A07DC8_.wvu.FilterData" localSheetId="8" hidden="1">'CA EF (2)'!$A$2:$AM$409</definedName>
    <definedName name="Z_52ACAEC5_A07E_476F_A492_622AB5A07DC8_.wvu.PrintArea" localSheetId="2" hidden="1">BG!$A$7:$J$55</definedName>
    <definedName name="Z_52ACAEC5_A07E_476F_A492_622AB5A07DC8_.wvu.PrintArea" localSheetId="3" hidden="1">EERR!$A$8:$F$40</definedName>
    <definedName name="Z_52ACAEC5_A07E_476F_A492_622AB5A07DC8_.wvu.PrintArea" localSheetId="5" hidden="1">EFE!$A$8:$F$59</definedName>
    <definedName name="Z_52ACAEC5_A07E_476F_A492_622AB5A07DC8_.wvu.PrintArea" localSheetId="11" hidden="1">'Nota 4 a Nota 9'!$A$1:$J$404</definedName>
    <definedName name="Z_52ACAEC5_A07E_476F_A492_622AB5A07DC8_.wvu.PrintArea" localSheetId="4" hidden="1">VPN!$B$8:$L$33</definedName>
    <definedName name="Z_5FCC9217_B3E9_4B91_A943_5F21728EBEE9_.wvu.PrintArea" localSheetId="2" hidden="1">BG!$A$7:$J$55</definedName>
    <definedName name="Z_5FCC9217_B3E9_4B91_A943_5F21728EBEE9_.wvu.PrintArea" localSheetId="3" hidden="1">EERR!$A$8:$F$40</definedName>
    <definedName name="Z_5FCC9217_B3E9_4B91_A943_5F21728EBEE9_.wvu.PrintArea" localSheetId="5" hidden="1">EFE!$A$8:$F$59</definedName>
    <definedName name="Z_5FCC9217_B3E9_4B91_A943_5F21728EBEE9_.wvu.PrintArea" localSheetId="11" hidden="1">'Nota 4 a Nota 9'!$A$10:$J$404</definedName>
    <definedName name="Z_5FCC9217_B3E9_4B91_A943_5F21728EBEE9_.wvu.PrintArea" localSheetId="10" hidden="1">'Notas 1 a Nota 3'!$C$10:$M$86</definedName>
    <definedName name="Z_5FCC9217_B3E9_4B91_A943_5F21728EBEE9_.wvu.PrintArea" localSheetId="4" hidden="1">VPN!$B$8:$L$33</definedName>
    <definedName name="Z_5FCC9217_B3E9_4B91_A943_5F21728EBEE9_.wvu.Rows" localSheetId="5" hidden="1">EFE!#REF!</definedName>
    <definedName name="Z_7015FC6D_0680_4B00_AA0E_B83DA1D0B666_.wvu.PrintArea" localSheetId="2" hidden="1">BG!$A$7:$J$55</definedName>
    <definedName name="Z_7015FC6D_0680_4B00_AA0E_B83DA1D0B666_.wvu.PrintArea" localSheetId="3" hidden="1">EERR!$A$8:$F$40</definedName>
    <definedName name="Z_7015FC6D_0680_4B00_AA0E_B83DA1D0B666_.wvu.PrintArea" localSheetId="5" hidden="1">EFE!$A$8:$F$59</definedName>
    <definedName name="Z_7015FC6D_0680_4B00_AA0E_B83DA1D0B666_.wvu.PrintArea" localSheetId="11" hidden="1">'Nota 4 a Nota 9'!$A$10:$J$404</definedName>
    <definedName name="Z_7015FC6D_0680_4B00_AA0E_B83DA1D0B666_.wvu.PrintArea" localSheetId="10" hidden="1">'Notas 1 a Nota 3'!$C$10:$M$86</definedName>
    <definedName name="Z_7015FC6D_0680_4B00_AA0E_B83DA1D0B666_.wvu.PrintArea" localSheetId="4" hidden="1">VPN!$B$8:$L$33</definedName>
    <definedName name="Z_7015FC6D_0680_4B00_AA0E_B83DA1D0B666_.wvu.Rows" localSheetId="5" hidden="1">EFE!#REF!</definedName>
    <definedName name="Z_970CBB53_F4B3_462F_AEFE_2BC403F5F0AD_.wvu.PrintArea" localSheetId="11" hidden="1">'Nota 4 a Nota 9'!$A$10:$J$404</definedName>
    <definedName name="Z_970CBB53_F4B3_462F_AEFE_2BC403F5F0AD_.wvu.PrintArea" localSheetId="10" hidden="1">'Notas 1 a Nota 3'!$C$10:$M$86</definedName>
    <definedName name="Z_B9F63820_5C32_455A_BC9D_0BE84D6B0867_.wvu.PrintArea" localSheetId="2" hidden="1">BG!$A$7:$J$55</definedName>
    <definedName name="Z_B9F63820_5C32_455A_BC9D_0BE84D6B0867_.wvu.PrintArea" localSheetId="3" hidden="1">EERR!$A$8:$F$40</definedName>
    <definedName name="Z_B9F63820_5C32_455A_BC9D_0BE84D6B0867_.wvu.PrintArea" localSheetId="5" hidden="1">EFE!$A$8:$F$59</definedName>
    <definedName name="Z_B9F63820_5C32_455A_BC9D_0BE84D6B0867_.wvu.PrintArea" localSheetId="4" hidden="1">VPN!$B$8:$L$33</definedName>
    <definedName name="Z_B9F63820_5C32_455A_BC9D_0BE84D6B0867_.wvu.Rows" localSheetId="5" hidden="1">EFE!#REF!</definedName>
    <definedName name="Z_F3648BCD_1CED_4BBB_AE63_37BDB925883F_.wvu.PrintArea" localSheetId="2" hidden="1">BG!$A$7:$J$55</definedName>
    <definedName name="Z_F3648BCD_1CED_4BBB_AE63_37BDB925883F_.wvu.PrintArea" localSheetId="3" hidden="1">EERR!$A$8:$F$40</definedName>
    <definedName name="Z_F3648BCD_1CED_4BBB_AE63_37BDB925883F_.wvu.PrintArea" localSheetId="5" hidden="1">EFE!$A$8:$F$59</definedName>
    <definedName name="Z_F3648BCD_1CED_4BBB_AE63_37BDB925883F_.wvu.PrintArea" localSheetId="11" hidden="1">'Nota 4 a Nota 9'!$A$10:$J$404</definedName>
    <definedName name="Z_F3648BCD_1CED_4BBB_AE63_37BDB925883F_.wvu.PrintArea" localSheetId="10" hidden="1">'Notas 1 a Nota 3'!$C$10:$M$86</definedName>
    <definedName name="Z_F3648BCD_1CED_4BBB_AE63_37BDB925883F_.wvu.PrintArea" localSheetId="4" hidden="1">VPN!$B$8:$L$33</definedName>
    <definedName name="Z_F3648BCD_1CED_4BBB_AE63_37BDB925883F_.wvu.Rows" localSheetId="5" hidden="1">EFE!#REF!</definedName>
    <definedName name="zdfd" localSheetId="1" hidden="1">#REF!</definedName>
    <definedName name="zdfd" localSheetId="11" hidden="1">#REF!</definedName>
    <definedName name="zdfd" localSheetId="10" hidden="1">#REF!</definedName>
    <definedName name="zdfd" hidden="1">#REF!</definedName>
  </definedNames>
  <calcPr calcId="191028"/>
  <customWorkbookViews>
    <customWorkbookView name="Alejandro Raul Otazu Oviedo - Vista personalizada" guid="{0A2CCCB3-571A-4A67-B569-64E7C0BD6DFC}" mergeInterval="0" personalView="1" maximized="1" xWindow="-9" yWindow="-9" windowWidth="1938" windowHeight="1038" tabRatio="859" activeSheetId="11"/>
    <customWorkbookView name="Dahiana Fabiana Sánchez Chaparro - Vista personalizada" guid="{52ACAEC5-A07E-476F-A492-622AB5A07DC8}" mergeInterval="0" personalView="1" maximized="1" xWindow="1912" yWindow="37" windowWidth="1936" windowHeight="1048" tabRatio="859" activeSheetId="11"/>
    <customWorkbookView name="Yohana Benitez - Vista personalizada" guid="{B9F63820-5C32-455A-BC9D-0BE84D6B0867}" mergeInterval="0" personalView="1" maximized="1" xWindow="-8" yWindow="-8" windowWidth="1382" windowHeight="744" tabRatio="954" activeSheetId="9"/>
    <customWorkbookView name="Alejandro Otazú - Vista personalizada" guid="{7015FC6D-0680-4B00-AA0E-B83DA1D0B666}" mergeInterval="0" personalView="1" maximized="1" xWindow="-9" yWindow="-9" windowWidth="1938" windowHeight="1048" tabRatio="954" activeSheetId="9"/>
    <customWorkbookView name="Shirley Vichini - Vista personalizada" guid="{5FCC9217-B3E9-4B91-A943-5F21728EBEE9}" mergeInterval="0" personalView="1" maximized="1" xWindow="-9" yWindow="-9" windowWidth="1938" windowHeight="1048" tabRatio="954" activeSheetId="9"/>
    <customWorkbookView name="Dahiana Sanchez - Vista personalizada" guid="{F3648BCD-1CED-4BBB-AE63-37BDB925883F}" mergeInterval="0" personalView="1" maximized="1" xWindow="-9" yWindow="-9" windowWidth="1938" windowHeight="1048" tabRatio="954"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7" i="10" l="1"/>
  <c r="F267" i="10"/>
  <c r="H15" i="10" l="1"/>
  <c r="D664" i="5" l="1"/>
  <c r="E664" i="5" s="1"/>
  <c r="D1560" i="5"/>
  <c r="D1226" i="5"/>
  <c r="H1226" i="5" s="1"/>
  <c r="A1226" i="5"/>
  <c r="D935" i="5"/>
  <c r="D934" i="5"/>
  <c r="A935" i="5"/>
  <c r="A934" i="5"/>
  <c r="D1559" i="5"/>
  <c r="D1558" i="5"/>
  <c r="D1557" i="5"/>
  <c r="D1556" i="5"/>
  <c r="D1555" i="5"/>
  <c r="D1554" i="5"/>
  <c r="D1553" i="5"/>
  <c r="D1552" i="5"/>
  <c r="D1551" i="5"/>
  <c r="D1550" i="5"/>
  <c r="D1549" i="5"/>
  <c r="D1548" i="5"/>
  <c r="D1547" i="5"/>
  <c r="D1546" i="5"/>
  <c r="D1545" i="5"/>
  <c r="D1544" i="5"/>
  <c r="D1543" i="5"/>
  <c r="D1542" i="5"/>
  <c r="D1541" i="5"/>
  <c r="D1540" i="5"/>
  <c r="D1539" i="5"/>
  <c r="D1538" i="5"/>
  <c r="D1537" i="5"/>
  <c r="D1536" i="5"/>
  <c r="D1535" i="5"/>
  <c r="D1534" i="5"/>
  <c r="D1533" i="5"/>
  <c r="D1532" i="5"/>
  <c r="D1531" i="5"/>
  <c r="D1530" i="5"/>
  <c r="D1529" i="5"/>
  <c r="D1528" i="5"/>
  <c r="D1527" i="5"/>
  <c r="D1526" i="5"/>
  <c r="D1525" i="5"/>
  <c r="D1524" i="5"/>
  <c r="D1523" i="5"/>
  <c r="D1522" i="5"/>
  <c r="D1521" i="5"/>
  <c r="D1520" i="5"/>
  <c r="D1519" i="5"/>
  <c r="D1518" i="5"/>
  <c r="D1517" i="5"/>
  <c r="D1516" i="5"/>
  <c r="D1515" i="5"/>
  <c r="D1514" i="5"/>
  <c r="D1513" i="5"/>
  <c r="D1512" i="5"/>
  <c r="D1511" i="5"/>
  <c r="D1510" i="5"/>
  <c r="D1509" i="5"/>
  <c r="D1508" i="5"/>
  <c r="D1507" i="5"/>
  <c r="D1506" i="5"/>
  <c r="D1505" i="5"/>
  <c r="D1504" i="5"/>
  <c r="D1503" i="5"/>
  <c r="D1502" i="5"/>
  <c r="D1501" i="5"/>
  <c r="D1500" i="5"/>
  <c r="D1499" i="5"/>
  <c r="D1498" i="5"/>
  <c r="D1497" i="5"/>
  <c r="D1496" i="5"/>
  <c r="D1495" i="5"/>
  <c r="D1494" i="5"/>
  <c r="D1493" i="5"/>
  <c r="D1492" i="5"/>
  <c r="D1491" i="5"/>
  <c r="D1490" i="5"/>
  <c r="D1489" i="5"/>
  <c r="D1488" i="5"/>
  <c r="D1487" i="5"/>
  <c r="D1486" i="5"/>
  <c r="D1485" i="5"/>
  <c r="D1484" i="5"/>
  <c r="D1483" i="5"/>
  <c r="D1482" i="5"/>
  <c r="D1481" i="5"/>
  <c r="D1480" i="5"/>
  <c r="D1479" i="5"/>
  <c r="D1478" i="5"/>
  <c r="D1477" i="5"/>
  <c r="D1476" i="5"/>
  <c r="D1475" i="5"/>
  <c r="D1474" i="5"/>
  <c r="D1473" i="5"/>
  <c r="D1472" i="5"/>
  <c r="D1471" i="5"/>
  <c r="D1470" i="5"/>
  <c r="D1469" i="5"/>
  <c r="D1468" i="5"/>
  <c r="D1467" i="5"/>
  <c r="D1466" i="5"/>
  <c r="D1465" i="5"/>
  <c r="D1464" i="5"/>
  <c r="D1463" i="5"/>
  <c r="D1462" i="5"/>
  <c r="D1461" i="5"/>
  <c r="D1460" i="5"/>
  <c r="D1459" i="5"/>
  <c r="D1458" i="5"/>
  <c r="D1457" i="5"/>
  <c r="D1456" i="5"/>
  <c r="D1455" i="5"/>
  <c r="D1454" i="5"/>
  <c r="D1453" i="5"/>
  <c r="D1452" i="5"/>
  <c r="D1451" i="5"/>
  <c r="D1450" i="5"/>
  <c r="D1449" i="5"/>
  <c r="D1448" i="5"/>
  <c r="D1447" i="5"/>
  <c r="D1446" i="5"/>
  <c r="D1445" i="5"/>
  <c r="D1444" i="5"/>
  <c r="D1443" i="5"/>
  <c r="D1442" i="5"/>
  <c r="D1441" i="5"/>
  <c r="D1440" i="5"/>
  <c r="D1439" i="5"/>
  <c r="D1438" i="5"/>
  <c r="D1437" i="5"/>
  <c r="D1436" i="5"/>
  <c r="D1435" i="5"/>
  <c r="D1434" i="5"/>
  <c r="D1433" i="5"/>
  <c r="D1432" i="5"/>
  <c r="D1431" i="5"/>
  <c r="D1430" i="5"/>
  <c r="D1429" i="5"/>
  <c r="D1428" i="5"/>
  <c r="D1427" i="5"/>
  <c r="D1426" i="5"/>
  <c r="D1425" i="5"/>
  <c r="D1424" i="5"/>
  <c r="D1423" i="5"/>
  <c r="D1422" i="5"/>
  <c r="D1421" i="5"/>
  <c r="D1420" i="5"/>
  <c r="D1419" i="5"/>
  <c r="D1418" i="5"/>
  <c r="D1417" i="5"/>
  <c r="D1416" i="5"/>
  <c r="D1415" i="5"/>
  <c r="D1414" i="5"/>
  <c r="D1413" i="5"/>
  <c r="D1412" i="5"/>
  <c r="D1411" i="5"/>
  <c r="D1410" i="5"/>
  <c r="D1409" i="5"/>
  <c r="D1408" i="5"/>
  <c r="D1407" i="5"/>
  <c r="D1406" i="5"/>
  <c r="D1405" i="5"/>
  <c r="D1404" i="5"/>
  <c r="D1403" i="5"/>
  <c r="D1402" i="5"/>
  <c r="D1401" i="5"/>
  <c r="D1400" i="5"/>
  <c r="H1400" i="5" s="1"/>
  <c r="N1400" i="5" s="1"/>
  <c r="D1399" i="5"/>
  <c r="D1398" i="5"/>
  <c r="D1397" i="5"/>
  <c r="D1396" i="5"/>
  <c r="D1395" i="5"/>
  <c r="D1394" i="5"/>
  <c r="D1393" i="5"/>
  <c r="D1392" i="5"/>
  <c r="D1391" i="5"/>
  <c r="D1390" i="5"/>
  <c r="D1389" i="5"/>
  <c r="D1388" i="5"/>
  <c r="D1387" i="5"/>
  <c r="D1386" i="5"/>
  <c r="D1385" i="5"/>
  <c r="D1384" i="5"/>
  <c r="D1383" i="5"/>
  <c r="D1382" i="5"/>
  <c r="D1381" i="5"/>
  <c r="D1380" i="5"/>
  <c r="D1379" i="5"/>
  <c r="D1378" i="5"/>
  <c r="D1377" i="5"/>
  <c r="D1376" i="5"/>
  <c r="D1375" i="5"/>
  <c r="D1374" i="5"/>
  <c r="D1373" i="5"/>
  <c r="D1372" i="5"/>
  <c r="D1371" i="5"/>
  <c r="D1370" i="5"/>
  <c r="D1369" i="5"/>
  <c r="D1368" i="5"/>
  <c r="D1367" i="5"/>
  <c r="D1366" i="5"/>
  <c r="D1365" i="5"/>
  <c r="D1364" i="5"/>
  <c r="D1363" i="5"/>
  <c r="D1362" i="5"/>
  <c r="D1361" i="5"/>
  <c r="D1360" i="5"/>
  <c r="D1359" i="5"/>
  <c r="D1358" i="5"/>
  <c r="D1357" i="5"/>
  <c r="D1356" i="5"/>
  <c r="D1355" i="5"/>
  <c r="D1354" i="5"/>
  <c r="D1353" i="5"/>
  <c r="D1352" i="5"/>
  <c r="D1351" i="5"/>
  <c r="D1350" i="5"/>
  <c r="D1349" i="5"/>
  <c r="D1348" i="5"/>
  <c r="D1347" i="5"/>
  <c r="D1346" i="5"/>
  <c r="D1345" i="5"/>
  <c r="D1344" i="5"/>
  <c r="D1343" i="5"/>
  <c r="D1342" i="5"/>
  <c r="D1341" i="5"/>
  <c r="D1340" i="5"/>
  <c r="D1339" i="5"/>
  <c r="D1338" i="5"/>
  <c r="D1337" i="5"/>
  <c r="D1336" i="5"/>
  <c r="D1335" i="5"/>
  <c r="D1334" i="5"/>
  <c r="D1333" i="5"/>
  <c r="D1332" i="5"/>
  <c r="D1331" i="5"/>
  <c r="D1330" i="5"/>
  <c r="D1329" i="5"/>
  <c r="D1328" i="5"/>
  <c r="D1327" i="5"/>
  <c r="D1326" i="5"/>
  <c r="D1325" i="5"/>
  <c r="D1324" i="5"/>
  <c r="D1323" i="5"/>
  <c r="D1322" i="5"/>
  <c r="D1321" i="5"/>
  <c r="D1320" i="5"/>
  <c r="D1319" i="5"/>
  <c r="D1318" i="5"/>
  <c r="D1317" i="5"/>
  <c r="D1316" i="5"/>
  <c r="D1315" i="5"/>
  <c r="D1314" i="5"/>
  <c r="D1313" i="5"/>
  <c r="D1312" i="5"/>
  <c r="D1311" i="5"/>
  <c r="D1310" i="5"/>
  <c r="D1309" i="5"/>
  <c r="D1308" i="5"/>
  <c r="D1307" i="5"/>
  <c r="D1306" i="5"/>
  <c r="D1305" i="5"/>
  <c r="D1304" i="5"/>
  <c r="D1303" i="5"/>
  <c r="D1302" i="5"/>
  <c r="D1301" i="5"/>
  <c r="D1300" i="5"/>
  <c r="D1299" i="5"/>
  <c r="D1298" i="5"/>
  <c r="D1297" i="5"/>
  <c r="D1296" i="5"/>
  <c r="D1295" i="5"/>
  <c r="D1294" i="5"/>
  <c r="D1293" i="5"/>
  <c r="D1292" i="5"/>
  <c r="D1291" i="5"/>
  <c r="D1290" i="5"/>
  <c r="D1289" i="5"/>
  <c r="D1288" i="5"/>
  <c r="D1287" i="5"/>
  <c r="D1286" i="5"/>
  <c r="D1285" i="5"/>
  <c r="D1284" i="5"/>
  <c r="D1283" i="5"/>
  <c r="D1282" i="5"/>
  <c r="D1281" i="5"/>
  <c r="D1280" i="5"/>
  <c r="D1279" i="5"/>
  <c r="D1278" i="5"/>
  <c r="D1277" i="5"/>
  <c r="D1276" i="5"/>
  <c r="D1275" i="5"/>
  <c r="D1274" i="5"/>
  <c r="D1273" i="5"/>
  <c r="D1272" i="5"/>
  <c r="D1271" i="5"/>
  <c r="D1270" i="5"/>
  <c r="D1269" i="5"/>
  <c r="D1268" i="5"/>
  <c r="D1267" i="5"/>
  <c r="D1266" i="5"/>
  <c r="D1265" i="5"/>
  <c r="D1264" i="5"/>
  <c r="D1263" i="5"/>
  <c r="D1262" i="5"/>
  <c r="D1261" i="5"/>
  <c r="D1260" i="5"/>
  <c r="D1259" i="5"/>
  <c r="D1258" i="5"/>
  <c r="D1257" i="5"/>
  <c r="D1256" i="5"/>
  <c r="D1255" i="5"/>
  <c r="D1254" i="5"/>
  <c r="D1253" i="5"/>
  <c r="D1252" i="5"/>
  <c r="D1251" i="5"/>
  <c r="D1250" i="5"/>
  <c r="D1249" i="5"/>
  <c r="D1248" i="5"/>
  <c r="D1247" i="5"/>
  <c r="D1246" i="5"/>
  <c r="D1245" i="5"/>
  <c r="D1244" i="5"/>
  <c r="D1243" i="5"/>
  <c r="D1242" i="5"/>
  <c r="D1241" i="5"/>
  <c r="D1240" i="5"/>
  <c r="D1239" i="5"/>
  <c r="D1238" i="5"/>
  <c r="D1237" i="5"/>
  <c r="D1235" i="5"/>
  <c r="D1234" i="5"/>
  <c r="D1233" i="5"/>
  <c r="D1232" i="5"/>
  <c r="D1231" i="5"/>
  <c r="D1230" i="5"/>
  <c r="D1229" i="5"/>
  <c r="D1228" i="5"/>
  <c r="D1227" i="5"/>
  <c r="D1225" i="5"/>
  <c r="D1224" i="5"/>
  <c r="D1223" i="5"/>
  <c r="D1222" i="5"/>
  <c r="D1221" i="5"/>
  <c r="D1220" i="5"/>
  <c r="D1219" i="5"/>
  <c r="D1218" i="5"/>
  <c r="D1217" i="5"/>
  <c r="D1216" i="5"/>
  <c r="D1215" i="5"/>
  <c r="D1214" i="5"/>
  <c r="D1213" i="5"/>
  <c r="D1212" i="5"/>
  <c r="D1211" i="5"/>
  <c r="D1210" i="5"/>
  <c r="D1209" i="5"/>
  <c r="D1208" i="5"/>
  <c r="D1207" i="5"/>
  <c r="D1206" i="5"/>
  <c r="D1205" i="5"/>
  <c r="D1204" i="5"/>
  <c r="D1203" i="5"/>
  <c r="D1202" i="5"/>
  <c r="D1201" i="5"/>
  <c r="D1200" i="5"/>
  <c r="D1199" i="5"/>
  <c r="D1198" i="5"/>
  <c r="D1197" i="5"/>
  <c r="D1196" i="5"/>
  <c r="D1195" i="5"/>
  <c r="D1194" i="5"/>
  <c r="D1193" i="5"/>
  <c r="D1192" i="5"/>
  <c r="D1191" i="5"/>
  <c r="D1190" i="5"/>
  <c r="D1189" i="5"/>
  <c r="D1188" i="5"/>
  <c r="D1187" i="5"/>
  <c r="D1186" i="5"/>
  <c r="D1185" i="5"/>
  <c r="D1184" i="5"/>
  <c r="D1183" i="5"/>
  <c r="D1182" i="5"/>
  <c r="D1181" i="5"/>
  <c r="D1180" i="5"/>
  <c r="D1179" i="5"/>
  <c r="D1178" i="5"/>
  <c r="D1177" i="5"/>
  <c r="D1176" i="5"/>
  <c r="D1175" i="5"/>
  <c r="D1174" i="5"/>
  <c r="D1173" i="5"/>
  <c r="D1172" i="5"/>
  <c r="D1171" i="5"/>
  <c r="D1170" i="5"/>
  <c r="D1169" i="5"/>
  <c r="D1168" i="5"/>
  <c r="D1167" i="5"/>
  <c r="D1166" i="5"/>
  <c r="D1165" i="5"/>
  <c r="D1164" i="5"/>
  <c r="D1163" i="5"/>
  <c r="D1162" i="5"/>
  <c r="D1161" i="5"/>
  <c r="D1160" i="5"/>
  <c r="D1159" i="5"/>
  <c r="D1158" i="5"/>
  <c r="D1157" i="5"/>
  <c r="D1156" i="5"/>
  <c r="D1155" i="5"/>
  <c r="D1154" i="5"/>
  <c r="D1153" i="5"/>
  <c r="D1152" i="5"/>
  <c r="D1151" i="5"/>
  <c r="D1150" i="5"/>
  <c r="D1149" i="5"/>
  <c r="D1148" i="5"/>
  <c r="D1147" i="5"/>
  <c r="D1146" i="5"/>
  <c r="D1145" i="5"/>
  <c r="D1144" i="5"/>
  <c r="D1143" i="5"/>
  <c r="D1142" i="5"/>
  <c r="D1141" i="5"/>
  <c r="D1140" i="5"/>
  <c r="D1139" i="5"/>
  <c r="D1138" i="5"/>
  <c r="D1137" i="5"/>
  <c r="D1136" i="5"/>
  <c r="D1135" i="5"/>
  <c r="D1134" i="5"/>
  <c r="D1133" i="5"/>
  <c r="D1132" i="5"/>
  <c r="D1131" i="5"/>
  <c r="D1130" i="5"/>
  <c r="D1129" i="5"/>
  <c r="D1128" i="5"/>
  <c r="D1127" i="5"/>
  <c r="D1126" i="5"/>
  <c r="D1125" i="5"/>
  <c r="D1124" i="5"/>
  <c r="D1123" i="5"/>
  <c r="D1122" i="5"/>
  <c r="D1121" i="5"/>
  <c r="D1120" i="5"/>
  <c r="D1119" i="5"/>
  <c r="D1118" i="5"/>
  <c r="D1117" i="5"/>
  <c r="D1116" i="5"/>
  <c r="D1115" i="5"/>
  <c r="D1114" i="5"/>
  <c r="D1113" i="5"/>
  <c r="D1112" i="5"/>
  <c r="D1111" i="5"/>
  <c r="D1110" i="5"/>
  <c r="D1109" i="5"/>
  <c r="D1108" i="5"/>
  <c r="D1107" i="5"/>
  <c r="D1106" i="5"/>
  <c r="D1105" i="5"/>
  <c r="D1104" i="5"/>
  <c r="D1103" i="5"/>
  <c r="D1102" i="5"/>
  <c r="D1101" i="5"/>
  <c r="D1100" i="5"/>
  <c r="D1099" i="5"/>
  <c r="D1098" i="5"/>
  <c r="D1097" i="5"/>
  <c r="D1096" i="5"/>
  <c r="D1095" i="5"/>
  <c r="D1094" i="5"/>
  <c r="D1093" i="5"/>
  <c r="D1092" i="5"/>
  <c r="D1091" i="5"/>
  <c r="D1090" i="5"/>
  <c r="D1089" i="5"/>
  <c r="D1088" i="5"/>
  <c r="D1087" i="5"/>
  <c r="D1086" i="5"/>
  <c r="D1085" i="5"/>
  <c r="D1084" i="5"/>
  <c r="D1083" i="5"/>
  <c r="D1082" i="5"/>
  <c r="D1081" i="5"/>
  <c r="D1080" i="5"/>
  <c r="D1079" i="5"/>
  <c r="D1078" i="5"/>
  <c r="D1077" i="5"/>
  <c r="D1076" i="5"/>
  <c r="D1075" i="5"/>
  <c r="D1074" i="5"/>
  <c r="D1073" i="5"/>
  <c r="D1072" i="5"/>
  <c r="D1071" i="5"/>
  <c r="D1070" i="5"/>
  <c r="D1069" i="5"/>
  <c r="D1068" i="5"/>
  <c r="D1067" i="5"/>
  <c r="D1066" i="5"/>
  <c r="D1065" i="5"/>
  <c r="D1064" i="5"/>
  <c r="D1063" i="5"/>
  <c r="D1062" i="5"/>
  <c r="D1061" i="5"/>
  <c r="D1060" i="5"/>
  <c r="D1059" i="5"/>
  <c r="D1058" i="5"/>
  <c r="D1057" i="5"/>
  <c r="D1056" i="5"/>
  <c r="D1055" i="5"/>
  <c r="D1054" i="5"/>
  <c r="D1053" i="5"/>
  <c r="D1052" i="5"/>
  <c r="D1051" i="5"/>
  <c r="D1050" i="5"/>
  <c r="D1049" i="5"/>
  <c r="D1048" i="5"/>
  <c r="D1047" i="5"/>
  <c r="D1046" i="5"/>
  <c r="D1045" i="5"/>
  <c r="D1044" i="5"/>
  <c r="D1043" i="5"/>
  <c r="D1042" i="5"/>
  <c r="D1041" i="5"/>
  <c r="D1040" i="5"/>
  <c r="D1039" i="5"/>
  <c r="D1038" i="5"/>
  <c r="D1037" i="5"/>
  <c r="D1036" i="5"/>
  <c r="D1035" i="5"/>
  <c r="D1034" i="5"/>
  <c r="D1033" i="5"/>
  <c r="D1032" i="5"/>
  <c r="D1031" i="5"/>
  <c r="D1030" i="5"/>
  <c r="D1029" i="5"/>
  <c r="D1028" i="5"/>
  <c r="D1027" i="5"/>
  <c r="D1026" i="5"/>
  <c r="D1025" i="5"/>
  <c r="D1024" i="5"/>
  <c r="D1023" i="5"/>
  <c r="D1022" i="5"/>
  <c r="D1021" i="5"/>
  <c r="D1020" i="5"/>
  <c r="D1019" i="5"/>
  <c r="D1018" i="5"/>
  <c r="D1017" i="5"/>
  <c r="D1016" i="5"/>
  <c r="D1015" i="5"/>
  <c r="D1014" i="5"/>
  <c r="D1013" i="5"/>
  <c r="D1012" i="5"/>
  <c r="D1011" i="5"/>
  <c r="D1010" i="5"/>
  <c r="D1009" i="5"/>
  <c r="D1008" i="5"/>
  <c r="D1007" i="5"/>
  <c r="D1006" i="5"/>
  <c r="D1005" i="5"/>
  <c r="D1004" i="5"/>
  <c r="D1003" i="5"/>
  <c r="D1002" i="5"/>
  <c r="D1001" i="5"/>
  <c r="D1000" i="5"/>
  <c r="D999" i="5"/>
  <c r="D998" i="5"/>
  <c r="D997" i="5"/>
  <c r="D996" i="5"/>
  <c r="D995" i="5"/>
  <c r="D994" i="5"/>
  <c r="D993" i="5"/>
  <c r="D992" i="5"/>
  <c r="D991" i="5"/>
  <c r="D990" i="5"/>
  <c r="D989" i="5"/>
  <c r="D988" i="5"/>
  <c r="D987" i="5"/>
  <c r="D985" i="5"/>
  <c r="D984" i="5"/>
  <c r="D983" i="5"/>
  <c r="D982" i="5"/>
  <c r="D981" i="5"/>
  <c r="D980" i="5"/>
  <c r="D979" i="5"/>
  <c r="D978" i="5"/>
  <c r="D977" i="5"/>
  <c r="D976" i="5"/>
  <c r="D975" i="5"/>
  <c r="D974" i="5"/>
  <c r="D973" i="5"/>
  <c r="D972" i="5"/>
  <c r="D971" i="5"/>
  <c r="D970" i="5"/>
  <c r="D969" i="5"/>
  <c r="D968" i="5"/>
  <c r="D967" i="5"/>
  <c r="D966" i="5"/>
  <c r="D965" i="5"/>
  <c r="D964" i="5"/>
  <c r="D963" i="5"/>
  <c r="D962" i="5"/>
  <c r="D961" i="5"/>
  <c r="D960" i="5"/>
  <c r="D959" i="5"/>
  <c r="D958" i="5"/>
  <c r="D957" i="5"/>
  <c r="D956" i="5"/>
  <c r="D955" i="5"/>
  <c r="D954" i="5"/>
  <c r="D953" i="5"/>
  <c r="D952" i="5"/>
  <c r="D951" i="5"/>
  <c r="D949" i="5"/>
  <c r="D948" i="5"/>
  <c r="D947" i="5"/>
  <c r="D946" i="5"/>
  <c r="D945" i="5"/>
  <c r="D944" i="5"/>
  <c r="D943" i="5"/>
  <c r="D942" i="5"/>
  <c r="D941" i="5"/>
  <c r="D940" i="5"/>
  <c r="D939" i="5"/>
  <c r="D938" i="5"/>
  <c r="D937" i="5"/>
  <c r="D936" i="5"/>
  <c r="D933" i="5"/>
  <c r="D932" i="5"/>
  <c r="D931" i="5"/>
  <c r="D930" i="5"/>
  <c r="D929" i="5"/>
  <c r="D928" i="5"/>
  <c r="D927" i="5"/>
  <c r="D926" i="5"/>
  <c r="D925" i="5"/>
  <c r="D924" i="5"/>
  <c r="D923" i="5"/>
  <c r="D922" i="5"/>
  <c r="D921" i="5"/>
  <c r="D920" i="5"/>
  <c r="D919" i="5"/>
  <c r="D918" i="5"/>
  <c r="D917" i="5"/>
  <c r="D916" i="5"/>
  <c r="D915" i="5"/>
  <c r="D914" i="5"/>
  <c r="D913" i="5"/>
  <c r="D912" i="5"/>
  <c r="D911" i="5"/>
  <c r="D910" i="5"/>
  <c r="D909" i="5"/>
  <c r="D908" i="5"/>
  <c r="D907" i="5"/>
  <c r="D906" i="5"/>
  <c r="D905" i="5"/>
  <c r="D904" i="5"/>
  <c r="D903" i="5"/>
  <c r="D902" i="5"/>
  <c r="D901" i="5"/>
  <c r="D900" i="5"/>
  <c r="D899" i="5"/>
  <c r="D898" i="5"/>
  <c r="D897" i="5"/>
  <c r="D896" i="5"/>
  <c r="D895" i="5"/>
  <c r="D894" i="5"/>
  <c r="D893" i="5"/>
  <c r="D892" i="5"/>
  <c r="D891" i="5"/>
  <c r="D890" i="5"/>
  <c r="D889" i="5"/>
  <c r="D888" i="5"/>
  <c r="D887" i="5"/>
  <c r="D886" i="5"/>
  <c r="D885" i="5"/>
  <c r="D884" i="5"/>
  <c r="D883" i="5"/>
  <c r="D882" i="5"/>
  <c r="D881" i="5"/>
  <c r="D880" i="5"/>
  <c r="D879" i="5"/>
  <c r="D878" i="5"/>
  <c r="D877" i="5"/>
  <c r="D876" i="5"/>
  <c r="D875" i="5"/>
  <c r="D874" i="5"/>
  <c r="D873" i="5"/>
  <c r="D872" i="5"/>
  <c r="D871" i="5"/>
  <c r="D870" i="5"/>
  <c r="D869" i="5"/>
  <c r="D868" i="5"/>
  <c r="D867" i="5"/>
  <c r="D866" i="5"/>
  <c r="D865" i="5"/>
  <c r="D864" i="5"/>
  <c r="D863" i="5"/>
  <c r="D862" i="5"/>
  <c r="D861" i="5"/>
  <c r="D860" i="5"/>
  <c r="D859" i="5"/>
  <c r="D858" i="5"/>
  <c r="D857" i="5"/>
  <c r="D856" i="5"/>
  <c r="D855" i="5"/>
  <c r="D854" i="5"/>
  <c r="D853" i="5"/>
  <c r="D852" i="5"/>
  <c r="D851" i="5"/>
  <c r="D850" i="5"/>
  <c r="D849" i="5"/>
  <c r="D848" i="5"/>
  <c r="D847" i="5"/>
  <c r="D846" i="5"/>
  <c r="D845" i="5"/>
  <c r="D844" i="5"/>
  <c r="D843" i="5"/>
  <c r="D842" i="5"/>
  <c r="D841" i="5"/>
  <c r="D840" i="5"/>
  <c r="D839" i="5"/>
  <c r="D838" i="5"/>
  <c r="D837" i="5"/>
  <c r="D836" i="5"/>
  <c r="D835" i="5"/>
  <c r="D834" i="5"/>
  <c r="D833" i="5"/>
  <c r="D832" i="5"/>
  <c r="D831" i="5"/>
  <c r="D830" i="5"/>
  <c r="D829" i="5"/>
  <c r="D828" i="5"/>
  <c r="D827" i="5"/>
  <c r="D826" i="5"/>
  <c r="D825" i="5"/>
  <c r="D824" i="5"/>
  <c r="D823" i="5"/>
  <c r="D822" i="5"/>
  <c r="D821" i="5"/>
  <c r="D820" i="5"/>
  <c r="D819" i="5"/>
  <c r="D818" i="5"/>
  <c r="D817" i="5"/>
  <c r="D816" i="5"/>
  <c r="D815" i="5"/>
  <c r="D814" i="5"/>
  <c r="D813" i="5"/>
  <c r="D812" i="5"/>
  <c r="D811" i="5"/>
  <c r="D810" i="5"/>
  <c r="D809" i="5"/>
  <c r="D808" i="5"/>
  <c r="D807" i="5"/>
  <c r="D806" i="5"/>
  <c r="D805" i="5"/>
  <c r="D804" i="5"/>
  <c r="D803" i="5"/>
  <c r="D802" i="5"/>
  <c r="D801" i="5"/>
  <c r="D800" i="5"/>
  <c r="D799" i="5"/>
  <c r="D798" i="5"/>
  <c r="D797" i="5"/>
  <c r="D796" i="5"/>
  <c r="D795" i="5"/>
  <c r="D794" i="5"/>
  <c r="D793" i="5"/>
  <c r="D792" i="5"/>
  <c r="D791" i="5"/>
  <c r="D790" i="5"/>
  <c r="D789" i="5"/>
  <c r="D788" i="5"/>
  <c r="D787" i="5"/>
  <c r="D786" i="5"/>
  <c r="D785" i="5"/>
  <c r="D784" i="5"/>
  <c r="D783" i="5"/>
  <c r="D782" i="5"/>
  <c r="D781" i="5"/>
  <c r="D780" i="5"/>
  <c r="D779" i="5"/>
  <c r="D778" i="5"/>
  <c r="D777" i="5"/>
  <c r="D776" i="5"/>
  <c r="D775" i="5"/>
  <c r="D774" i="5"/>
  <c r="D773" i="5"/>
  <c r="D772" i="5"/>
  <c r="D771" i="5"/>
  <c r="D770" i="5"/>
  <c r="D769" i="5"/>
  <c r="D768" i="5"/>
  <c r="D767" i="5"/>
  <c r="D766" i="5"/>
  <c r="D765" i="5"/>
  <c r="D764" i="5"/>
  <c r="D763" i="5"/>
  <c r="D762" i="5"/>
  <c r="D761" i="5"/>
  <c r="D760" i="5"/>
  <c r="D759" i="5"/>
  <c r="D758" i="5"/>
  <c r="D757" i="5"/>
  <c r="D756" i="5"/>
  <c r="D755" i="5"/>
  <c r="D754" i="5"/>
  <c r="D753" i="5"/>
  <c r="D752" i="5"/>
  <c r="D751" i="5"/>
  <c r="D750" i="5"/>
  <c r="D749" i="5"/>
  <c r="D748" i="5"/>
  <c r="D747" i="5"/>
  <c r="D746" i="5"/>
  <c r="D745" i="5"/>
  <c r="D744" i="5"/>
  <c r="D743" i="5"/>
  <c r="D742" i="5"/>
  <c r="D741" i="5"/>
  <c r="D740" i="5"/>
  <c r="D739" i="5"/>
  <c r="D738" i="5"/>
  <c r="D737" i="5"/>
  <c r="D736" i="5"/>
  <c r="D735" i="5"/>
  <c r="D734" i="5"/>
  <c r="D733" i="5"/>
  <c r="D732" i="5"/>
  <c r="D731" i="5"/>
  <c r="D730" i="5"/>
  <c r="D729" i="5"/>
  <c r="D728" i="5"/>
  <c r="D727" i="5"/>
  <c r="D726" i="5"/>
  <c r="D725" i="5"/>
  <c r="D724" i="5"/>
  <c r="D723" i="5"/>
  <c r="D722" i="5"/>
  <c r="D721" i="5"/>
  <c r="D720" i="5"/>
  <c r="D719" i="5"/>
  <c r="D718" i="5"/>
  <c r="D717" i="5"/>
  <c r="D716" i="5"/>
  <c r="D715" i="5"/>
  <c r="D714" i="5"/>
  <c r="D713" i="5"/>
  <c r="D712" i="5"/>
  <c r="D711" i="5"/>
  <c r="D710" i="5"/>
  <c r="D709" i="5"/>
  <c r="D708" i="5"/>
  <c r="D707" i="5"/>
  <c r="D706" i="5"/>
  <c r="D705" i="5"/>
  <c r="D704" i="5"/>
  <c r="D703" i="5"/>
  <c r="D702" i="5"/>
  <c r="D701" i="5"/>
  <c r="D700" i="5"/>
  <c r="D699" i="5"/>
  <c r="D698" i="5"/>
  <c r="D697" i="5"/>
  <c r="D696" i="5"/>
  <c r="D695" i="5"/>
  <c r="D694" i="5"/>
  <c r="D693" i="5"/>
  <c r="D692" i="5"/>
  <c r="D691" i="5"/>
  <c r="D690" i="5"/>
  <c r="D689" i="5"/>
  <c r="D688" i="5"/>
  <c r="D687" i="5"/>
  <c r="D686" i="5"/>
  <c r="D685" i="5"/>
  <c r="D684" i="5"/>
  <c r="D683" i="5"/>
  <c r="D682" i="5"/>
  <c r="D681" i="5"/>
  <c r="D680" i="5"/>
  <c r="D679" i="5"/>
  <c r="D678" i="5"/>
  <c r="D677" i="5"/>
  <c r="D676" i="5"/>
  <c r="D675" i="5"/>
  <c r="D674" i="5"/>
  <c r="D673" i="5"/>
  <c r="D671" i="5"/>
  <c r="D670" i="5"/>
  <c r="D669" i="5"/>
  <c r="D668" i="5"/>
  <c r="D667" i="5"/>
  <c r="D666" i="5"/>
  <c r="D665" i="5"/>
  <c r="D663" i="5"/>
  <c r="D662" i="5"/>
  <c r="D661" i="5"/>
  <c r="D660" i="5"/>
  <c r="D659" i="5"/>
  <c r="D658" i="5"/>
  <c r="D657" i="5"/>
  <c r="D656" i="5"/>
  <c r="D655" i="5"/>
  <c r="D654" i="5"/>
  <c r="D653" i="5"/>
  <c r="D652" i="5"/>
  <c r="D651" i="5"/>
  <c r="D650" i="5"/>
  <c r="D649" i="5"/>
  <c r="D648" i="5"/>
  <c r="D647" i="5"/>
  <c r="D646" i="5"/>
  <c r="D645" i="5"/>
  <c r="D644" i="5"/>
  <c r="D643" i="5"/>
  <c r="D642" i="5"/>
  <c r="D641" i="5"/>
  <c r="D640" i="5"/>
  <c r="D639" i="5"/>
  <c r="D638" i="5"/>
  <c r="D637" i="5"/>
  <c r="D636" i="5"/>
  <c r="D635" i="5"/>
  <c r="D634" i="5"/>
  <c r="D633" i="5"/>
  <c r="D632" i="5"/>
  <c r="D631" i="5"/>
  <c r="D630" i="5"/>
  <c r="D629" i="5"/>
  <c r="D628" i="5"/>
  <c r="D627" i="5"/>
  <c r="D626" i="5"/>
  <c r="D625" i="5"/>
  <c r="D624" i="5"/>
  <c r="D623" i="5"/>
  <c r="D622" i="5"/>
  <c r="D621" i="5"/>
  <c r="D620" i="5"/>
  <c r="D619" i="5"/>
  <c r="D618" i="5"/>
  <c r="D617" i="5"/>
  <c r="D616" i="5"/>
  <c r="D615" i="5"/>
  <c r="D614" i="5"/>
  <c r="D613" i="5"/>
  <c r="D612" i="5"/>
  <c r="D611" i="5"/>
  <c r="D610" i="5"/>
  <c r="D609" i="5"/>
  <c r="D608" i="5"/>
  <c r="D607" i="5"/>
  <c r="D606" i="5"/>
  <c r="D605" i="5"/>
  <c r="D604" i="5"/>
  <c r="D603" i="5"/>
  <c r="D602" i="5"/>
  <c r="D601" i="5"/>
  <c r="D600" i="5"/>
  <c r="D599" i="5"/>
  <c r="D598" i="5"/>
  <c r="D597" i="5"/>
  <c r="D596" i="5"/>
  <c r="D595" i="5"/>
  <c r="D594" i="5"/>
  <c r="D593" i="5"/>
  <c r="D592" i="5"/>
  <c r="D591" i="5"/>
  <c r="D590" i="5"/>
  <c r="D589" i="5"/>
  <c r="D588" i="5"/>
  <c r="D587" i="5"/>
  <c r="D586" i="5"/>
  <c r="D585" i="5"/>
  <c r="D584" i="5"/>
  <c r="D583" i="5"/>
  <c r="D582" i="5"/>
  <c r="D581" i="5"/>
  <c r="D580" i="5"/>
  <c r="D579" i="5"/>
  <c r="D578" i="5"/>
  <c r="D577" i="5"/>
  <c r="D576" i="5"/>
  <c r="D575" i="5"/>
  <c r="D574" i="5"/>
  <c r="D573" i="5"/>
  <c r="D572" i="5"/>
  <c r="D571" i="5"/>
  <c r="D570" i="5"/>
  <c r="D569" i="5"/>
  <c r="D568" i="5"/>
  <c r="D567" i="5"/>
  <c r="D566" i="5"/>
  <c r="D565" i="5"/>
  <c r="D564" i="5"/>
  <c r="D563" i="5"/>
  <c r="D562" i="5"/>
  <c r="D561" i="5"/>
  <c r="D560" i="5"/>
  <c r="D559" i="5"/>
  <c r="D558" i="5"/>
  <c r="D557" i="5"/>
  <c r="D556" i="5"/>
  <c r="D555" i="5"/>
  <c r="D554" i="5"/>
  <c r="D553" i="5"/>
  <c r="D552" i="5"/>
  <c r="D551" i="5"/>
  <c r="D550" i="5"/>
  <c r="D549" i="5"/>
  <c r="D548" i="5"/>
  <c r="D547" i="5"/>
  <c r="D546" i="5"/>
  <c r="D545" i="5"/>
  <c r="D544" i="5"/>
  <c r="D543" i="5"/>
  <c r="D542" i="5"/>
  <c r="D541" i="5"/>
  <c r="D540" i="5"/>
  <c r="D539" i="5"/>
  <c r="D538" i="5"/>
  <c r="D537" i="5"/>
  <c r="D536" i="5"/>
  <c r="D535" i="5"/>
  <c r="D534" i="5"/>
  <c r="D533" i="5"/>
  <c r="D532" i="5"/>
  <c r="D531" i="5"/>
  <c r="D530" i="5"/>
  <c r="D529" i="5"/>
  <c r="D528" i="5"/>
  <c r="D527" i="5"/>
  <c r="D526" i="5"/>
  <c r="D525" i="5"/>
  <c r="D524" i="5"/>
  <c r="D523" i="5"/>
  <c r="D522" i="5"/>
  <c r="D521" i="5"/>
  <c r="D520" i="5"/>
  <c r="D519" i="5"/>
  <c r="D518" i="5"/>
  <c r="D517" i="5"/>
  <c r="D516" i="5"/>
  <c r="D515" i="5"/>
  <c r="D514" i="5"/>
  <c r="D513" i="5"/>
  <c r="D512" i="5"/>
  <c r="D511" i="5"/>
  <c r="D510" i="5"/>
  <c r="D509" i="5"/>
  <c r="D508" i="5"/>
  <c r="D507" i="5"/>
  <c r="D506" i="5"/>
  <c r="D505" i="5"/>
  <c r="D504" i="5"/>
  <c r="D503" i="5"/>
  <c r="D502" i="5"/>
  <c r="D501" i="5"/>
  <c r="D500" i="5"/>
  <c r="D499" i="5"/>
  <c r="D498" i="5"/>
  <c r="D497" i="5"/>
  <c r="D496" i="5"/>
  <c r="D495" i="5"/>
  <c r="D494" i="5"/>
  <c r="D493" i="5"/>
  <c r="D492" i="5"/>
  <c r="D491" i="5"/>
  <c r="D490" i="5"/>
  <c r="D489" i="5"/>
  <c r="D488" i="5"/>
  <c r="D487" i="5"/>
  <c r="D486" i="5"/>
  <c r="D485" i="5"/>
  <c r="D484" i="5"/>
  <c r="D483" i="5"/>
  <c r="D482" i="5"/>
  <c r="D481" i="5"/>
  <c r="D480" i="5"/>
  <c r="D479" i="5"/>
  <c r="D478" i="5"/>
  <c r="D477" i="5"/>
  <c r="D476" i="5"/>
  <c r="D475" i="5"/>
  <c r="D474" i="5"/>
  <c r="D473" i="5"/>
  <c r="D472" i="5"/>
  <c r="D471" i="5"/>
  <c r="D470" i="5"/>
  <c r="D469" i="5"/>
  <c r="D468" i="5"/>
  <c r="D467" i="5"/>
  <c r="D466" i="5"/>
  <c r="D465" i="5"/>
  <c r="D464" i="5"/>
  <c r="D463" i="5"/>
  <c r="D462" i="5"/>
  <c r="D461" i="5"/>
  <c r="D460" i="5"/>
  <c r="D459" i="5"/>
  <c r="D458" i="5"/>
  <c r="D457" i="5"/>
  <c r="D456" i="5"/>
  <c r="D455" i="5"/>
  <c r="D454" i="5"/>
  <c r="D453" i="5"/>
  <c r="D452" i="5"/>
  <c r="D451" i="5"/>
  <c r="D450" i="5"/>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D278" i="5"/>
  <c r="D277" i="5"/>
  <c r="D276" i="5"/>
  <c r="D275" i="5"/>
  <c r="D274" i="5"/>
  <c r="D273" i="5"/>
  <c r="D272" i="5"/>
  <c r="D271" i="5"/>
  <c r="D270" i="5"/>
  <c r="D269" i="5"/>
  <c r="D268" i="5"/>
  <c r="D267" i="5"/>
  <c r="D266" i="5"/>
  <c r="D265" i="5"/>
  <c r="D264" i="5"/>
  <c r="D263" i="5"/>
  <c r="D262" i="5"/>
  <c r="D261" i="5"/>
  <c r="D260" i="5"/>
  <c r="D259" i="5"/>
  <c r="D258" i="5"/>
  <c r="D257" i="5"/>
  <c r="D256" i="5"/>
  <c r="D255" i="5"/>
  <c r="D254" i="5"/>
  <c r="D253" i="5"/>
  <c r="D252" i="5"/>
  <c r="D251" i="5"/>
  <c r="D250" i="5"/>
  <c r="D249" i="5"/>
  <c r="D248" i="5"/>
  <c r="D247" i="5"/>
  <c r="D246" i="5"/>
  <c r="D245" i="5"/>
  <c r="D244" i="5"/>
  <c r="D243" i="5"/>
  <c r="D242" i="5"/>
  <c r="D241" i="5"/>
  <c r="D240" i="5"/>
  <c r="D239" i="5"/>
  <c r="D238" i="5"/>
  <c r="D237" i="5"/>
  <c r="D236" i="5"/>
  <c r="D235" i="5"/>
  <c r="D234" i="5"/>
  <c r="D233" i="5"/>
  <c r="D232" i="5"/>
  <c r="D231" i="5"/>
  <c r="D230" i="5"/>
  <c r="D229" i="5"/>
  <c r="D228" i="5"/>
  <c r="D227" i="5"/>
  <c r="D226" i="5"/>
  <c r="D225" i="5"/>
  <c r="D224" i="5"/>
  <c r="D223" i="5"/>
  <c r="D222" i="5"/>
  <c r="D221" i="5"/>
  <c r="D220" i="5"/>
  <c r="D219" i="5"/>
  <c r="D218" i="5"/>
  <c r="D217" i="5"/>
  <c r="D216" i="5"/>
  <c r="D215" i="5"/>
  <c r="D214" i="5"/>
  <c r="D213" i="5"/>
  <c r="D212" i="5"/>
  <c r="D211" i="5"/>
  <c r="D210" i="5"/>
  <c r="D209" i="5"/>
  <c r="D208" i="5"/>
  <c r="D207" i="5"/>
  <c r="D206" i="5"/>
  <c r="D205" i="5"/>
  <c r="D204" i="5"/>
  <c r="D203" i="5"/>
  <c r="D202" i="5"/>
  <c r="D201" i="5"/>
  <c r="D200" i="5"/>
  <c r="D199" i="5"/>
  <c r="D198" i="5"/>
  <c r="D197" i="5"/>
  <c r="D196" i="5"/>
  <c r="D195" i="5"/>
  <c r="D194" i="5"/>
  <c r="D193" i="5"/>
  <c r="D192" i="5"/>
  <c r="D191" i="5"/>
  <c r="D190" i="5"/>
  <c r="D189" i="5"/>
  <c r="D188" i="5"/>
  <c r="D187" i="5"/>
  <c r="D186" i="5"/>
  <c r="D185" i="5"/>
  <c r="D184" i="5"/>
  <c r="D183" i="5"/>
  <c r="D182" i="5"/>
  <c r="D181" i="5"/>
  <c r="D180" i="5"/>
  <c r="D179" i="5"/>
  <c r="D178" i="5"/>
  <c r="D177" i="5"/>
  <c r="D176" i="5"/>
  <c r="D175" i="5"/>
  <c r="D174" i="5"/>
  <c r="D173" i="5"/>
  <c r="D172" i="5"/>
  <c r="D171" i="5"/>
  <c r="D170" i="5"/>
  <c r="D169" i="5"/>
  <c r="D168" i="5"/>
  <c r="D167" i="5"/>
  <c r="D166" i="5"/>
  <c r="D165" i="5"/>
  <c r="D164" i="5"/>
  <c r="D163" i="5"/>
  <c r="D162" i="5"/>
  <c r="D161" i="5"/>
  <c r="D160" i="5"/>
  <c r="D159" i="5"/>
  <c r="D158" i="5"/>
  <c r="D157" i="5"/>
  <c r="D156" i="5"/>
  <c r="D155" i="5"/>
  <c r="D154" i="5"/>
  <c r="D153" i="5"/>
  <c r="D152" i="5"/>
  <c r="D151" i="5"/>
  <c r="D150" i="5"/>
  <c r="D149" i="5"/>
  <c r="D148" i="5"/>
  <c r="D147" i="5"/>
  <c r="D146" i="5"/>
  <c r="D145" i="5"/>
  <c r="D144" i="5"/>
  <c r="D143" i="5"/>
  <c r="D142" i="5"/>
  <c r="D141" i="5"/>
  <c r="D140" i="5"/>
  <c r="D139" i="5"/>
  <c r="D138" i="5"/>
  <c r="D137" i="5"/>
  <c r="D136" i="5"/>
  <c r="D135" i="5"/>
  <c r="D134" i="5"/>
  <c r="D133" i="5"/>
  <c r="D132" i="5"/>
  <c r="D131" i="5"/>
  <c r="D130" i="5"/>
  <c r="D129" i="5"/>
  <c r="D128" i="5"/>
  <c r="D127" i="5"/>
  <c r="D126" i="5"/>
  <c r="D125" i="5"/>
  <c r="D124" i="5"/>
  <c r="D123" i="5"/>
  <c r="D122" i="5"/>
  <c r="D121" i="5"/>
  <c r="D120" i="5"/>
  <c r="D119" i="5"/>
  <c r="D118" i="5"/>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2" i="5"/>
  <c r="D21" i="5"/>
  <c r="D20" i="5"/>
  <c r="D19" i="5"/>
  <c r="D18" i="5"/>
  <c r="D17" i="5"/>
  <c r="D16" i="5"/>
  <c r="D15" i="5"/>
  <c r="D14" i="5"/>
  <c r="D13" i="5"/>
  <c r="D12" i="5"/>
  <c r="D11" i="5"/>
  <c r="D10" i="5"/>
  <c r="D9" i="5"/>
  <c r="D8" i="5"/>
  <c r="D7" i="5"/>
  <c r="D6" i="5"/>
  <c r="D5" i="5"/>
  <c r="D4" i="5"/>
  <c r="D23" i="5"/>
  <c r="G377" i="10"/>
  <c r="G376" i="10"/>
  <c r="G375" i="10"/>
  <c r="G374" i="10"/>
  <c r="G373" i="10"/>
  <c r="G372" i="10"/>
  <c r="G371" i="10"/>
  <c r="G370" i="10"/>
  <c r="G369" i="10"/>
  <c r="G368" i="10"/>
  <c r="G367" i="10"/>
  <c r="G366" i="10"/>
  <c r="G365" i="10"/>
  <c r="G364" i="10"/>
  <c r="G363" i="10"/>
  <c r="G362" i="10"/>
  <c r="G361" i="10"/>
  <c r="G360" i="10"/>
  <c r="G359" i="10"/>
  <c r="G358" i="10"/>
  <c r="G357" i="10"/>
  <c r="G356" i="10"/>
  <c r="G355" i="10"/>
  <c r="G354" i="10"/>
  <c r="G353" i="10"/>
  <c r="G352" i="10"/>
  <c r="G351" i="10"/>
  <c r="G350" i="10"/>
  <c r="G349" i="10"/>
  <c r="G348" i="10"/>
  <c r="G347" i="10"/>
  <c r="G346" i="10"/>
  <c r="G345" i="10"/>
  <c r="G344" i="10"/>
  <c r="G343" i="10"/>
  <c r="G342" i="10"/>
  <c r="G341" i="10"/>
  <c r="G340" i="10"/>
  <c r="G339" i="10"/>
  <c r="G338" i="10"/>
  <c r="G337" i="10"/>
  <c r="G336" i="10"/>
  <c r="G335" i="10"/>
  <c r="G334" i="10"/>
  <c r="G333" i="10"/>
  <c r="G332" i="10"/>
  <c r="G331" i="10"/>
  <c r="G330" i="10"/>
  <c r="G329" i="10"/>
  <c r="G328" i="10"/>
  <c r="G327" i="10"/>
  <c r="G326" i="10"/>
  <c r="G325" i="10"/>
  <c r="G324" i="10"/>
  <c r="G323" i="10"/>
  <c r="G322" i="10"/>
  <c r="G321" i="10"/>
  <c r="G320" i="10"/>
  <c r="G319" i="10"/>
  <c r="G318" i="10"/>
  <c r="G317" i="10"/>
  <c r="G316" i="10"/>
  <c r="G315" i="10"/>
  <c r="G314" i="10"/>
  <c r="G313" i="10"/>
  <c r="G312" i="10"/>
  <c r="G311" i="10"/>
  <c r="G310" i="10"/>
  <c r="G309" i="10"/>
  <c r="G308" i="10"/>
  <c r="G307" i="10"/>
  <c r="G306" i="10"/>
  <c r="G305" i="10"/>
  <c r="G304" i="10"/>
  <c r="G303" i="10"/>
  <c r="G302" i="10"/>
  <c r="G301" i="10"/>
  <c r="G300" i="10"/>
  <c r="G299" i="10"/>
  <c r="G298" i="10"/>
  <c r="G297" i="10"/>
  <c r="G296" i="10"/>
  <c r="G295" i="10"/>
  <c r="G294" i="10"/>
  <c r="G293" i="10"/>
  <c r="G292" i="10"/>
  <c r="G291" i="10"/>
  <c r="G290" i="10"/>
  <c r="G289" i="10"/>
  <c r="G288" i="10"/>
  <c r="G287" i="10"/>
  <c r="G286" i="10"/>
  <c r="G285" i="10"/>
  <c r="G284" i="10"/>
  <c r="G283" i="10"/>
  <c r="G282" i="10"/>
  <c r="G281" i="10"/>
  <c r="G280" i="10"/>
  <c r="G279" i="10"/>
  <c r="G278" i="10"/>
  <c r="G277" i="10"/>
  <c r="G276" i="10"/>
  <c r="G275" i="10"/>
  <c r="G274" i="10"/>
  <c r="G273" i="10"/>
  <c r="G272" i="10"/>
  <c r="G271" i="10"/>
  <c r="G270" i="10"/>
  <c r="G269" i="10"/>
  <c r="G268" i="10"/>
  <c r="G267" i="10"/>
  <c r="G266" i="10"/>
  <c r="G265" i="10"/>
  <c r="G264" i="10"/>
  <c r="G263" i="10"/>
  <c r="G262" i="10"/>
  <c r="G261" i="10"/>
  <c r="G260" i="10"/>
  <c r="G259" i="10"/>
  <c r="G258" i="10"/>
  <c r="G257" i="10"/>
  <c r="G256" i="10"/>
  <c r="G255" i="10"/>
  <c r="G254" i="10"/>
  <c r="G253" i="10"/>
  <c r="G252" i="10"/>
  <c r="G251" i="10"/>
  <c r="G250" i="10"/>
  <c r="G249" i="10"/>
  <c r="G248" i="10"/>
  <c r="G247" i="10"/>
  <c r="G246" i="10"/>
  <c r="G245" i="10"/>
  <c r="G244" i="10"/>
  <c r="G243" i="10"/>
  <c r="G242" i="10"/>
  <c r="G241" i="10"/>
  <c r="G240" i="10"/>
  <c r="G239" i="10"/>
  <c r="G238" i="10"/>
  <c r="G237" i="10"/>
  <c r="G236" i="10"/>
  <c r="G235" i="10"/>
  <c r="G234" i="10"/>
  <c r="G233" i="10"/>
  <c r="G232" i="10"/>
  <c r="G231" i="10"/>
  <c r="G230" i="10"/>
  <c r="G229" i="10"/>
  <c r="G228" i="10"/>
  <c r="G227" i="10"/>
  <c r="G226" i="10"/>
  <c r="G225" i="10"/>
  <c r="G224" i="10"/>
  <c r="G223" i="10"/>
  <c r="G222" i="10"/>
  <c r="G221" i="10"/>
  <c r="G220" i="10"/>
  <c r="G219" i="10"/>
  <c r="G218" i="10"/>
  <c r="G217" i="10"/>
  <c r="G216" i="10"/>
  <c r="G215" i="10"/>
  <c r="G214" i="10"/>
  <c r="G213" i="10"/>
  <c r="G212" i="10"/>
  <c r="G211" i="10"/>
  <c r="G210" i="10"/>
  <c r="G209" i="10"/>
  <c r="G208" i="10"/>
  <c r="G207" i="10"/>
  <c r="G206" i="10"/>
  <c r="G205" i="10"/>
  <c r="G204" i="10"/>
  <c r="G203" i="10"/>
  <c r="G202" i="10"/>
  <c r="G201" i="10"/>
  <c r="G200" i="10"/>
  <c r="G199" i="10"/>
  <c r="G198" i="10"/>
  <c r="G197" i="10"/>
  <c r="G196" i="10"/>
  <c r="G195" i="10"/>
  <c r="G194" i="10"/>
  <c r="G193" i="10"/>
  <c r="G192" i="10"/>
  <c r="G191" i="10"/>
  <c r="G190"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H935" i="5" l="1"/>
  <c r="N935" i="5" s="1"/>
  <c r="Z935" i="5" s="1"/>
  <c r="N1226" i="5"/>
  <c r="Z1226" i="5" s="1"/>
  <c r="D1561" i="5"/>
  <c r="H934" i="5" l="1"/>
  <c r="N934" i="5" s="1"/>
  <c r="Z934" i="5" s="1"/>
  <c r="G1561" i="5" l="1"/>
  <c r="E985" i="5" l="1"/>
  <c r="H956" i="5"/>
  <c r="Z956" i="5" s="1"/>
  <c r="H953" i="5"/>
  <c r="H952" i="5"/>
  <c r="Z952" i="5" s="1"/>
  <c r="H1553" i="5"/>
  <c r="N1553" i="5" s="1"/>
  <c r="F1481" i="5"/>
  <c r="H1410" i="5"/>
  <c r="H1409" i="5"/>
  <c r="H1408" i="5"/>
  <c r="N1408" i="5" s="1"/>
  <c r="H1407" i="5"/>
  <c r="Z1407" i="5" s="1"/>
  <c r="H1405" i="5"/>
  <c r="Z1405" i="5" s="1"/>
  <c r="H1403" i="5"/>
  <c r="Z1403" i="5" s="1"/>
  <c r="H1401" i="5"/>
  <c r="Z1401" i="5" s="1"/>
  <c r="Z1400" i="5"/>
  <c r="H1399" i="5"/>
  <c r="N1399" i="5" s="1"/>
  <c r="H1397" i="5"/>
  <c r="Z1397" i="5" s="1"/>
  <c r="F1395" i="5"/>
  <c r="H1393" i="5"/>
  <c r="N1393" i="5" s="1"/>
  <c r="H1392" i="5"/>
  <c r="H1391" i="5"/>
  <c r="H1390" i="5"/>
  <c r="N1390" i="5" s="1"/>
  <c r="H1389" i="5"/>
  <c r="Z1389" i="5" s="1"/>
  <c r="H1387" i="5"/>
  <c r="H1385" i="5"/>
  <c r="Z1385" i="5" s="1"/>
  <c r="H1384" i="5"/>
  <c r="Z1384" i="5" s="1"/>
  <c r="H1383" i="5"/>
  <c r="H1381" i="5"/>
  <c r="N1381" i="5" s="1"/>
  <c r="H1379" i="5"/>
  <c r="H1377" i="5"/>
  <c r="Z1377" i="5" s="1"/>
  <c r="H1376" i="5"/>
  <c r="Z1376" i="5" s="1"/>
  <c r="H1375" i="5"/>
  <c r="N1375" i="5" s="1"/>
  <c r="H1374" i="5"/>
  <c r="H1373" i="5"/>
  <c r="H1371" i="5"/>
  <c r="Z1371" i="5" s="1"/>
  <c r="H1369" i="5"/>
  <c r="N1369" i="5" s="1"/>
  <c r="H1368" i="5"/>
  <c r="H1367" i="5"/>
  <c r="H1365" i="5"/>
  <c r="Z1365" i="5" s="1"/>
  <c r="H1360" i="5"/>
  <c r="Z1360" i="5" s="1"/>
  <c r="H1359" i="5"/>
  <c r="H1358" i="5"/>
  <c r="Z1358" i="5" s="1"/>
  <c r="H1355" i="5"/>
  <c r="Z1355" i="5" s="1"/>
  <c r="H1352" i="5"/>
  <c r="Z1352" i="5" s="1"/>
  <c r="H1351" i="5"/>
  <c r="Z1351" i="5" s="1"/>
  <c r="H1350" i="5"/>
  <c r="H1345" i="5"/>
  <c r="Z1345" i="5" s="1"/>
  <c r="H1344" i="5"/>
  <c r="H1343" i="5"/>
  <c r="Z1343" i="5" s="1"/>
  <c r="H1342" i="5"/>
  <c r="H1340" i="5"/>
  <c r="H1336" i="5"/>
  <c r="H1335" i="5"/>
  <c r="Z1335" i="5" s="1"/>
  <c r="H1334" i="5"/>
  <c r="H1330" i="5"/>
  <c r="H1328" i="5"/>
  <c r="H1327" i="5"/>
  <c r="Z1327" i="5" s="1"/>
  <c r="H1326" i="5"/>
  <c r="H1325" i="5"/>
  <c r="Z1325" i="5" s="1"/>
  <c r="H1321" i="5"/>
  <c r="Z1321" i="5" s="1"/>
  <c r="H1320" i="5"/>
  <c r="H1319" i="5"/>
  <c r="Z1319" i="5" s="1"/>
  <c r="H1318" i="5"/>
  <c r="H1315" i="5"/>
  <c r="Z1315" i="5" s="1"/>
  <c r="H1312" i="5"/>
  <c r="H1311" i="5"/>
  <c r="H1310" i="5"/>
  <c r="H1306" i="5"/>
  <c r="H1304" i="5"/>
  <c r="H1303" i="5"/>
  <c r="Z1303" i="5" s="1"/>
  <c r="H1302" i="5"/>
  <c r="Z1302" i="5" s="1"/>
  <c r="H1300" i="5"/>
  <c r="Z1300" i="5" s="1"/>
  <c r="H1296" i="5"/>
  <c r="H1295" i="5"/>
  <c r="Z1295" i="5" s="1"/>
  <c r="H1294" i="5"/>
  <c r="H1293" i="5"/>
  <c r="Z1293" i="5" s="1"/>
  <c r="H1290" i="5"/>
  <c r="H1288" i="5"/>
  <c r="Z1288" i="5" s="1"/>
  <c r="H1287" i="5"/>
  <c r="Z1287" i="5" s="1"/>
  <c r="H1286" i="5"/>
  <c r="H1285" i="5"/>
  <c r="Z1285" i="5" s="1"/>
  <c r="H1284" i="5"/>
  <c r="Z1284" i="5" s="1"/>
  <c r="H1280" i="5"/>
  <c r="H1279" i="5"/>
  <c r="H1278" i="5"/>
  <c r="Z1278" i="5" s="1"/>
  <c r="H1277" i="5"/>
  <c r="Z1277" i="5" s="1"/>
  <c r="H1274" i="5"/>
  <c r="H1272" i="5"/>
  <c r="Z1272" i="5" s="1"/>
  <c r="H1271" i="5"/>
  <c r="Z1271" i="5" s="1"/>
  <c r="H1270" i="5"/>
  <c r="Z1270" i="5" s="1"/>
  <c r="H1269" i="5"/>
  <c r="H1268" i="5"/>
  <c r="H1266" i="5"/>
  <c r="N1266" i="5" s="1"/>
  <c r="H1264" i="5"/>
  <c r="Z1264" i="5" s="1"/>
  <c r="H1263" i="5"/>
  <c r="Z1263" i="5" s="1"/>
  <c r="H1262" i="5"/>
  <c r="H1261" i="5"/>
  <c r="Z1261" i="5" s="1"/>
  <c r="H1258" i="5"/>
  <c r="Z1258" i="5" s="1"/>
  <c r="H1257" i="5"/>
  <c r="Z1257" i="5" s="1"/>
  <c r="H1256" i="5"/>
  <c r="Z1256" i="5" s="1"/>
  <c r="H1255" i="5"/>
  <c r="H1253" i="5"/>
  <c r="Z1253" i="5" s="1"/>
  <c r="H1252" i="5"/>
  <c r="Z1252" i="5" s="1"/>
  <c r="H1249" i="5"/>
  <c r="Z1249" i="5" s="1"/>
  <c r="H1248" i="5"/>
  <c r="Z1248" i="5" s="1"/>
  <c r="H1247" i="5"/>
  <c r="H1245" i="5"/>
  <c r="Z1245" i="5" s="1"/>
  <c r="H1244" i="5"/>
  <c r="H1242" i="5"/>
  <c r="Z1242" i="5" s="1"/>
  <c r="H1241" i="5"/>
  <c r="Z1241" i="5" s="1"/>
  <c r="H1240" i="5"/>
  <c r="Z1240" i="5" s="1"/>
  <c r="H1239" i="5"/>
  <c r="Z1239" i="5" s="1"/>
  <c r="H1237" i="5"/>
  <c r="Z1237" i="5" s="1"/>
  <c r="H1555" i="5"/>
  <c r="A1555" i="5"/>
  <c r="H1554" i="5"/>
  <c r="Z1554" i="5" s="1"/>
  <c r="A1554" i="5"/>
  <c r="A1553" i="5"/>
  <c r="A1258" i="5"/>
  <c r="A1257" i="5"/>
  <c r="A1256" i="5"/>
  <c r="A1255" i="5"/>
  <c r="H1254" i="5"/>
  <c r="Z1254" i="5" s="1"/>
  <c r="A1254" i="5"/>
  <c r="A1253" i="5"/>
  <c r="A1252" i="5"/>
  <c r="H1251" i="5"/>
  <c r="Z1251" i="5" s="1"/>
  <c r="A1251" i="5"/>
  <c r="H1250" i="5"/>
  <c r="A1250" i="5"/>
  <c r="A1249" i="5"/>
  <c r="A1248" i="5"/>
  <c r="A1247" i="5"/>
  <c r="H1246" i="5"/>
  <c r="Z1246" i="5" s="1"/>
  <c r="A1246" i="5"/>
  <c r="A1245" i="5"/>
  <c r="A1244" i="5"/>
  <c r="H1243" i="5"/>
  <c r="A1243" i="5"/>
  <c r="A1242" i="5"/>
  <c r="A1241" i="5"/>
  <c r="A1240" i="5"/>
  <c r="H1411" i="5"/>
  <c r="A1411" i="5"/>
  <c r="A1410" i="5"/>
  <c r="A1409" i="5"/>
  <c r="A1408" i="5"/>
  <c r="A1407" i="5"/>
  <c r="H1406" i="5"/>
  <c r="A1406" i="5"/>
  <c r="A1405" i="5"/>
  <c r="H1404" i="5"/>
  <c r="Z1404" i="5" s="1"/>
  <c r="A1404" i="5"/>
  <c r="A1403" i="5"/>
  <c r="H1402" i="5"/>
  <c r="A1402" i="5"/>
  <c r="A1401" i="5"/>
  <c r="A1400" i="5"/>
  <c r="A1399" i="5"/>
  <c r="H1398" i="5"/>
  <c r="Z1398" i="5" s="1"/>
  <c r="A1398" i="5"/>
  <c r="A1397" i="5"/>
  <c r="A1396" i="5"/>
  <c r="A1395" i="5"/>
  <c r="H1394" i="5"/>
  <c r="A1394" i="5"/>
  <c r="A1393" i="5"/>
  <c r="A1392" i="5"/>
  <c r="A1391" i="5"/>
  <c r="A1390" i="5"/>
  <c r="A1389" i="5"/>
  <c r="H1388" i="5"/>
  <c r="Z1388" i="5" s="1"/>
  <c r="A1388" i="5"/>
  <c r="A1387" i="5"/>
  <c r="H1386" i="5"/>
  <c r="A1386" i="5"/>
  <c r="A1385" i="5"/>
  <c r="A1384" i="5"/>
  <c r="A1383" i="5"/>
  <c r="H1382" i="5"/>
  <c r="Z1382" i="5" s="1"/>
  <c r="A1382" i="5"/>
  <c r="A1381" i="5"/>
  <c r="H1380" i="5"/>
  <c r="Z1380" i="5" s="1"/>
  <c r="A1380" i="5"/>
  <c r="A1379" i="5"/>
  <c r="H1378" i="5"/>
  <c r="A1378" i="5"/>
  <c r="A1377" i="5"/>
  <c r="A1376" i="5"/>
  <c r="A1375" i="5"/>
  <c r="A1374" i="5"/>
  <c r="A1373" i="5"/>
  <c r="H1372" i="5"/>
  <c r="A1372" i="5"/>
  <c r="A1371" i="5"/>
  <c r="H1370" i="5"/>
  <c r="Z1370" i="5" s="1"/>
  <c r="A1370" i="5"/>
  <c r="A1369" i="5"/>
  <c r="A1368" i="5"/>
  <c r="A1367" i="5"/>
  <c r="H1366" i="5"/>
  <c r="Z1366" i="5" s="1"/>
  <c r="A1366" i="5"/>
  <c r="A1365" i="5"/>
  <c r="A1364" i="5"/>
  <c r="H1363" i="5"/>
  <c r="Z1363" i="5" s="1"/>
  <c r="A1363" i="5"/>
  <c r="H1362" i="5"/>
  <c r="Z1362" i="5" s="1"/>
  <c r="A1362" i="5"/>
  <c r="H1361" i="5"/>
  <c r="A1361" i="5"/>
  <c r="A1360" i="5"/>
  <c r="A1359" i="5"/>
  <c r="A1358" i="5"/>
  <c r="H1357" i="5"/>
  <c r="Z1357" i="5" s="1"/>
  <c r="A1357" i="5"/>
  <c r="H1356" i="5"/>
  <c r="A1356" i="5"/>
  <c r="A1355" i="5"/>
  <c r="H1354" i="5"/>
  <c r="Z1354" i="5" s="1"/>
  <c r="A1354" i="5"/>
  <c r="H1353" i="5"/>
  <c r="A1353" i="5"/>
  <c r="A1352" i="5"/>
  <c r="A1351" i="5"/>
  <c r="A1350" i="5"/>
  <c r="H1349" i="5"/>
  <c r="Z1349" i="5" s="1"/>
  <c r="A1349" i="5"/>
  <c r="H1348" i="5"/>
  <c r="A1348" i="5"/>
  <c r="H1347" i="5"/>
  <c r="Z1347" i="5" s="1"/>
  <c r="A1347" i="5"/>
  <c r="H1346" i="5"/>
  <c r="A1346" i="5"/>
  <c r="A1345" i="5"/>
  <c r="A1344" i="5"/>
  <c r="A1343" i="5"/>
  <c r="A1342" i="5"/>
  <c r="H1341" i="5"/>
  <c r="Z1341" i="5" s="1"/>
  <c r="A1341" i="5"/>
  <c r="A1340" i="5"/>
  <c r="H1339" i="5"/>
  <c r="Z1339" i="5" s="1"/>
  <c r="A1339" i="5"/>
  <c r="H1338" i="5"/>
  <c r="A1338" i="5"/>
  <c r="H1337" i="5"/>
  <c r="Z1337" i="5" s="1"/>
  <c r="A1337" i="5"/>
  <c r="A1336" i="5"/>
  <c r="A1335" i="5"/>
  <c r="A1334" i="5"/>
  <c r="H1333" i="5"/>
  <c r="Z1333" i="5" s="1"/>
  <c r="A1333" i="5"/>
  <c r="H1332" i="5"/>
  <c r="A1332" i="5"/>
  <c r="H1331" i="5"/>
  <c r="Z1331" i="5" s="1"/>
  <c r="A1331" i="5"/>
  <c r="A1330" i="5"/>
  <c r="H1329" i="5"/>
  <c r="Z1329" i="5" s="1"/>
  <c r="A1329" i="5"/>
  <c r="A1328" i="5"/>
  <c r="A1327" i="5"/>
  <c r="A1326" i="5"/>
  <c r="A1325" i="5"/>
  <c r="H1324" i="5"/>
  <c r="A1324" i="5"/>
  <c r="H1323" i="5"/>
  <c r="Z1323" i="5" s="1"/>
  <c r="A1323" i="5"/>
  <c r="H1322" i="5"/>
  <c r="A1322" i="5"/>
  <c r="A1321" i="5"/>
  <c r="A1320" i="5"/>
  <c r="A1319" i="5"/>
  <c r="A1318" i="5"/>
  <c r="H1317" i="5"/>
  <c r="Z1317" i="5" s="1"/>
  <c r="A1317" i="5"/>
  <c r="H1316" i="5"/>
  <c r="A1316" i="5"/>
  <c r="A1315" i="5"/>
  <c r="H1314" i="5"/>
  <c r="A1314" i="5"/>
  <c r="H1313" i="5"/>
  <c r="Z1313" i="5" s="1"/>
  <c r="A1313" i="5"/>
  <c r="A1312" i="5"/>
  <c r="A1311" i="5"/>
  <c r="A1310" i="5"/>
  <c r="H1309" i="5"/>
  <c r="Z1309" i="5" s="1"/>
  <c r="A1309" i="5"/>
  <c r="H1308" i="5"/>
  <c r="A1308" i="5"/>
  <c r="H1307" i="5"/>
  <c r="Z1307" i="5" s="1"/>
  <c r="A1307" i="5"/>
  <c r="A1306" i="5"/>
  <c r="H1305" i="5"/>
  <c r="Z1305" i="5" s="1"/>
  <c r="A1305" i="5"/>
  <c r="A1304" i="5"/>
  <c r="A1303" i="5"/>
  <c r="A1302" i="5"/>
  <c r="H1301" i="5"/>
  <c r="Z1301" i="5" s="1"/>
  <c r="A1301" i="5"/>
  <c r="A1300" i="5"/>
  <c r="A1299" i="5"/>
  <c r="H1298" i="5"/>
  <c r="Z1298" i="5" s="1"/>
  <c r="A1298" i="5"/>
  <c r="H1297" i="5"/>
  <c r="Z1297" i="5" s="1"/>
  <c r="A1297" i="5"/>
  <c r="A1296" i="5"/>
  <c r="A1295" i="5"/>
  <c r="A1294" i="5"/>
  <c r="A1293" i="5"/>
  <c r="H1292" i="5"/>
  <c r="A1292" i="5"/>
  <c r="H1291" i="5"/>
  <c r="Z1291" i="5" s="1"/>
  <c r="A1291" i="5"/>
  <c r="A1290" i="5"/>
  <c r="H1289" i="5"/>
  <c r="Z1289" i="5" s="1"/>
  <c r="A1289" i="5"/>
  <c r="A1288" i="5"/>
  <c r="A1287" i="5"/>
  <c r="A1286" i="5"/>
  <c r="A1285" i="5"/>
  <c r="A1284" i="5"/>
  <c r="H1283" i="5"/>
  <c r="A1283" i="5"/>
  <c r="H1282" i="5"/>
  <c r="Z1282" i="5" s="1"/>
  <c r="A1282" i="5"/>
  <c r="H1281" i="5"/>
  <c r="Z1281" i="5" s="1"/>
  <c r="A1281" i="5"/>
  <c r="A1280" i="5"/>
  <c r="A1279" i="5"/>
  <c r="A1278" i="5"/>
  <c r="A1277" i="5"/>
  <c r="H1276" i="5"/>
  <c r="Z1276" i="5" s="1"/>
  <c r="A1276" i="5"/>
  <c r="H1275" i="5"/>
  <c r="Z1275" i="5" s="1"/>
  <c r="A1275" i="5"/>
  <c r="A1274" i="5"/>
  <c r="H1273" i="5"/>
  <c r="Z1273" i="5" s="1"/>
  <c r="A1273" i="5"/>
  <c r="A1272" i="5"/>
  <c r="A1271" i="5"/>
  <c r="A1270" i="5"/>
  <c r="A1269" i="5"/>
  <c r="A1268" i="5"/>
  <c r="H1267" i="5"/>
  <c r="Z1267" i="5" s="1"/>
  <c r="A1267" i="5"/>
  <c r="A1266" i="5"/>
  <c r="H1265" i="5"/>
  <c r="Z1265" i="5" s="1"/>
  <c r="A1265" i="5"/>
  <c r="A1264" i="5"/>
  <c r="A1263" i="5"/>
  <c r="A1262" i="5"/>
  <c r="A1261" i="5"/>
  <c r="H1260" i="5"/>
  <c r="Z1260" i="5" s="1"/>
  <c r="A1260" i="5"/>
  <c r="H1259" i="5"/>
  <c r="Z1259" i="5" s="1"/>
  <c r="A1259" i="5"/>
  <c r="A1239" i="5"/>
  <c r="H1238" i="5"/>
  <c r="Z1238" i="5" s="1"/>
  <c r="A1238" i="5"/>
  <c r="A1237" i="5"/>
  <c r="H1194" i="5"/>
  <c r="S1194" i="5" s="1"/>
  <c r="H1193" i="5"/>
  <c r="H1122" i="5"/>
  <c r="H1114" i="5"/>
  <c r="H1113" i="5"/>
  <c r="S1113" i="5" s="1"/>
  <c r="H1112" i="5"/>
  <c r="S1112" i="5" s="1"/>
  <c r="H1111" i="5"/>
  <c r="Z1111" i="5" s="1"/>
  <c r="H1110" i="5"/>
  <c r="H1109" i="5"/>
  <c r="H1108" i="5"/>
  <c r="H1107" i="5"/>
  <c r="Z1107" i="5" s="1"/>
  <c r="H1104" i="5"/>
  <c r="Z1104" i="5" s="1"/>
  <c r="H1103" i="5"/>
  <c r="Z1103" i="5" s="1"/>
  <c r="H1101" i="5"/>
  <c r="Z1101" i="5" s="1"/>
  <c r="H1100" i="5"/>
  <c r="Z1100" i="5" s="1"/>
  <c r="H1099" i="5"/>
  <c r="H1095" i="5"/>
  <c r="Z1095" i="5" s="1"/>
  <c r="H1094" i="5"/>
  <c r="H1093" i="5"/>
  <c r="Z1093" i="5" s="1"/>
  <c r="H1092" i="5"/>
  <c r="H1091" i="5"/>
  <c r="H1086" i="5"/>
  <c r="Z1086" i="5" s="1"/>
  <c r="H1084" i="5"/>
  <c r="Z1084" i="5" s="1"/>
  <c r="H1083" i="5"/>
  <c r="Z1083" i="5" s="1"/>
  <c r="H1079" i="5"/>
  <c r="Z1079" i="5" s="1"/>
  <c r="H1077" i="5"/>
  <c r="H1076" i="5"/>
  <c r="Z1076" i="5" s="1"/>
  <c r="H1075" i="5"/>
  <c r="Z1075" i="5" s="1"/>
  <c r="H1071" i="5"/>
  <c r="Z1071" i="5" s="1"/>
  <c r="H1070" i="5"/>
  <c r="Z1070" i="5" s="1"/>
  <c r="H1069" i="5"/>
  <c r="H1068" i="5"/>
  <c r="Z1068" i="5" s="1"/>
  <c r="H1067" i="5"/>
  <c r="Z1067" i="5" s="1"/>
  <c r="H1062" i="5"/>
  <c r="Z1062" i="5" s="1"/>
  <c r="H1061" i="5"/>
  <c r="Z1061" i="5" s="1"/>
  <c r="H1060" i="5"/>
  <c r="H1059" i="5"/>
  <c r="Z1059" i="5" s="1"/>
  <c r="H1055" i="5"/>
  <c r="H1052" i="5"/>
  <c r="H1051" i="5"/>
  <c r="Z1051" i="5" s="1"/>
  <c r="H1049" i="5"/>
  <c r="Z1049" i="5" s="1"/>
  <c r="H1048" i="5"/>
  <c r="Z1048" i="5" s="1"/>
  <c r="H1045" i="5"/>
  <c r="Z1045" i="5" s="1"/>
  <c r="H1044" i="5"/>
  <c r="Z1044" i="5" s="1"/>
  <c r="H1043" i="5"/>
  <c r="Z1043" i="5" s="1"/>
  <c r="H1042" i="5"/>
  <c r="Z1042" i="5" s="1"/>
  <c r="H1039" i="5"/>
  <c r="H1037" i="5"/>
  <c r="Z1037" i="5" s="1"/>
  <c r="H1036" i="5"/>
  <c r="Z1036" i="5" s="1"/>
  <c r="H1035" i="5"/>
  <c r="H1034" i="5"/>
  <c r="H1031" i="5"/>
  <c r="Z1031" i="5" s="1"/>
  <c r="H1030" i="5"/>
  <c r="H1028" i="5"/>
  <c r="Z1028" i="5" s="1"/>
  <c r="H1027" i="5"/>
  <c r="Z1027" i="5" s="1"/>
  <c r="H1022" i="5"/>
  <c r="Z1022" i="5" s="1"/>
  <c r="H1020" i="5"/>
  <c r="H1019" i="5"/>
  <c r="H1017" i="5"/>
  <c r="Z1017" i="5" s="1"/>
  <c r="H1015" i="5"/>
  <c r="Z1015" i="5" s="1"/>
  <c r="H1013" i="5"/>
  <c r="H1012" i="5"/>
  <c r="Z1012" i="5" s="1"/>
  <c r="H1011" i="5"/>
  <c r="Z1011" i="5" s="1"/>
  <c r="H1008" i="5"/>
  <c r="Z1008" i="5" s="1"/>
  <c r="H1007" i="5"/>
  <c r="H1005" i="5"/>
  <c r="Z1005" i="5" s="1"/>
  <c r="H1004" i="5"/>
  <c r="Z1004" i="5" s="1"/>
  <c r="H1003" i="5"/>
  <c r="Z1003" i="5" s="1"/>
  <c r="H1002" i="5"/>
  <c r="Z1002" i="5" s="1"/>
  <c r="H1001" i="5"/>
  <c r="Z1001" i="5" s="1"/>
  <c r="H1000" i="5"/>
  <c r="H999" i="5"/>
  <c r="H997" i="5"/>
  <c r="Z997" i="5" s="1"/>
  <c r="H996" i="5"/>
  <c r="H995" i="5"/>
  <c r="H994" i="5"/>
  <c r="Z994" i="5" s="1"/>
  <c r="H993" i="5"/>
  <c r="Z993" i="5" s="1"/>
  <c r="H991" i="5"/>
  <c r="H990" i="5"/>
  <c r="H989" i="5"/>
  <c r="Z989" i="5" s="1"/>
  <c r="H988" i="5"/>
  <c r="Z988" i="5" s="1"/>
  <c r="H987" i="5"/>
  <c r="Z987" i="5" s="1"/>
  <c r="H1195" i="5"/>
  <c r="H1189" i="5"/>
  <c r="Z1189" i="5" s="1"/>
  <c r="H1187" i="5"/>
  <c r="Z1187" i="5" s="1"/>
  <c r="H1179" i="5"/>
  <c r="Z1179" i="5" s="1"/>
  <c r="H1173" i="5"/>
  <c r="Z1173" i="5" s="1"/>
  <c r="H1171" i="5"/>
  <c r="Z1171" i="5" s="1"/>
  <c r="H1165" i="5"/>
  <c r="Z1165" i="5" s="1"/>
  <c r="H1163" i="5"/>
  <c r="H1157" i="5"/>
  <c r="Z1157" i="5" s="1"/>
  <c r="H1155" i="5"/>
  <c r="H1149" i="5"/>
  <c r="Z1149" i="5" s="1"/>
  <c r="H1147" i="5"/>
  <c r="H1141" i="5"/>
  <c r="H1139" i="5"/>
  <c r="Z1139" i="5" s="1"/>
  <c r="H1133" i="5"/>
  <c r="H1131" i="5"/>
  <c r="Z1131" i="5" s="1"/>
  <c r="H1125" i="5"/>
  <c r="H1117" i="5"/>
  <c r="H1115" i="5"/>
  <c r="Z1115" i="5" s="1"/>
  <c r="H1085" i="5"/>
  <c r="H1053" i="5"/>
  <c r="Z1053" i="5" s="1"/>
  <c r="H1029" i="5"/>
  <c r="Z1029" i="5" s="1"/>
  <c r="H1021" i="5"/>
  <c r="H998" i="5"/>
  <c r="Z998" i="5" s="1"/>
  <c r="A990" i="5"/>
  <c r="A1000" i="5"/>
  <c r="A999" i="5"/>
  <c r="A998" i="5"/>
  <c r="A997" i="5"/>
  <c r="A996" i="5"/>
  <c r="A995" i="5"/>
  <c r="A994" i="5"/>
  <c r="A993" i="5"/>
  <c r="H992" i="5"/>
  <c r="Z992" i="5" s="1"/>
  <c r="A992" i="5"/>
  <c r="A991" i="5"/>
  <c r="A989" i="5"/>
  <c r="A988" i="5"/>
  <c r="A987" i="5"/>
  <c r="A1039" i="5"/>
  <c r="H1038" i="5"/>
  <c r="Z1038" i="5" s="1"/>
  <c r="A1038" i="5"/>
  <c r="A1037" i="5"/>
  <c r="A1036" i="5"/>
  <c r="A1035" i="5"/>
  <c r="A1034" i="5"/>
  <c r="H1033" i="5"/>
  <c r="Z1033" i="5" s="1"/>
  <c r="A1033" i="5"/>
  <c r="H1032" i="5"/>
  <c r="Z1032" i="5" s="1"/>
  <c r="A1032" i="5"/>
  <c r="A1031" i="5"/>
  <c r="A1030" i="5"/>
  <c r="A1029" i="5"/>
  <c r="A1028" i="5"/>
  <c r="A1027" i="5"/>
  <c r="H1026" i="5"/>
  <c r="Z1026" i="5" s="1"/>
  <c r="A1026" i="5"/>
  <c r="H1025" i="5"/>
  <c r="Z1025" i="5" s="1"/>
  <c r="A1025" i="5"/>
  <c r="H1024" i="5"/>
  <c r="A1024" i="5"/>
  <c r="H1023" i="5"/>
  <c r="Z1023" i="5" s="1"/>
  <c r="A1023" i="5"/>
  <c r="A1022" i="5"/>
  <c r="A1021" i="5"/>
  <c r="A1020" i="5"/>
  <c r="A1019" i="5"/>
  <c r="H1018" i="5"/>
  <c r="Z1018" i="5" s="1"/>
  <c r="A1018" i="5"/>
  <c r="A1017" i="5"/>
  <c r="H1016" i="5"/>
  <c r="A1016" i="5"/>
  <c r="A1015" i="5"/>
  <c r="H1014" i="5"/>
  <c r="Z1014" i="5" s="1"/>
  <c r="A1014" i="5"/>
  <c r="A1013" i="5"/>
  <c r="A1012" i="5"/>
  <c r="A1011" i="5"/>
  <c r="H1010" i="5"/>
  <c r="Z1010" i="5" s="1"/>
  <c r="A1010" i="5"/>
  <c r="H1009" i="5"/>
  <c r="Z1009" i="5" s="1"/>
  <c r="A1009" i="5"/>
  <c r="A1008" i="5"/>
  <c r="A1007" i="5"/>
  <c r="H1006" i="5"/>
  <c r="Z1006" i="5" s="1"/>
  <c r="A1006" i="5"/>
  <c r="A1005" i="5"/>
  <c r="A1004" i="5"/>
  <c r="A1003" i="5"/>
  <c r="A1002" i="5"/>
  <c r="A1001" i="5"/>
  <c r="H1078" i="5"/>
  <c r="A1078" i="5"/>
  <c r="A1077" i="5"/>
  <c r="A1076" i="5"/>
  <c r="A1075" i="5"/>
  <c r="H1074" i="5"/>
  <c r="A1074" i="5"/>
  <c r="H1073" i="5"/>
  <c r="A1073" i="5"/>
  <c r="H1072" i="5"/>
  <c r="Z1072" i="5" s="1"/>
  <c r="A1072" i="5"/>
  <c r="A1071" i="5"/>
  <c r="A1070" i="5"/>
  <c r="A1069" i="5"/>
  <c r="A1068" i="5"/>
  <c r="A1067" i="5"/>
  <c r="H1066" i="5"/>
  <c r="A1066" i="5"/>
  <c r="H1065" i="5"/>
  <c r="Z1065" i="5" s="1"/>
  <c r="A1065" i="5"/>
  <c r="H1064" i="5"/>
  <c r="Z1064" i="5" s="1"/>
  <c r="A1064" i="5"/>
  <c r="H1063" i="5"/>
  <c r="A1063" i="5"/>
  <c r="A1062" i="5"/>
  <c r="A1061" i="5"/>
  <c r="A1060" i="5"/>
  <c r="A1059" i="5"/>
  <c r="H1058" i="5"/>
  <c r="Z1058" i="5" s="1"/>
  <c r="A1058" i="5"/>
  <c r="H1057" i="5"/>
  <c r="Z1057" i="5" s="1"/>
  <c r="A1057" i="5"/>
  <c r="H1056" i="5"/>
  <c r="Z1056" i="5" s="1"/>
  <c r="A1056" i="5"/>
  <c r="A1055" i="5"/>
  <c r="H1054" i="5"/>
  <c r="Z1054" i="5" s="1"/>
  <c r="A1054" i="5"/>
  <c r="A1053" i="5"/>
  <c r="A1052" i="5"/>
  <c r="A1051" i="5"/>
  <c r="H1050" i="5"/>
  <c r="Z1050" i="5" s="1"/>
  <c r="A1050" i="5"/>
  <c r="A1049" i="5"/>
  <c r="A1048" i="5"/>
  <c r="H1047" i="5"/>
  <c r="Z1047" i="5" s="1"/>
  <c r="A1047" i="5"/>
  <c r="H1046" i="5"/>
  <c r="A1046" i="5"/>
  <c r="A1045" i="5"/>
  <c r="A1044" i="5"/>
  <c r="A1043" i="5"/>
  <c r="A1042" i="5"/>
  <c r="H1041" i="5"/>
  <c r="Z1041" i="5" s="1"/>
  <c r="A1041" i="5"/>
  <c r="H1040" i="5"/>
  <c r="Z1040" i="5" s="1"/>
  <c r="A1040" i="5"/>
  <c r="A1117" i="5"/>
  <c r="H1116" i="5"/>
  <c r="A1116" i="5"/>
  <c r="A1115" i="5"/>
  <c r="A1114" i="5"/>
  <c r="A1113" i="5"/>
  <c r="A1112" i="5"/>
  <c r="A1111" i="5"/>
  <c r="A1110" i="5"/>
  <c r="A1109" i="5"/>
  <c r="A1108" i="5"/>
  <c r="A1107" i="5"/>
  <c r="H1106" i="5"/>
  <c r="Z1106" i="5" s="1"/>
  <c r="A1106" i="5"/>
  <c r="H1105" i="5"/>
  <c r="A1105" i="5"/>
  <c r="A1104" i="5"/>
  <c r="A1103" i="5"/>
  <c r="H1102" i="5"/>
  <c r="A1102" i="5"/>
  <c r="A1101" i="5"/>
  <c r="A1100" i="5"/>
  <c r="A1099" i="5"/>
  <c r="H1098" i="5"/>
  <c r="Z1098" i="5" s="1"/>
  <c r="A1098" i="5"/>
  <c r="H1097" i="5"/>
  <c r="Z1097" i="5" s="1"/>
  <c r="A1097" i="5"/>
  <c r="H1096" i="5"/>
  <c r="Z1096" i="5" s="1"/>
  <c r="A1096" i="5"/>
  <c r="A1095" i="5"/>
  <c r="A1094" i="5"/>
  <c r="A1093" i="5"/>
  <c r="A1092" i="5"/>
  <c r="A1091" i="5"/>
  <c r="H1090" i="5"/>
  <c r="Z1090" i="5" s="1"/>
  <c r="A1090" i="5"/>
  <c r="H1089" i="5"/>
  <c r="Z1089" i="5" s="1"/>
  <c r="A1089" i="5"/>
  <c r="H1088" i="5"/>
  <c r="Z1088" i="5" s="1"/>
  <c r="A1088" i="5"/>
  <c r="H1087" i="5"/>
  <c r="Z1087" i="5" s="1"/>
  <c r="A1087" i="5"/>
  <c r="A1086" i="5"/>
  <c r="A1085" i="5"/>
  <c r="A1084" i="5"/>
  <c r="A1083" i="5"/>
  <c r="H1082" i="5"/>
  <c r="Z1082" i="5" s="1"/>
  <c r="A1082" i="5"/>
  <c r="H1081" i="5"/>
  <c r="Z1081" i="5" s="1"/>
  <c r="A1081" i="5"/>
  <c r="H1080" i="5"/>
  <c r="Z1080" i="5" s="1"/>
  <c r="A1080" i="5"/>
  <c r="A1079" i="5"/>
  <c r="H1156" i="5"/>
  <c r="A1156" i="5"/>
  <c r="A1155" i="5"/>
  <c r="H1154" i="5"/>
  <c r="Z1154" i="5" s="1"/>
  <c r="A1154" i="5"/>
  <c r="H1153" i="5"/>
  <c r="Z1153" i="5" s="1"/>
  <c r="A1153" i="5"/>
  <c r="H1152" i="5"/>
  <c r="A1152" i="5"/>
  <c r="H1151" i="5"/>
  <c r="A1151" i="5"/>
  <c r="H1150" i="5"/>
  <c r="Z1150" i="5" s="1"/>
  <c r="A1150" i="5"/>
  <c r="A1149" i="5"/>
  <c r="H1148" i="5"/>
  <c r="Z1148" i="5" s="1"/>
  <c r="A1148" i="5"/>
  <c r="A1147" i="5"/>
  <c r="H1146" i="5"/>
  <c r="Z1146" i="5" s="1"/>
  <c r="A1146" i="5"/>
  <c r="H1145" i="5"/>
  <c r="Z1145" i="5" s="1"/>
  <c r="A1145" i="5"/>
  <c r="H1144" i="5"/>
  <c r="A1144" i="5"/>
  <c r="H1143" i="5"/>
  <c r="Z1143" i="5" s="1"/>
  <c r="A1143" i="5"/>
  <c r="H1142" i="5"/>
  <c r="Z1142" i="5" s="1"/>
  <c r="A1142" i="5"/>
  <c r="A1141" i="5"/>
  <c r="H1140" i="5"/>
  <c r="Z1140" i="5" s="1"/>
  <c r="A1140" i="5"/>
  <c r="A1139" i="5"/>
  <c r="H1138" i="5"/>
  <c r="A1138" i="5"/>
  <c r="H1137" i="5"/>
  <c r="Z1137" i="5" s="1"/>
  <c r="A1137" i="5"/>
  <c r="H1136" i="5"/>
  <c r="Z1136" i="5" s="1"/>
  <c r="A1136" i="5"/>
  <c r="H1135" i="5"/>
  <c r="Z1135" i="5" s="1"/>
  <c r="A1135" i="5"/>
  <c r="H1134" i="5"/>
  <c r="Z1134" i="5" s="1"/>
  <c r="A1134" i="5"/>
  <c r="A1133" i="5"/>
  <c r="H1132" i="5"/>
  <c r="Z1132" i="5" s="1"/>
  <c r="A1132" i="5"/>
  <c r="A1131" i="5"/>
  <c r="H1130" i="5"/>
  <c r="A1130" i="5"/>
  <c r="H1129" i="5"/>
  <c r="Z1129" i="5" s="1"/>
  <c r="A1129" i="5"/>
  <c r="H1128" i="5"/>
  <c r="Z1128" i="5" s="1"/>
  <c r="A1128" i="5"/>
  <c r="H1127" i="5"/>
  <c r="Z1127" i="5" s="1"/>
  <c r="A1127" i="5"/>
  <c r="H1126" i="5"/>
  <c r="Z1126" i="5" s="1"/>
  <c r="A1126" i="5"/>
  <c r="A1125" i="5"/>
  <c r="H1124" i="5"/>
  <c r="A1124" i="5"/>
  <c r="H1123" i="5"/>
  <c r="Z1123" i="5" s="1"/>
  <c r="A1123" i="5"/>
  <c r="A1122" i="5"/>
  <c r="H1121" i="5"/>
  <c r="A1121" i="5"/>
  <c r="H1120" i="5"/>
  <c r="Z1120" i="5" s="1"/>
  <c r="A1120" i="5"/>
  <c r="H1119" i="5"/>
  <c r="Z1119" i="5" s="1"/>
  <c r="A1119" i="5"/>
  <c r="H1118" i="5"/>
  <c r="Z1118" i="5" s="1"/>
  <c r="A1118" i="5"/>
  <c r="A1195" i="5"/>
  <c r="A1194" i="5"/>
  <c r="A1193" i="5"/>
  <c r="H1192" i="5"/>
  <c r="Z1192" i="5" s="1"/>
  <c r="A1192" i="5"/>
  <c r="H1191" i="5"/>
  <c r="A1191" i="5"/>
  <c r="H1190" i="5"/>
  <c r="A1190" i="5"/>
  <c r="A1189" i="5"/>
  <c r="H1188" i="5"/>
  <c r="Z1188" i="5" s="1"/>
  <c r="A1188" i="5"/>
  <c r="A1187" i="5"/>
  <c r="H1186" i="5"/>
  <c r="A1186" i="5"/>
  <c r="H1185" i="5"/>
  <c r="Z1185" i="5" s="1"/>
  <c r="A1185" i="5"/>
  <c r="H1184" i="5"/>
  <c r="Z1184" i="5" s="1"/>
  <c r="A1184" i="5"/>
  <c r="H1183" i="5"/>
  <c r="A1183" i="5"/>
  <c r="H1182" i="5"/>
  <c r="Z1182" i="5" s="1"/>
  <c r="A1182" i="5"/>
  <c r="H1181" i="5"/>
  <c r="Z1181" i="5" s="1"/>
  <c r="A1181" i="5"/>
  <c r="H1180" i="5"/>
  <c r="A1180" i="5"/>
  <c r="A1179" i="5"/>
  <c r="H1178" i="5"/>
  <c r="Z1178" i="5" s="1"/>
  <c r="A1178" i="5"/>
  <c r="H1177" i="5"/>
  <c r="A1177" i="5"/>
  <c r="H1176" i="5"/>
  <c r="Z1176" i="5" s="1"/>
  <c r="A1176" i="5"/>
  <c r="H1175" i="5"/>
  <c r="Z1175" i="5" s="1"/>
  <c r="A1175" i="5"/>
  <c r="H1174" i="5"/>
  <c r="Z1174" i="5" s="1"/>
  <c r="A1174" i="5"/>
  <c r="A1173" i="5"/>
  <c r="H1172" i="5"/>
  <c r="A1172" i="5"/>
  <c r="A1171" i="5"/>
  <c r="H1170" i="5"/>
  <c r="Z1170" i="5" s="1"/>
  <c r="A1170" i="5"/>
  <c r="H1169" i="5"/>
  <c r="A1169" i="5"/>
  <c r="H1168" i="5"/>
  <c r="Z1168" i="5" s="1"/>
  <c r="A1168" i="5"/>
  <c r="H1167" i="5"/>
  <c r="Z1167" i="5" s="1"/>
  <c r="A1167" i="5"/>
  <c r="H1166" i="5"/>
  <c r="Z1166" i="5" s="1"/>
  <c r="A1166" i="5"/>
  <c r="A1165" i="5"/>
  <c r="H1164" i="5"/>
  <c r="Z1164" i="5" s="1"/>
  <c r="A1164" i="5"/>
  <c r="A1163" i="5"/>
  <c r="H1162" i="5"/>
  <c r="Z1162" i="5" s="1"/>
  <c r="A1162" i="5"/>
  <c r="H1161" i="5"/>
  <c r="Z1161" i="5" s="1"/>
  <c r="A1161" i="5"/>
  <c r="H1160" i="5"/>
  <c r="Z1160" i="5" s="1"/>
  <c r="A1160" i="5"/>
  <c r="H1159" i="5"/>
  <c r="Z1159" i="5" s="1"/>
  <c r="A1159" i="5"/>
  <c r="H1158" i="5"/>
  <c r="Z1158" i="5" s="1"/>
  <c r="A1158" i="5"/>
  <c r="A1157" i="5"/>
  <c r="A968" i="5"/>
  <c r="H967" i="5"/>
  <c r="Z967" i="5" s="1"/>
  <c r="A967" i="5"/>
  <c r="H966" i="5"/>
  <c r="Z966" i="5" s="1"/>
  <c r="A966" i="5"/>
  <c r="H965" i="5"/>
  <c r="Z965" i="5" s="1"/>
  <c r="A965" i="5"/>
  <c r="A964" i="5"/>
  <c r="H963" i="5"/>
  <c r="Z963" i="5" s="1"/>
  <c r="A963" i="5"/>
  <c r="H962" i="5"/>
  <c r="Z962" i="5" s="1"/>
  <c r="A962" i="5"/>
  <c r="H961" i="5"/>
  <c r="Z961" i="5" s="1"/>
  <c r="A961" i="5"/>
  <c r="H960" i="5"/>
  <c r="Z960" i="5" s="1"/>
  <c r="A960" i="5"/>
  <c r="H959" i="5"/>
  <c r="A959" i="5"/>
  <c r="H958" i="5"/>
  <c r="Z958" i="5" s="1"/>
  <c r="A958" i="5"/>
  <c r="H957" i="5"/>
  <c r="Z957" i="5" s="1"/>
  <c r="A957" i="5"/>
  <c r="A956" i="5"/>
  <c r="H955" i="5"/>
  <c r="Z955" i="5" s="1"/>
  <c r="A955" i="5"/>
  <c r="H954" i="5"/>
  <c r="Z954" i="5" s="1"/>
  <c r="A954" i="5"/>
  <c r="A953" i="5"/>
  <c r="A952" i="5"/>
  <c r="H827" i="5"/>
  <c r="Z827" i="5" s="1"/>
  <c r="H826" i="5"/>
  <c r="H825" i="5"/>
  <c r="H824" i="5"/>
  <c r="Z824" i="5" s="1"/>
  <c r="H823" i="5"/>
  <c r="Z823" i="5" s="1"/>
  <c r="H822" i="5"/>
  <c r="H821" i="5"/>
  <c r="Z821" i="5" s="1"/>
  <c r="H820" i="5"/>
  <c r="Z820" i="5" s="1"/>
  <c r="H819" i="5"/>
  <c r="Z819" i="5" s="1"/>
  <c r="H818" i="5"/>
  <c r="Z818" i="5" s="1"/>
  <c r="H816" i="5"/>
  <c r="H814" i="5"/>
  <c r="H813" i="5"/>
  <c r="Z813" i="5" s="1"/>
  <c r="H812" i="5"/>
  <c r="Z812" i="5" s="1"/>
  <c r="H810" i="5"/>
  <c r="Z810" i="5" s="1"/>
  <c r="H807" i="5"/>
  <c r="Z807" i="5" s="1"/>
  <c r="H806" i="5"/>
  <c r="H805" i="5"/>
  <c r="Z805" i="5" s="1"/>
  <c r="H804" i="5"/>
  <c r="H798" i="5"/>
  <c r="H797" i="5"/>
  <c r="Z797" i="5" s="1"/>
  <c r="H796" i="5"/>
  <c r="Z796" i="5" s="1"/>
  <c r="H795" i="5"/>
  <c r="Z795" i="5" s="1"/>
  <c r="H791" i="5"/>
  <c r="Z791" i="5" s="1"/>
  <c r="H790" i="5"/>
  <c r="Z790" i="5" s="1"/>
  <c r="H789" i="5"/>
  <c r="Z789" i="5" s="1"/>
  <c r="H788" i="5"/>
  <c r="Z788" i="5" s="1"/>
  <c r="H786" i="5"/>
  <c r="Z786" i="5" s="1"/>
  <c r="H783" i="5"/>
  <c r="H782" i="5"/>
  <c r="H781" i="5"/>
  <c r="Z781" i="5" s="1"/>
  <c r="H780" i="5"/>
  <c r="Z780" i="5" s="1"/>
  <c r="H774" i="5"/>
  <c r="Z774" i="5" s="1"/>
  <c r="H773" i="5"/>
  <c r="Z773" i="5" s="1"/>
  <c r="H772" i="5"/>
  <c r="Z772" i="5" s="1"/>
  <c r="H771" i="5"/>
  <c r="H768" i="5"/>
  <c r="Z768" i="5" s="1"/>
  <c r="H765" i="5"/>
  <c r="H764" i="5"/>
  <c r="Z764" i="5" s="1"/>
  <c r="H763" i="5"/>
  <c r="H760" i="5"/>
  <c r="Z760" i="5" s="1"/>
  <c r="H759" i="5"/>
  <c r="H758" i="5"/>
  <c r="Z758" i="5" s="1"/>
  <c r="H756" i="5"/>
  <c r="Z756" i="5" s="1"/>
  <c r="H755" i="5"/>
  <c r="H754" i="5"/>
  <c r="Z754" i="5" s="1"/>
  <c r="H752" i="5"/>
  <c r="Z752" i="5" s="1"/>
  <c r="H750" i="5"/>
  <c r="Z750" i="5" s="1"/>
  <c r="H749" i="5"/>
  <c r="H748" i="5"/>
  <c r="Z748" i="5" s="1"/>
  <c r="H747" i="5"/>
  <c r="Z747" i="5" s="1"/>
  <c r="H744" i="5"/>
  <c r="Z744" i="5" s="1"/>
  <c r="H741" i="5"/>
  <c r="Z741" i="5" s="1"/>
  <c r="H740" i="5"/>
  <c r="H739" i="5"/>
  <c r="H736" i="5"/>
  <c r="H735" i="5"/>
  <c r="Z735" i="5" s="1"/>
  <c r="H734" i="5"/>
  <c r="Z734" i="5" s="1"/>
  <c r="H733" i="5"/>
  <c r="Z733" i="5" s="1"/>
  <c r="H732" i="5"/>
  <c r="Z732" i="5" s="1"/>
  <c r="H731" i="5"/>
  <c r="Z731" i="5" s="1"/>
  <c r="H730" i="5"/>
  <c r="H727" i="5"/>
  <c r="Z727" i="5" s="1"/>
  <c r="H726" i="5"/>
  <c r="Z726" i="5" s="1"/>
  <c r="H725" i="5"/>
  <c r="Z725" i="5" s="1"/>
  <c r="H724" i="5"/>
  <c r="Z724" i="5" s="1"/>
  <c r="H723" i="5"/>
  <c r="Z723" i="5" s="1"/>
  <c r="H718" i="5"/>
  <c r="H717" i="5"/>
  <c r="Z717" i="5" s="1"/>
  <c r="H716" i="5"/>
  <c r="H715" i="5"/>
  <c r="Z715" i="5" s="1"/>
  <c r="H714" i="5"/>
  <c r="H711" i="5"/>
  <c r="Z711" i="5" s="1"/>
  <c r="H710" i="5"/>
  <c r="Z710" i="5" s="1"/>
  <c r="H709" i="5"/>
  <c r="Z709" i="5" s="1"/>
  <c r="H708" i="5"/>
  <c r="Z708" i="5" s="1"/>
  <c r="H707" i="5"/>
  <c r="Z707" i="5" s="1"/>
  <c r="H702" i="5"/>
  <c r="Z702" i="5" s="1"/>
  <c r="H701" i="5"/>
  <c r="Z701" i="5" s="1"/>
  <c r="H700" i="5"/>
  <c r="H699" i="5"/>
  <c r="Z699" i="5" s="1"/>
  <c r="H698" i="5"/>
  <c r="Z698" i="5" s="1"/>
  <c r="H695" i="5"/>
  <c r="Z695" i="5" s="1"/>
  <c r="H694" i="5"/>
  <c r="Z694" i="5" s="1"/>
  <c r="H693" i="5"/>
  <c r="H692" i="5"/>
  <c r="Z692" i="5" s="1"/>
  <c r="H691" i="5"/>
  <c r="Z691" i="5" s="1"/>
  <c r="H688" i="5"/>
  <c r="Z688" i="5" s="1"/>
  <c r="H687" i="5"/>
  <c r="H686" i="5"/>
  <c r="Z686" i="5" s="1"/>
  <c r="H684" i="5"/>
  <c r="H683" i="5"/>
  <c r="H682" i="5"/>
  <c r="H680" i="5"/>
  <c r="H677" i="5"/>
  <c r="Z677" i="5" s="1"/>
  <c r="H676" i="5"/>
  <c r="H674" i="5"/>
  <c r="A674" i="5"/>
  <c r="A691" i="5"/>
  <c r="H690" i="5"/>
  <c r="A690" i="5"/>
  <c r="H689" i="5"/>
  <c r="Z689" i="5" s="1"/>
  <c r="A689" i="5"/>
  <c r="A688" i="5"/>
  <c r="A687" i="5"/>
  <c r="A686" i="5"/>
  <c r="H685" i="5"/>
  <c r="Z685" i="5" s="1"/>
  <c r="A685" i="5"/>
  <c r="A684" i="5"/>
  <c r="A683" i="5"/>
  <c r="A682" i="5"/>
  <c r="H681" i="5"/>
  <c r="Z681" i="5" s="1"/>
  <c r="A681" i="5"/>
  <c r="A680" i="5"/>
  <c r="H679" i="5"/>
  <c r="Z679" i="5" s="1"/>
  <c r="A679" i="5"/>
  <c r="A731" i="5"/>
  <c r="A730" i="5"/>
  <c r="H729" i="5"/>
  <c r="Z729" i="5" s="1"/>
  <c r="A729" i="5"/>
  <c r="H728" i="5"/>
  <c r="Z728" i="5" s="1"/>
  <c r="A728" i="5"/>
  <c r="A727" i="5"/>
  <c r="A726" i="5"/>
  <c r="A725" i="5"/>
  <c r="A724" i="5"/>
  <c r="A723" i="5"/>
  <c r="H722" i="5"/>
  <c r="A722" i="5"/>
  <c r="H721" i="5"/>
  <c r="Z721" i="5" s="1"/>
  <c r="A721" i="5"/>
  <c r="H720" i="5"/>
  <c r="Z720" i="5" s="1"/>
  <c r="A720" i="5"/>
  <c r="H719" i="5"/>
  <c r="Z719" i="5" s="1"/>
  <c r="A719" i="5"/>
  <c r="A718" i="5"/>
  <c r="A717" i="5"/>
  <c r="A716" i="5"/>
  <c r="A715" i="5"/>
  <c r="A714" i="5"/>
  <c r="H713" i="5"/>
  <c r="Z713" i="5" s="1"/>
  <c r="A713" i="5"/>
  <c r="H712" i="5"/>
  <c r="A712" i="5"/>
  <c r="A711" i="5"/>
  <c r="A710" i="5"/>
  <c r="A709" i="5"/>
  <c r="A708" i="5"/>
  <c r="A707" i="5"/>
  <c r="H706" i="5"/>
  <c r="A706" i="5"/>
  <c r="H705" i="5"/>
  <c r="Z705" i="5" s="1"/>
  <c r="A705" i="5"/>
  <c r="H704" i="5"/>
  <c r="Z704" i="5" s="1"/>
  <c r="A704" i="5"/>
  <c r="H703" i="5"/>
  <c r="Z703" i="5" s="1"/>
  <c r="A703" i="5"/>
  <c r="A702" i="5"/>
  <c r="A701" i="5"/>
  <c r="A700" i="5"/>
  <c r="A699" i="5"/>
  <c r="A698" i="5"/>
  <c r="H697" i="5"/>
  <c r="A697" i="5"/>
  <c r="H696" i="5"/>
  <c r="A696" i="5"/>
  <c r="A695" i="5"/>
  <c r="A694" i="5"/>
  <c r="A693" i="5"/>
  <c r="A692" i="5"/>
  <c r="H678" i="5"/>
  <c r="Z678" i="5" s="1"/>
  <c r="A678" i="5"/>
  <c r="A677" i="5"/>
  <c r="A676" i="5"/>
  <c r="A774" i="5"/>
  <c r="A773" i="5"/>
  <c r="A772" i="5"/>
  <c r="A771" i="5"/>
  <c r="H770" i="5"/>
  <c r="Z770" i="5" s="1"/>
  <c r="A770" i="5"/>
  <c r="H769" i="5"/>
  <c r="Z769" i="5" s="1"/>
  <c r="A769" i="5"/>
  <c r="A768" i="5"/>
  <c r="H767" i="5"/>
  <c r="Z767" i="5" s="1"/>
  <c r="A767" i="5"/>
  <c r="H766" i="5"/>
  <c r="Z766" i="5" s="1"/>
  <c r="A766" i="5"/>
  <c r="A765" i="5"/>
  <c r="A764" i="5"/>
  <c r="A763" i="5"/>
  <c r="H762" i="5"/>
  <c r="Z762" i="5" s="1"/>
  <c r="A762" i="5"/>
  <c r="H761" i="5"/>
  <c r="A761" i="5"/>
  <c r="A760" i="5"/>
  <c r="A759" i="5"/>
  <c r="A758" i="5"/>
  <c r="H757" i="5"/>
  <c r="A757" i="5"/>
  <c r="A756" i="5"/>
  <c r="A755" i="5"/>
  <c r="A754" i="5"/>
  <c r="H753" i="5"/>
  <c r="Z753" i="5" s="1"/>
  <c r="A753" i="5"/>
  <c r="A752" i="5"/>
  <c r="H751" i="5"/>
  <c r="Z751" i="5" s="1"/>
  <c r="A751" i="5"/>
  <c r="A750" i="5"/>
  <c r="A749" i="5"/>
  <c r="A748" i="5"/>
  <c r="A747" i="5"/>
  <c r="H746" i="5"/>
  <c r="Z746" i="5" s="1"/>
  <c r="A746" i="5"/>
  <c r="H745" i="5"/>
  <c r="Z745" i="5" s="1"/>
  <c r="A745" i="5"/>
  <c r="A744" i="5"/>
  <c r="H743" i="5"/>
  <c r="A743" i="5"/>
  <c r="H742" i="5"/>
  <c r="Z742" i="5" s="1"/>
  <c r="A742" i="5"/>
  <c r="A741" i="5"/>
  <c r="A740" i="5"/>
  <c r="A739" i="5"/>
  <c r="H738" i="5"/>
  <c r="Z738" i="5" s="1"/>
  <c r="A738" i="5"/>
  <c r="H737" i="5"/>
  <c r="Z737" i="5" s="1"/>
  <c r="A737" i="5"/>
  <c r="A736" i="5"/>
  <c r="A735" i="5"/>
  <c r="A734" i="5"/>
  <c r="A733" i="5"/>
  <c r="A732" i="5"/>
  <c r="H817" i="5"/>
  <c r="A817" i="5"/>
  <c r="A816" i="5"/>
  <c r="H815" i="5"/>
  <c r="Z815" i="5" s="1"/>
  <c r="A815" i="5"/>
  <c r="A814" i="5"/>
  <c r="A813" i="5"/>
  <c r="A812" i="5"/>
  <c r="H811" i="5"/>
  <c r="Z811" i="5" s="1"/>
  <c r="A811" i="5"/>
  <c r="A810" i="5"/>
  <c r="H809" i="5"/>
  <c r="Z809" i="5" s="1"/>
  <c r="A809" i="5"/>
  <c r="H808" i="5"/>
  <c r="A808" i="5"/>
  <c r="A807" i="5"/>
  <c r="A806" i="5"/>
  <c r="A805" i="5"/>
  <c r="A804" i="5"/>
  <c r="H803" i="5"/>
  <c r="Z803" i="5" s="1"/>
  <c r="A803" i="5"/>
  <c r="H802" i="5"/>
  <c r="A802" i="5"/>
  <c r="H801" i="5"/>
  <c r="Z801" i="5" s="1"/>
  <c r="A801" i="5"/>
  <c r="H800" i="5"/>
  <c r="A800" i="5"/>
  <c r="H799" i="5"/>
  <c r="Z799" i="5" s="1"/>
  <c r="A799" i="5"/>
  <c r="A798" i="5"/>
  <c r="A797" i="5"/>
  <c r="A796" i="5"/>
  <c r="A795" i="5"/>
  <c r="H794" i="5"/>
  <c r="Z794" i="5" s="1"/>
  <c r="A794" i="5"/>
  <c r="H793" i="5"/>
  <c r="Z793" i="5" s="1"/>
  <c r="A793" i="5"/>
  <c r="H792" i="5"/>
  <c r="A792" i="5"/>
  <c r="A791" i="5"/>
  <c r="A790" i="5"/>
  <c r="A789" i="5"/>
  <c r="A788" i="5"/>
  <c r="H787" i="5"/>
  <c r="Z787" i="5" s="1"/>
  <c r="A787" i="5"/>
  <c r="A786" i="5"/>
  <c r="H785" i="5"/>
  <c r="Z785" i="5" s="1"/>
  <c r="A785" i="5"/>
  <c r="H784" i="5"/>
  <c r="Z784" i="5" s="1"/>
  <c r="A784" i="5"/>
  <c r="A783" i="5"/>
  <c r="A782" i="5"/>
  <c r="A781" i="5"/>
  <c r="A780" i="5"/>
  <c r="H779" i="5"/>
  <c r="A779" i="5"/>
  <c r="H778" i="5"/>
  <c r="Z778" i="5" s="1"/>
  <c r="A778" i="5"/>
  <c r="H777" i="5"/>
  <c r="Z777" i="5" s="1"/>
  <c r="A777" i="5"/>
  <c r="H776" i="5"/>
  <c r="Z776" i="5" s="1"/>
  <c r="A776" i="5"/>
  <c r="H775" i="5"/>
  <c r="Z775" i="5" s="1"/>
  <c r="A775" i="5"/>
  <c r="H860" i="5"/>
  <c r="A860" i="5"/>
  <c r="H859" i="5"/>
  <c r="Z859" i="5" s="1"/>
  <c r="A859" i="5"/>
  <c r="H858" i="5"/>
  <c r="Z858" i="5" s="1"/>
  <c r="A858" i="5"/>
  <c r="H857" i="5"/>
  <c r="A857" i="5"/>
  <c r="H856" i="5"/>
  <c r="Z856" i="5" s="1"/>
  <c r="A856" i="5"/>
  <c r="H855" i="5"/>
  <c r="Z855" i="5" s="1"/>
  <c r="A855" i="5"/>
  <c r="H854" i="5"/>
  <c r="Z854" i="5" s="1"/>
  <c r="A854" i="5"/>
  <c r="H853" i="5"/>
  <c r="Z853" i="5" s="1"/>
  <c r="A853" i="5"/>
  <c r="H852" i="5"/>
  <c r="Z852" i="5" s="1"/>
  <c r="A852" i="5"/>
  <c r="H851" i="5"/>
  <c r="A851" i="5"/>
  <c r="H850" i="5"/>
  <c r="Z850" i="5" s="1"/>
  <c r="A850" i="5"/>
  <c r="H849" i="5"/>
  <c r="A849" i="5"/>
  <c r="H848" i="5"/>
  <c r="Z848" i="5" s="1"/>
  <c r="A848" i="5"/>
  <c r="H847" i="5"/>
  <c r="A847" i="5"/>
  <c r="H846" i="5"/>
  <c r="Z846" i="5" s="1"/>
  <c r="A846" i="5"/>
  <c r="H845" i="5"/>
  <c r="A845" i="5"/>
  <c r="H844" i="5"/>
  <c r="Z844" i="5" s="1"/>
  <c r="A844" i="5"/>
  <c r="H843" i="5"/>
  <c r="A843" i="5"/>
  <c r="H842" i="5"/>
  <c r="Z842" i="5" s="1"/>
  <c r="A842" i="5"/>
  <c r="H841" i="5"/>
  <c r="A841" i="5"/>
  <c r="H840" i="5"/>
  <c r="Z840" i="5" s="1"/>
  <c r="A840" i="5"/>
  <c r="H839" i="5"/>
  <c r="Z839" i="5" s="1"/>
  <c r="A839" i="5"/>
  <c r="H838" i="5"/>
  <c r="Z838" i="5" s="1"/>
  <c r="A838" i="5"/>
  <c r="H837" i="5"/>
  <c r="Z837" i="5" s="1"/>
  <c r="A837" i="5"/>
  <c r="H836" i="5"/>
  <c r="Z836" i="5" s="1"/>
  <c r="A836" i="5"/>
  <c r="H835" i="5"/>
  <c r="A835" i="5"/>
  <c r="H834" i="5"/>
  <c r="Z834" i="5" s="1"/>
  <c r="A834" i="5"/>
  <c r="H833" i="5"/>
  <c r="Z833" i="5" s="1"/>
  <c r="A833" i="5"/>
  <c r="H832" i="5"/>
  <c r="Z832" i="5" s="1"/>
  <c r="A832" i="5"/>
  <c r="H831" i="5"/>
  <c r="Z831" i="5" s="1"/>
  <c r="A831" i="5"/>
  <c r="H830" i="5"/>
  <c r="Z830" i="5" s="1"/>
  <c r="A830" i="5"/>
  <c r="H829" i="5"/>
  <c r="Z829" i="5" s="1"/>
  <c r="A829" i="5"/>
  <c r="H828" i="5"/>
  <c r="Z828" i="5" s="1"/>
  <c r="A828" i="5"/>
  <c r="A827" i="5"/>
  <c r="A826" i="5"/>
  <c r="A825" i="5"/>
  <c r="A824" i="5"/>
  <c r="A823" i="5"/>
  <c r="A822" i="5"/>
  <c r="A821" i="5"/>
  <c r="A820" i="5"/>
  <c r="A819" i="5"/>
  <c r="A818" i="5"/>
  <c r="H903" i="5"/>
  <c r="Z903" i="5" s="1"/>
  <c r="A903" i="5"/>
  <c r="H902" i="5"/>
  <c r="A902" i="5"/>
  <c r="H901" i="5"/>
  <c r="Z901" i="5" s="1"/>
  <c r="A901" i="5"/>
  <c r="H900" i="5"/>
  <c r="Z900" i="5" s="1"/>
  <c r="A900" i="5"/>
  <c r="H899" i="5"/>
  <c r="Z899" i="5" s="1"/>
  <c r="A899" i="5"/>
  <c r="H898" i="5"/>
  <c r="Z898" i="5" s="1"/>
  <c r="A898" i="5"/>
  <c r="H897" i="5"/>
  <c r="Z897" i="5" s="1"/>
  <c r="A897" i="5"/>
  <c r="H896" i="5"/>
  <c r="Z896" i="5" s="1"/>
  <c r="A896" i="5"/>
  <c r="H895" i="5"/>
  <c r="Z895" i="5" s="1"/>
  <c r="A895" i="5"/>
  <c r="H894" i="5"/>
  <c r="A894" i="5"/>
  <c r="H893" i="5"/>
  <c r="Z893" i="5" s="1"/>
  <c r="A893" i="5"/>
  <c r="H892" i="5"/>
  <c r="A892" i="5"/>
  <c r="H891" i="5"/>
  <c r="Z891" i="5" s="1"/>
  <c r="A891" i="5"/>
  <c r="H890" i="5"/>
  <c r="A890" i="5"/>
  <c r="H889" i="5"/>
  <c r="Z889" i="5" s="1"/>
  <c r="A889" i="5"/>
  <c r="H888" i="5"/>
  <c r="A888" i="5"/>
  <c r="H887" i="5"/>
  <c r="Z887" i="5" s="1"/>
  <c r="A887" i="5"/>
  <c r="H886" i="5"/>
  <c r="A886" i="5"/>
  <c r="H885" i="5"/>
  <c r="Z885" i="5" s="1"/>
  <c r="A885" i="5"/>
  <c r="H884" i="5"/>
  <c r="A884" i="5"/>
  <c r="H883" i="5"/>
  <c r="Z883" i="5" s="1"/>
  <c r="A883" i="5"/>
  <c r="H882" i="5"/>
  <c r="Z882" i="5" s="1"/>
  <c r="A882" i="5"/>
  <c r="H881" i="5"/>
  <c r="Z881" i="5" s="1"/>
  <c r="A881" i="5"/>
  <c r="H880" i="5"/>
  <c r="Z880" i="5" s="1"/>
  <c r="A880" i="5"/>
  <c r="H879" i="5"/>
  <c r="Z879" i="5" s="1"/>
  <c r="A879" i="5"/>
  <c r="H878" i="5"/>
  <c r="A878" i="5"/>
  <c r="H877" i="5"/>
  <c r="Z877" i="5" s="1"/>
  <c r="A877" i="5"/>
  <c r="H876" i="5"/>
  <c r="Z876" i="5" s="1"/>
  <c r="A876" i="5"/>
  <c r="H875" i="5"/>
  <c r="Z875" i="5" s="1"/>
  <c r="A875" i="5"/>
  <c r="H874" i="5"/>
  <c r="Z874" i="5" s="1"/>
  <c r="A874" i="5"/>
  <c r="H873" i="5"/>
  <c r="Z873" i="5" s="1"/>
  <c r="A873" i="5"/>
  <c r="H872" i="5"/>
  <c r="Z872" i="5" s="1"/>
  <c r="A872" i="5"/>
  <c r="H871" i="5"/>
  <c r="Z871" i="5" s="1"/>
  <c r="A871" i="5"/>
  <c r="H870" i="5"/>
  <c r="Z870" i="5" s="1"/>
  <c r="A870" i="5"/>
  <c r="H869" i="5"/>
  <c r="A869" i="5"/>
  <c r="H868" i="5"/>
  <c r="A868" i="5"/>
  <c r="H867" i="5"/>
  <c r="Z867" i="5" s="1"/>
  <c r="A867" i="5"/>
  <c r="H866" i="5"/>
  <c r="Z866" i="5" s="1"/>
  <c r="A866" i="5"/>
  <c r="H865" i="5"/>
  <c r="A865" i="5"/>
  <c r="H864" i="5"/>
  <c r="Z864" i="5" s="1"/>
  <c r="A864" i="5"/>
  <c r="H863" i="5"/>
  <c r="Z863" i="5" s="1"/>
  <c r="A863" i="5"/>
  <c r="H862" i="5"/>
  <c r="Z862" i="5" s="1"/>
  <c r="A862" i="5"/>
  <c r="H861" i="5"/>
  <c r="Z861" i="5" s="1"/>
  <c r="A861" i="5"/>
  <c r="E667" i="5"/>
  <c r="E666" i="5"/>
  <c r="E653" i="5"/>
  <c r="E645" i="5"/>
  <c r="E643" i="5"/>
  <c r="H551" i="5"/>
  <c r="Z551" i="5" s="1"/>
  <c r="H489" i="5"/>
  <c r="H482" i="5"/>
  <c r="Z482" i="5" s="1"/>
  <c r="H481" i="5"/>
  <c r="H479" i="5"/>
  <c r="Z479" i="5" s="1"/>
  <c r="H477" i="5"/>
  <c r="Z477" i="5" s="1"/>
  <c r="H475" i="5"/>
  <c r="H474" i="5"/>
  <c r="Z474" i="5" s="1"/>
  <c r="H473" i="5"/>
  <c r="Z473" i="5" s="1"/>
  <c r="H472" i="5"/>
  <c r="H471" i="5"/>
  <c r="H470" i="5"/>
  <c r="H468" i="5"/>
  <c r="Z468" i="5" s="1"/>
  <c r="H466" i="5"/>
  <c r="Z466" i="5" s="1"/>
  <c r="H465" i="5"/>
  <c r="H461" i="5"/>
  <c r="Z461" i="5" s="1"/>
  <c r="H458" i="5"/>
  <c r="Z458" i="5" s="1"/>
  <c r="H457" i="5"/>
  <c r="Z457" i="5" s="1"/>
  <c r="H456" i="5"/>
  <c r="Z456" i="5" s="1"/>
  <c r="H455" i="5"/>
  <c r="Z455" i="5" s="1"/>
  <c r="H452" i="5"/>
  <c r="H450" i="5"/>
  <c r="Z450" i="5" s="1"/>
  <c r="H449" i="5"/>
  <c r="Z449" i="5" s="1"/>
  <c r="H447" i="5"/>
  <c r="H445" i="5"/>
  <c r="Z445" i="5" s="1"/>
  <c r="H444" i="5"/>
  <c r="H442" i="5"/>
  <c r="Z442" i="5" s="1"/>
  <c r="H441" i="5"/>
  <c r="Z441" i="5" s="1"/>
  <c r="H439" i="5"/>
  <c r="Z439" i="5" s="1"/>
  <c r="H438" i="5"/>
  <c r="Z438" i="5" s="1"/>
  <c r="H436" i="5"/>
  <c r="Z436" i="5" s="1"/>
  <c r="H434" i="5"/>
  <c r="Z434" i="5" s="1"/>
  <c r="H433" i="5"/>
  <c r="Z433" i="5" s="1"/>
  <c r="H432" i="5"/>
  <c r="Z432" i="5" s="1"/>
  <c r="H426" i="5"/>
  <c r="N426" i="5" s="1"/>
  <c r="H425" i="5"/>
  <c r="Z425" i="5" s="1"/>
  <c r="H422" i="5"/>
  <c r="Z422" i="5" s="1"/>
  <c r="H421" i="5"/>
  <c r="H420" i="5"/>
  <c r="Z420" i="5" s="1"/>
  <c r="H418" i="5"/>
  <c r="H417" i="5"/>
  <c r="H415" i="5"/>
  <c r="Z415" i="5" s="1"/>
  <c r="H414" i="5"/>
  <c r="Z414" i="5" s="1"/>
  <c r="H413" i="5"/>
  <c r="Z413" i="5" s="1"/>
  <c r="H412" i="5"/>
  <c r="Z412" i="5" s="1"/>
  <c r="H411" i="5"/>
  <c r="H410" i="5"/>
  <c r="H409" i="5"/>
  <c r="Z409" i="5" s="1"/>
  <c r="H408" i="5"/>
  <c r="Z408" i="5" s="1"/>
  <c r="H406" i="5"/>
  <c r="H405" i="5"/>
  <c r="H404" i="5"/>
  <c r="Z404" i="5" s="1"/>
  <c r="H402" i="5"/>
  <c r="Z402" i="5" s="1"/>
  <c r="H401" i="5"/>
  <c r="Z401" i="5" s="1"/>
  <c r="H400" i="5"/>
  <c r="Z400" i="5" s="1"/>
  <c r="H399" i="5"/>
  <c r="N399" i="5" s="1"/>
  <c r="H397" i="5"/>
  <c r="Z397" i="5" s="1"/>
  <c r="H396" i="5"/>
  <c r="Z396" i="5" s="1"/>
  <c r="H395" i="5"/>
  <c r="H394" i="5"/>
  <c r="Z394" i="5" s="1"/>
  <c r="H393" i="5"/>
  <c r="H391" i="5"/>
  <c r="Z391" i="5" s="1"/>
  <c r="H388" i="5"/>
  <c r="Z388" i="5" s="1"/>
  <c r="H386" i="5"/>
  <c r="Z386" i="5" s="1"/>
  <c r="H385" i="5"/>
  <c r="Z385" i="5" s="1"/>
  <c r="H382" i="5"/>
  <c r="Z382" i="5" s="1"/>
  <c r="H381" i="5"/>
  <c r="Z381" i="5" s="1"/>
  <c r="H380" i="5"/>
  <c r="Z380" i="5" s="1"/>
  <c r="H378" i="5"/>
  <c r="Z378" i="5" s="1"/>
  <c r="H377" i="5"/>
  <c r="Z377" i="5" s="1"/>
  <c r="H376" i="5"/>
  <c r="Z376" i="5" s="1"/>
  <c r="H375" i="5"/>
  <c r="Z375" i="5" s="1"/>
  <c r="H374" i="5"/>
  <c r="Z374" i="5" s="1"/>
  <c r="H372" i="5"/>
  <c r="H371" i="5"/>
  <c r="Z371" i="5" s="1"/>
  <c r="H370" i="5"/>
  <c r="Z370" i="5" s="1"/>
  <c r="H369" i="5"/>
  <c r="Z369" i="5" s="1"/>
  <c r="H368" i="5"/>
  <c r="Z368" i="5" s="1"/>
  <c r="H367" i="5"/>
  <c r="H366" i="5"/>
  <c r="Z366" i="5" s="1"/>
  <c r="H365" i="5"/>
  <c r="Z365" i="5" s="1"/>
  <c r="H363" i="5"/>
  <c r="H362" i="5"/>
  <c r="H361" i="5"/>
  <c r="Z361" i="5" s="1"/>
  <c r="H359" i="5"/>
  <c r="H357" i="5"/>
  <c r="R357" i="5" s="1"/>
  <c r="H356" i="5"/>
  <c r="H355" i="5"/>
  <c r="H353" i="5"/>
  <c r="H352" i="5"/>
  <c r="H351" i="5"/>
  <c r="H350" i="5"/>
  <c r="Z350" i="5" s="1"/>
  <c r="H349" i="5"/>
  <c r="Z349" i="5" s="1"/>
  <c r="H348" i="5"/>
  <c r="Z348" i="5" s="1"/>
  <c r="H347" i="5"/>
  <c r="Z347" i="5" s="1"/>
  <c r="H346" i="5"/>
  <c r="Z346" i="5" s="1"/>
  <c r="H345" i="5"/>
  <c r="H344" i="5"/>
  <c r="H343" i="5"/>
  <c r="Z343" i="5" s="1"/>
  <c r="H342" i="5"/>
  <c r="Z342" i="5" s="1"/>
  <c r="H341" i="5"/>
  <c r="Z341" i="5" s="1"/>
  <c r="H340" i="5"/>
  <c r="Z340" i="5" s="1"/>
  <c r="H339" i="5"/>
  <c r="H338" i="5"/>
  <c r="Z338" i="5" s="1"/>
  <c r="H337" i="5"/>
  <c r="Z337" i="5" s="1"/>
  <c r="H335" i="5"/>
  <c r="Z335" i="5" s="1"/>
  <c r="H334" i="5"/>
  <c r="Z334" i="5" s="1"/>
  <c r="H333" i="5"/>
  <c r="Z333" i="5" s="1"/>
  <c r="H332" i="5"/>
  <c r="Z332" i="5" s="1"/>
  <c r="H330" i="5"/>
  <c r="Z330" i="5" s="1"/>
  <c r="H329" i="5"/>
  <c r="Z329" i="5" s="1"/>
  <c r="H328" i="5"/>
  <c r="Z328" i="5" s="1"/>
  <c r="H327" i="5"/>
  <c r="Z327" i="5" s="1"/>
  <c r="H324" i="5"/>
  <c r="Z324" i="5" s="1"/>
  <c r="H321" i="5"/>
  <c r="Z321" i="5" s="1"/>
  <c r="H319" i="5"/>
  <c r="H318" i="5"/>
  <c r="H316" i="5"/>
  <c r="Z316" i="5" s="1"/>
  <c r="H315" i="5"/>
  <c r="Z315" i="5" s="1"/>
  <c r="H314" i="5"/>
  <c r="Z314" i="5" s="1"/>
  <c r="H313" i="5"/>
  <c r="H311" i="5"/>
  <c r="Z311" i="5" s="1"/>
  <c r="H308" i="5"/>
  <c r="H307" i="5"/>
  <c r="Z307" i="5" s="1"/>
  <c r="H306" i="5"/>
  <c r="Z306" i="5" s="1"/>
  <c r="H305" i="5"/>
  <c r="Z305" i="5" s="1"/>
  <c r="H303" i="5"/>
  <c r="H302" i="5"/>
  <c r="H301" i="5"/>
  <c r="Z301" i="5" s="1"/>
  <c r="H300" i="5"/>
  <c r="Z300" i="5" s="1"/>
  <c r="H299" i="5"/>
  <c r="Z299" i="5" s="1"/>
  <c r="H298" i="5"/>
  <c r="H297" i="5"/>
  <c r="H296" i="5"/>
  <c r="Z296" i="5" s="1"/>
  <c r="H295" i="5"/>
  <c r="Z295" i="5" s="1"/>
  <c r="H294" i="5"/>
  <c r="Z294" i="5" s="1"/>
  <c r="H293" i="5"/>
  <c r="H292" i="5"/>
  <c r="H291" i="5"/>
  <c r="H290" i="5"/>
  <c r="H289" i="5"/>
  <c r="Z289" i="5" s="1"/>
  <c r="H288" i="5"/>
  <c r="Z288" i="5" s="1"/>
  <c r="H287" i="5"/>
  <c r="Z287" i="5" s="1"/>
  <c r="H286" i="5"/>
  <c r="Z286" i="5" s="1"/>
  <c r="H284" i="5"/>
  <c r="Z284" i="5" s="1"/>
  <c r="H283" i="5"/>
  <c r="Z283" i="5" s="1"/>
  <c r="H282" i="5"/>
  <c r="H281" i="5"/>
  <c r="Z281" i="5" s="1"/>
  <c r="H280" i="5"/>
  <c r="Z280" i="5" s="1"/>
  <c r="H279" i="5"/>
  <c r="Z279" i="5" s="1"/>
  <c r="H278" i="5"/>
  <c r="Z278" i="5" s="1"/>
  <c r="H276" i="5"/>
  <c r="Z276" i="5" s="1"/>
  <c r="H275" i="5"/>
  <c r="Z275" i="5" s="1"/>
  <c r="H274" i="5"/>
  <c r="Z274" i="5" s="1"/>
  <c r="H273" i="5"/>
  <c r="Z273" i="5" s="1"/>
  <c r="H272" i="5"/>
  <c r="Z272" i="5" s="1"/>
  <c r="H271" i="5"/>
  <c r="Z271" i="5" s="1"/>
  <c r="H269" i="5"/>
  <c r="Z269" i="5" s="1"/>
  <c r="H268" i="5"/>
  <c r="Z268" i="5" s="1"/>
  <c r="H267" i="5"/>
  <c r="Z267" i="5" s="1"/>
  <c r="H266" i="5"/>
  <c r="Z266" i="5" s="1"/>
  <c r="H265" i="5"/>
  <c r="H263" i="5"/>
  <c r="Z263" i="5" s="1"/>
  <c r="H261" i="5"/>
  <c r="Z261" i="5" s="1"/>
  <c r="H260" i="5"/>
  <c r="Z260" i="5" s="1"/>
  <c r="H259" i="5"/>
  <c r="H258" i="5"/>
  <c r="Z258" i="5" s="1"/>
  <c r="H257" i="5"/>
  <c r="Z257" i="5" s="1"/>
  <c r="H255" i="5"/>
  <c r="H254" i="5"/>
  <c r="H252" i="5"/>
  <c r="Z252" i="5" s="1"/>
  <c r="H251" i="5"/>
  <c r="Z251" i="5" s="1"/>
  <c r="H250" i="5"/>
  <c r="Z250" i="5" s="1"/>
  <c r="H249" i="5"/>
  <c r="H247" i="5"/>
  <c r="Z247" i="5" s="1"/>
  <c r="H245" i="5"/>
  <c r="Z245" i="5" s="1"/>
  <c r="H244" i="5"/>
  <c r="H243" i="5"/>
  <c r="H242" i="5"/>
  <c r="Z242" i="5" s="1"/>
  <c r="H241" i="5"/>
  <c r="Z241" i="5" s="1"/>
  <c r="H239" i="5"/>
  <c r="Z239" i="5" s="1"/>
  <c r="H238" i="5"/>
  <c r="Z238" i="5" s="1"/>
  <c r="H237" i="5"/>
  <c r="H236" i="5"/>
  <c r="H235" i="5"/>
  <c r="Z235" i="5" s="1"/>
  <c r="H233" i="5"/>
  <c r="Z233" i="5" s="1"/>
  <c r="H232" i="5"/>
  <c r="Z232" i="5" s="1"/>
  <c r="H231" i="5"/>
  <c r="H230" i="5"/>
  <c r="Z230" i="5" s="1"/>
  <c r="H229" i="5"/>
  <c r="Z229" i="5" s="1"/>
  <c r="H228" i="5"/>
  <c r="Z228" i="5" s="1"/>
  <c r="H227" i="5"/>
  <c r="Z227" i="5" s="1"/>
  <c r="H226" i="5"/>
  <c r="Z226" i="5" s="1"/>
  <c r="H225" i="5"/>
  <c r="Z225" i="5" s="1"/>
  <c r="H224" i="5"/>
  <c r="Z224" i="5" s="1"/>
  <c r="H223" i="5"/>
  <c r="Z223" i="5" s="1"/>
  <c r="H221" i="5"/>
  <c r="Z221" i="5" s="1"/>
  <c r="H220" i="5"/>
  <c r="Z220" i="5" s="1"/>
  <c r="H219" i="5"/>
  <c r="Z219" i="5" s="1"/>
  <c r="H218" i="5"/>
  <c r="Z218" i="5" s="1"/>
  <c r="H217" i="5"/>
  <c r="Z217" i="5" s="1"/>
  <c r="H215" i="5"/>
  <c r="Z215" i="5" s="1"/>
  <c r="H214" i="5"/>
  <c r="Z214" i="5" s="1"/>
  <c r="H213" i="5"/>
  <c r="Z213" i="5" s="1"/>
  <c r="H212" i="5"/>
  <c r="Z212" i="5" s="1"/>
  <c r="H211" i="5"/>
  <c r="H210" i="5"/>
  <c r="H209" i="5"/>
  <c r="Z209" i="5" s="1"/>
  <c r="H208" i="5"/>
  <c r="Z208" i="5" s="1"/>
  <c r="H207" i="5"/>
  <c r="Z207" i="5" s="1"/>
  <c r="H205" i="5"/>
  <c r="H203" i="5"/>
  <c r="Z203" i="5" s="1"/>
  <c r="H202" i="5"/>
  <c r="H201" i="5"/>
  <c r="H199" i="5"/>
  <c r="Z199" i="5" s="1"/>
  <c r="H198" i="5"/>
  <c r="Z198" i="5" s="1"/>
  <c r="H195" i="5"/>
  <c r="H194" i="5"/>
  <c r="H193" i="5"/>
  <c r="Z193" i="5" s="1"/>
  <c r="H191" i="5"/>
  <c r="Z191" i="5" s="1"/>
  <c r="H190" i="5"/>
  <c r="H188" i="5"/>
  <c r="Z188" i="5" s="1"/>
  <c r="H187" i="5"/>
  <c r="Z187" i="5" s="1"/>
  <c r="H186" i="5"/>
  <c r="Z186" i="5" s="1"/>
  <c r="H185" i="5"/>
  <c r="Z185" i="5" s="1"/>
  <c r="H183" i="5"/>
  <c r="Z183" i="5" s="1"/>
  <c r="H182" i="5"/>
  <c r="H181" i="5"/>
  <c r="Z181" i="5" s="1"/>
  <c r="H180" i="5"/>
  <c r="Z180" i="5" s="1"/>
  <c r="H179" i="5"/>
  <c r="Z179" i="5" s="1"/>
  <c r="H178" i="5"/>
  <c r="Z178" i="5" s="1"/>
  <c r="H177" i="5"/>
  <c r="H176" i="5"/>
  <c r="Z176" i="5" s="1"/>
  <c r="H175" i="5"/>
  <c r="Z175" i="5" s="1"/>
  <c r="H174" i="5"/>
  <c r="H173" i="5"/>
  <c r="Z173" i="5" s="1"/>
  <c r="H171" i="5"/>
  <c r="Z171" i="5" s="1"/>
  <c r="H170" i="5"/>
  <c r="Z170" i="5" s="1"/>
  <c r="H169" i="5"/>
  <c r="Z169" i="5" s="1"/>
  <c r="H167" i="5"/>
  <c r="Z167" i="5" s="1"/>
  <c r="H166" i="5"/>
  <c r="Z166" i="5" s="1"/>
  <c r="H163" i="5"/>
  <c r="Z163" i="5" s="1"/>
  <c r="H162" i="5"/>
  <c r="Z162" i="5" s="1"/>
  <c r="H161" i="5"/>
  <c r="Z161" i="5" s="1"/>
  <c r="H159" i="5"/>
  <c r="Z159" i="5" s="1"/>
  <c r="H158" i="5"/>
  <c r="Z158" i="5" s="1"/>
  <c r="H157" i="5"/>
  <c r="H156" i="5"/>
  <c r="H155" i="5"/>
  <c r="Z155" i="5" s="1"/>
  <c r="H154" i="5"/>
  <c r="Z154" i="5" s="1"/>
  <c r="H153" i="5"/>
  <c r="Z153" i="5" s="1"/>
  <c r="H152" i="5"/>
  <c r="Z152" i="5" s="1"/>
  <c r="H151" i="5"/>
  <c r="H150" i="5"/>
  <c r="Z150" i="5" s="1"/>
  <c r="H148" i="5"/>
  <c r="H147" i="5"/>
  <c r="H146" i="5"/>
  <c r="H145" i="5"/>
  <c r="Z145" i="5" s="1"/>
  <c r="H143" i="5"/>
  <c r="Z143" i="5" s="1"/>
  <c r="H141" i="5"/>
  <c r="H140" i="5"/>
  <c r="H139" i="5"/>
  <c r="Z139" i="5" s="1"/>
  <c r="H138" i="5"/>
  <c r="Z138" i="5" s="1"/>
  <c r="H135" i="5"/>
  <c r="H134" i="5"/>
  <c r="Z134" i="5" s="1"/>
  <c r="H133" i="5"/>
  <c r="Z133" i="5" s="1"/>
  <c r="H132" i="5"/>
  <c r="Z132" i="5" s="1"/>
  <c r="H131" i="5"/>
  <c r="Z131" i="5" s="1"/>
  <c r="H130" i="5"/>
  <c r="Z130" i="5" s="1"/>
  <c r="H129" i="5"/>
  <c r="H127" i="5"/>
  <c r="Z127" i="5" s="1"/>
  <c r="H126" i="5"/>
  <c r="Z126" i="5" s="1"/>
  <c r="H125" i="5"/>
  <c r="Z125" i="5" s="1"/>
  <c r="H124" i="5"/>
  <c r="Z124" i="5" s="1"/>
  <c r="H123" i="5"/>
  <c r="H122" i="5"/>
  <c r="Z122" i="5" s="1"/>
  <c r="H121" i="5"/>
  <c r="Z121" i="5" s="1"/>
  <c r="H120" i="5"/>
  <c r="Z120" i="5" s="1"/>
  <c r="H119" i="5"/>
  <c r="Z119" i="5" s="1"/>
  <c r="H118" i="5"/>
  <c r="Z118" i="5" s="1"/>
  <c r="H117" i="5"/>
  <c r="Z117" i="5" s="1"/>
  <c r="H116" i="5"/>
  <c r="Z116" i="5" s="1"/>
  <c r="H115" i="5"/>
  <c r="Z115" i="5" s="1"/>
  <c r="H114" i="5"/>
  <c r="Z114" i="5" s="1"/>
  <c r="H113" i="5"/>
  <c r="Z113" i="5" s="1"/>
  <c r="H111" i="5"/>
  <c r="Z111" i="5" s="1"/>
  <c r="H109" i="5"/>
  <c r="Z109" i="5" s="1"/>
  <c r="H108" i="5"/>
  <c r="Z108" i="5" s="1"/>
  <c r="H107" i="5"/>
  <c r="Z107" i="5" s="1"/>
  <c r="H106" i="5"/>
  <c r="Z106" i="5" s="1"/>
  <c r="H105" i="5"/>
  <c r="Z105" i="5" s="1"/>
  <c r="H104" i="5"/>
  <c r="Z104" i="5" s="1"/>
  <c r="H103" i="5"/>
  <c r="H102" i="5"/>
  <c r="H101" i="5"/>
  <c r="H100" i="5"/>
  <c r="Z100" i="5" s="1"/>
  <c r="H99" i="5"/>
  <c r="Z99" i="5" s="1"/>
  <c r="H98" i="5"/>
  <c r="Z98" i="5" s="1"/>
  <c r="H97" i="5"/>
  <c r="H96" i="5"/>
  <c r="Z96" i="5" s="1"/>
  <c r="H95" i="5"/>
  <c r="Z95" i="5" s="1"/>
  <c r="H92" i="5"/>
  <c r="H91" i="5"/>
  <c r="Z91" i="5" s="1"/>
  <c r="H90" i="5"/>
  <c r="Z90" i="5" s="1"/>
  <c r="H89" i="5"/>
  <c r="Z89" i="5" s="1"/>
  <c r="H88" i="5"/>
  <c r="Z88" i="5" s="1"/>
  <c r="H87" i="5"/>
  <c r="H86" i="5"/>
  <c r="H83" i="5"/>
  <c r="Z83" i="5" s="1"/>
  <c r="H82" i="5"/>
  <c r="H81" i="5"/>
  <c r="H79" i="5"/>
  <c r="Z79" i="5" s="1"/>
  <c r="H78" i="5"/>
  <c r="Z78" i="5" s="1"/>
  <c r="H77" i="5"/>
  <c r="Z77" i="5" s="1"/>
  <c r="H76" i="5"/>
  <c r="Z76" i="5" s="1"/>
  <c r="H75" i="5"/>
  <c r="H74" i="5"/>
  <c r="H73" i="5"/>
  <c r="Z73" i="5" s="1"/>
  <c r="H72" i="5"/>
  <c r="Z72" i="5" s="1"/>
  <c r="H71" i="5"/>
  <c r="Z71" i="5" s="1"/>
  <c r="H70" i="5"/>
  <c r="Z70" i="5" s="1"/>
  <c r="H68" i="5"/>
  <c r="Z68" i="5" s="1"/>
  <c r="H67" i="5"/>
  <c r="Z67" i="5" s="1"/>
  <c r="H66" i="5"/>
  <c r="H65" i="5"/>
  <c r="Z65" i="5" s="1"/>
  <c r="H64" i="5"/>
  <c r="Z64" i="5" s="1"/>
  <c r="H63" i="5"/>
  <c r="Z63" i="5" s="1"/>
  <c r="H62" i="5"/>
  <c r="Z62" i="5" s="1"/>
  <c r="H60" i="5"/>
  <c r="Z60" i="5" s="1"/>
  <c r="H59" i="5"/>
  <c r="Z59" i="5" s="1"/>
  <c r="H58" i="5"/>
  <c r="Z58" i="5" s="1"/>
  <c r="H57" i="5"/>
  <c r="Z57" i="5" s="1"/>
  <c r="H56" i="5"/>
  <c r="Z56" i="5" s="1"/>
  <c r="H55" i="5"/>
  <c r="Z55" i="5" s="1"/>
  <c r="H54" i="5"/>
  <c r="Z54" i="5" s="1"/>
  <c r="H53" i="5"/>
  <c r="Z53" i="5" s="1"/>
  <c r="H51" i="5"/>
  <c r="H50" i="5"/>
  <c r="Z50" i="5" s="1"/>
  <c r="H49" i="5"/>
  <c r="H48" i="5"/>
  <c r="H47" i="5"/>
  <c r="Z47" i="5" s="1"/>
  <c r="H46" i="5"/>
  <c r="Z46" i="5" s="1"/>
  <c r="H45" i="5"/>
  <c r="Z45" i="5" s="1"/>
  <c r="H44" i="5"/>
  <c r="Z44" i="5" s="1"/>
  <c r="H43" i="5"/>
  <c r="H42" i="5"/>
  <c r="Z42" i="5" s="1"/>
  <c r="H41" i="5"/>
  <c r="Z41" i="5" s="1"/>
  <c r="H40" i="5"/>
  <c r="H39" i="5"/>
  <c r="H38" i="5"/>
  <c r="H37" i="5"/>
  <c r="Z37" i="5" s="1"/>
  <c r="H36" i="5"/>
  <c r="Z36" i="5" s="1"/>
  <c r="H35" i="5"/>
  <c r="Z35" i="5" s="1"/>
  <c r="H34" i="5"/>
  <c r="Z34" i="5" s="1"/>
  <c r="H33" i="5"/>
  <c r="H32" i="5"/>
  <c r="H31" i="5"/>
  <c r="Z31" i="5" s="1"/>
  <c r="H29" i="5"/>
  <c r="Z29" i="5" s="1"/>
  <c r="H28" i="5"/>
  <c r="H27" i="5"/>
  <c r="H26" i="5"/>
  <c r="Z26" i="5" s="1"/>
  <c r="H25" i="5"/>
  <c r="Z25" i="5" s="1"/>
  <c r="H24" i="5"/>
  <c r="Z24" i="5" s="1"/>
  <c r="H23" i="5"/>
  <c r="Z23" i="5" s="1"/>
  <c r="H20" i="5"/>
  <c r="H19" i="5"/>
  <c r="Z19" i="5" s="1"/>
  <c r="H18" i="5"/>
  <c r="Z18" i="5" s="1"/>
  <c r="H17" i="5"/>
  <c r="Z17" i="5" s="1"/>
  <c r="H16" i="5"/>
  <c r="Z16" i="5" s="1"/>
  <c r="H15" i="5"/>
  <c r="H14" i="5"/>
  <c r="Z14" i="5" s="1"/>
  <c r="H13" i="5"/>
  <c r="Z13" i="5" s="1"/>
  <c r="H12" i="5"/>
  <c r="Z12" i="5" s="1"/>
  <c r="H11" i="5"/>
  <c r="Z11" i="5" s="1"/>
  <c r="H10" i="5"/>
  <c r="Z10" i="5" s="1"/>
  <c r="H605" i="5"/>
  <c r="Z605" i="5" s="1"/>
  <c r="A605" i="5"/>
  <c r="H604" i="5"/>
  <c r="Z604" i="5" s="1"/>
  <c r="A604" i="5"/>
  <c r="H603" i="5"/>
  <c r="Z603" i="5" s="1"/>
  <c r="A603" i="5"/>
  <c r="H602" i="5"/>
  <c r="Z602" i="5" s="1"/>
  <c r="A602" i="5"/>
  <c r="H601" i="5"/>
  <c r="Z601" i="5" s="1"/>
  <c r="A601" i="5"/>
  <c r="A600" i="5"/>
  <c r="H599" i="5"/>
  <c r="Z599" i="5" s="1"/>
  <c r="A599" i="5"/>
  <c r="H598" i="5"/>
  <c r="Z598" i="5" s="1"/>
  <c r="A598" i="5"/>
  <c r="H597" i="5"/>
  <c r="Z597" i="5" s="1"/>
  <c r="A597" i="5"/>
  <c r="H596" i="5"/>
  <c r="Z596" i="5" s="1"/>
  <c r="A596" i="5"/>
  <c r="H595" i="5"/>
  <c r="Z595" i="5" s="1"/>
  <c r="A595" i="5"/>
  <c r="H594" i="5"/>
  <c r="Z594" i="5" s="1"/>
  <c r="A594" i="5"/>
  <c r="H593" i="5"/>
  <c r="Z593" i="5" s="1"/>
  <c r="A593" i="5"/>
  <c r="H592" i="5"/>
  <c r="Z592" i="5" s="1"/>
  <c r="A592" i="5"/>
  <c r="H591" i="5"/>
  <c r="Z591" i="5" s="1"/>
  <c r="A591" i="5"/>
  <c r="H590" i="5"/>
  <c r="Z590" i="5" s="1"/>
  <c r="A590" i="5"/>
  <c r="H589" i="5"/>
  <c r="Z589" i="5" s="1"/>
  <c r="A589" i="5"/>
  <c r="H588" i="5"/>
  <c r="Z588" i="5" s="1"/>
  <c r="A588" i="5"/>
  <c r="H587" i="5"/>
  <c r="A587" i="5"/>
  <c r="H586" i="5"/>
  <c r="Z586" i="5" s="1"/>
  <c r="A586" i="5"/>
  <c r="H585" i="5"/>
  <c r="Z585" i="5" s="1"/>
  <c r="A585" i="5"/>
  <c r="H584" i="5"/>
  <c r="Z584" i="5" s="1"/>
  <c r="A584" i="5"/>
  <c r="H583" i="5"/>
  <c r="Z583" i="5" s="1"/>
  <c r="A583" i="5"/>
  <c r="H582" i="5"/>
  <c r="Z582" i="5" s="1"/>
  <c r="A582" i="5"/>
  <c r="H581" i="5"/>
  <c r="Z581" i="5" s="1"/>
  <c r="A581" i="5"/>
  <c r="H580" i="5"/>
  <c r="Z580" i="5" s="1"/>
  <c r="A580" i="5"/>
  <c r="H579" i="5"/>
  <c r="Z579" i="5" s="1"/>
  <c r="A579" i="5"/>
  <c r="H578" i="5"/>
  <c r="Z578" i="5" s="1"/>
  <c r="A578" i="5"/>
  <c r="H577" i="5"/>
  <c r="Z577" i="5" s="1"/>
  <c r="A577" i="5"/>
  <c r="H576" i="5"/>
  <c r="A576" i="5"/>
  <c r="H575" i="5"/>
  <c r="Z575" i="5" s="1"/>
  <c r="A575" i="5"/>
  <c r="H574" i="5"/>
  <c r="Z574" i="5" s="1"/>
  <c r="A574" i="5"/>
  <c r="H573" i="5"/>
  <c r="Z573" i="5" s="1"/>
  <c r="A573" i="5"/>
  <c r="H572" i="5"/>
  <c r="A572" i="5"/>
  <c r="H571" i="5"/>
  <c r="Z571" i="5" s="1"/>
  <c r="A571" i="5"/>
  <c r="H570" i="5"/>
  <c r="Z570" i="5" s="1"/>
  <c r="A570" i="5"/>
  <c r="H569" i="5"/>
  <c r="A569" i="5"/>
  <c r="H568" i="5"/>
  <c r="Z568" i="5" s="1"/>
  <c r="A568" i="5"/>
  <c r="H567" i="5"/>
  <c r="Z567" i="5" s="1"/>
  <c r="A567" i="5"/>
  <c r="H566" i="5"/>
  <c r="A566" i="5"/>
  <c r="H565" i="5"/>
  <c r="Z565" i="5" s="1"/>
  <c r="A565" i="5"/>
  <c r="H564" i="5"/>
  <c r="Z564" i="5" s="1"/>
  <c r="A564" i="5"/>
  <c r="H563" i="5"/>
  <c r="A563" i="5"/>
  <c r="H562" i="5"/>
  <c r="A562" i="5"/>
  <c r="H561" i="5"/>
  <c r="Z561" i="5" s="1"/>
  <c r="A561" i="5"/>
  <c r="H560" i="5"/>
  <c r="Z560" i="5" s="1"/>
  <c r="A560" i="5"/>
  <c r="H559" i="5"/>
  <c r="A559" i="5"/>
  <c r="H558" i="5"/>
  <c r="Z558" i="5" s="1"/>
  <c r="A558" i="5"/>
  <c r="H557" i="5"/>
  <c r="Z557" i="5" s="1"/>
  <c r="A557" i="5"/>
  <c r="H556" i="5"/>
  <c r="A556" i="5"/>
  <c r="H555" i="5"/>
  <c r="Z555" i="5" s="1"/>
  <c r="A555" i="5"/>
  <c r="H554" i="5"/>
  <c r="Z554" i="5" s="1"/>
  <c r="A554" i="5"/>
  <c r="H553" i="5"/>
  <c r="Z553" i="5" s="1"/>
  <c r="A553" i="5"/>
  <c r="H552" i="5"/>
  <c r="Z552" i="5" s="1"/>
  <c r="A552" i="5"/>
  <c r="A551" i="5"/>
  <c r="A50" i="5"/>
  <c r="A49" i="5"/>
  <c r="A48" i="5"/>
  <c r="A47" i="5"/>
  <c r="A46" i="5"/>
  <c r="A45" i="5"/>
  <c r="A44" i="5"/>
  <c r="A43" i="5"/>
  <c r="A42" i="5"/>
  <c r="A41" i="5"/>
  <c r="A40" i="5"/>
  <c r="A39" i="5"/>
  <c r="A38" i="5"/>
  <c r="A37" i="5"/>
  <c r="A36" i="5"/>
  <c r="A35" i="5"/>
  <c r="A34" i="5"/>
  <c r="A33" i="5"/>
  <c r="A32" i="5"/>
  <c r="A31" i="5"/>
  <c r="H30" i="5"/>
  <c r="Z30" i="5" s="1"/>
  <c r="A30" i="5"/>
  <c r="A29" i="5"/>
  <c r="A28" i="5"/>
  <c r="A27" i="5"/>
  <c r="A26" i="5"/>
  <c r="A25" i="5"/>
  <c r="A24" i="5"/>
  <c r="A23" i="5"/>
  <c r="A22" i="5"/>
  <c r="H21" i="5"/>
  <c r="A21" i="5"/>
  <c r="A20" i="5"/>
  <c r="A19" i="5"/>
  <c r="A18" i="5"/>
  <c r="A17" i="5"/>
  <c r="A16" i="5"/>
  <c r="A15" i="5"/>
  <c r="A14" i="5"/>
  <c r="A13" i="5"/>
  <c r="A12" i="5"/>
  <c r="A11" i="5"/>
  <c r="A10" i="5"/>
  <c r="A104" i="5"/>
  <c r="A103" i="5"/>
  <c r="A102" i="5"/>
  <c r="A101" i="5"/>
  <c r="A100" i="5"/>
  <c r="A99" i="5"/>
  <c r="A98" i="5"/>
  <c r="A97" i="5"/>
  <c r="A96" i="5"/>
  <c r="A95" i="5"/>
  <c r="H94" i="5"/>
  <c r="A94" i="5"/>
  <c r="H93" i="5"/>
  <c r="A93" i="5"/>
  <c r="A92" i="5"/>
  <c r="A91" i="5"/>
  <c r="A90" i="5"/>
  <c r="A89" i="5"/>
  <c r="A88" i="5"/>
  <c r="A87" i="5"/>
  <c r="A86" i="5"/>
  <c r="H85" i="5"/>
  <c r="Z85" i="5" s="1"/>
  <c r="A85" i="5"/>
  <c r="H84" i="5"/>
  <c r="Z84" i="5" s="1"/>
  <c r="A84" i="5"/>
  <c r="A83" i="5"/>
  <c r="A82" i="5"/>
  <c r="A81" i="5"/>
  <c r="H80" i="5"/>
  <c r="Z80" i="5" s="1"/>
  <c r="A80" i="5"/>
  <c r="A79" i="5"/>
  <c r="A78" i="5"/>
  <c r="A77" i="5"/>
  <c r="A76" i="5"/>
  <c r="A75" i="5"/>
  <c r="A74" i="5"/>
  <c r="A73" i="5"/>
  <c r="A72" i="5"/>
  <c r="A71" i="5"/>
  <c r="A70" i="5"/>
  <c r="H69" i="5"/>
  <c r="A69" i="5"/>
  <c r="A68" i="5"/>
  <c r="A67" i="5"/>
  <c r="A66" i="5"/>
  <c r="A65" i="5"/>
  <c r="A64" i="5"/>
  <c r="A63" i="5"/>
  <c r="A62" i="5"/>
  <c r="H61" i="5"/>
  <c r="Z61" i="5" s="1"/>
  <c r="A61" i="5"/>
  <c r="A60" i="5"/>
  <c r="A59" i="5"/>
  <c r="A58" i="5"/>
  <c r="A57" i="5"/>
  <c r="A56" i="5"/>
  <c r="A55" i="5"/>
  <c r="A54" i="5"/>
  <c r="A53" i="5"/>
  <c r="H52" i="5"/>
  <c r="Z52" i="5" s="1"/>
  <c r="A52" i="5"/>
  <c r="A51" i="5"/>
  <c r="A158" i="5"/>
  <c r="A157" i="5"/>
  <c r="A156" i="5"/>
  <c r="A155" i="5"/>
  <c r="A154" i="5"/>
  <c r="A153" i="5"/>
  <c r="A152" i="5"/>
  <c r="A151" i="5"/>
  <c r="A150" i="5"/>
  <c r="H149" i="5"/>
  <c r="Z149" i="5" s="1"/>
  <c r="A149" i="5"/>
  <c r="A148" i="5"/>
  <c r="A147" i="5"/>
  <c r="A146" i="5"/>
  <c r="A145" i="5"/>
  <c r="H144" i="5"/>
  <c r="Z144" i="5" s="1"/>
  <c r="A144" i="5"/>
  <c r="A143" i="5"/>
  <c r="H142" i="5"/>
  <c r="Z142" i="5" s="1"/>
  <c r="A142" i="5"/>
  <c r="A141" i="5"/>
  <c r="A140" i="5"/>
  <c r="A139" i="5"/>
  <c r="A138" i="5"/>
  <c r="H137" i="5"/>
  <c r="Z137" i="5" s="1"/>
  <c r="A137" i="5"/>
  <c r="H136" i="5"/>
  <c r="A136" i="5"/>
  <c r="A135" i="5"/>
  <c r="A134" i="5"/>
  <c r="A133" i="5"/>
  <c r="A132" i="5"/>
  <c r="A131" i="5"/>
  <c r="A130" i="5"/>
  <c r="A129" i="5"/>
  <c r="H128" i="5"/>
  <c r="A128" i="5"/>
  <c r="A127" i="5"/>
  <c r="A126" i="5"/>
  <c r="A125" i="5"/>
  <c r="A124" i="5"/>
  <c r="A123" i="5"/>
  <c r="A122" i="5"/>
  <c r="A121" i="5"/>
  <c r="A120" i="5"/>
  <c r="A119" i="5"/>
  <c r="A118" i="5"/>
  <c r="A117" i="5"/>
  <c r="A116" i="5"/>
  <c r="A115" i="5"/>
  <c r="A114" i="5"/>
  <c r="A113" i="5"/>
  <c r="H112" i="5"/>
  <c r="Z112" i="5" s="1"/>
  <c r="A112" i="5"/>
  <c r="A111" i="5"/>
  <c r="H110" i="5"/>
  <c r="Z110" i="5" s="1"/>
  <c r="A110" i="5"/>
  <c r="A109" i="5"/>
  <c r="A108" i="5"/>
  <c r="A107" i="5"/>
  <c r="A106" i="5"/>
  <c r="A105" i="5"/>
  <c r="A212" i="5"/>
  <c r="A211" i="5"/>
  <c r="A210" i="5"/>
  <c r="A209" i="5"/>
  <c r="A208" i="5"/>
  <c r="A207" i="5"/>
  <c r="H206" i="5"/>
  <c r="Z206" i="5" s="1"/>
  <c r="A206" i="5"/>
  <c r="A205" i="5"/>
  <c r="H204" i="5"/>
  <c r="Z204" i="5" s="1"/>
  <c r="A204" i="5"/>
  <c r="A203" i="5"/>
  <c r="A202" i="5"/>
  <c r="A201" i="5"/>
  <c r="H200" i="5"/>
  <c r="A200" i="5"/>
  <c r="A199" i="5"/>
  <c r="A198" i="5"/>
  <c r="H197" i="5"/>
  <c r="Z197" i="5" s="1"/>
  <c r="A197" i="5"/>
  <c r="H196" i="5"/>
  <c r="Z196" i="5" s="1"/>
  <c r="A196" i="5"/>
  <c r="A195" i="5"/>
  <c r="A194" i="5"/>
  <c r="A193" i="5"/>
  <c r="H192" i="5"/>
  <c r="Z192" i="5" s="1"/>
  <c r="A192" i="5"/>
  <c r="A191" i="5"/>
  <c r="A190" i="5"/>
  <c r="H189" i="5"/>
  <c r="A189" i="5"/>
  <c r="A188" i="5"/>
  <c r="A187" i="5"/>
  <c r="A186" i="5"/>
  <c r="A185" i="5"/>
  <c r="H184" i="5"/>
  <c r="Z184" i="5" s="1"/>
  <c r="A184" i="5"/>
  <c r="A183" i="5"/>
  <c r="A182" i="5"/>
  <c r="A181" i="5"/>
  <c r="A180" i="5"/>
  <c r="A179" i="5"/>
  <c r="A178" i="5"/>
  <c r="A177" i="5"/>
  <c r="A176" i="5"/>
  <c r="A175" i="5"/>
  <c r="A174" i="5"/>
  <c r="A173" i="5"/>
  <c r="H172" i="5"/>
  <c r="Z172" i="5" s="1"/>
  <c r="A172" i="5"/>
  <c r="A171" i="5"/>
  <c r="A170" i="5"/>
  <c r="A169" i="5"/>
  <c r="H168" i="5"/>
  <c r="Z168" i="5" s="1"/>
  <c r="A168" i="5"/>
  <c r="A167" i="5"/>
  <c r="A166" i="5"/>
  <c r="H165" i="5"/>
  <c r="Z165" i="5" s="1"/>
  <c r="A165" i="5"/>
  <c r="H164" i="5"/>
  <c r="Z164" i="5" s="1"/>
  <c r="A164" i="5"/>
  <c r="A163" i="5"/>
  <c r="A162" i="5"/>
  <c r="A161" i="5"/>
  <c r="H160" i="5"/>
  <c r="Z160" i="5" s="1"/>
  <c r="A160" i="5"/>
  <c r="A159" i="5"/>
  <c r="A266" i="5"/>
  <c r="A265" i="5"/>
  <c r="H264" i="5"/>
  <c r="A264" i="5"/>
  <c r="A263" i="5"/>
  <c r="H262" i="5"/>
  <c r="Z262" i="5" s="1"/>
  <c r="A262" i="5"/>
  <c r="A261" i="5"/>
  <c r="A260" i="5"/>
  <c r="A259" i="5"/>
  <c r="A258" i="5"/>
  <c r="A257" i="5"/>
  <c r="H256" i="5"/>
  <c r="A256" i="5"/>
  <c r="A255" i="5"/>
  <c r="A254" i="5"/>
  <c r="H253" i="5"/>
  <c r="Z253" i="5" s="1"/>
  <c r="A253" i="5"/>
  <c r="A252" i="5"/>
  <c r="A251" i="5"/>
  <c r="A250" i="5"/>
  <c r="A249" i="5"/>
  <c r="H248" i="5"/>
  <c r="A248" i="5"/>
  <c r="A247" i="5"/>
  <c r="H246" i="5"/>
  <c r="Z246" i="5" s="1"/>
  <c r="A246" i="5"/>
  <c r="A245" i="5"/>
  <c r="A244" i="5"/>
  <c r="A243" i="5"/>
  <c r="A242" i="5"/>
  <c r="A241" i="5"/>
  <c r="H240" i="5"/>
  <c r="Z240" i="5" s="1"/>
  <c r="A240" i="5"/>
  <c r="A239" i="5"/>
  <c r="A238" i="5"/>
  <c r="A237" i="5"/>
  <c r="A236" i="5"/>
  <c r="A235" i="5"/>
  <c r="H234" i="5"/>
  <c r="Z234" i="5" s="1"/>
  <c r="A234" i="5"/>
  <c r="A233" i="5"/>
  <c r="A232" i="5"/>
  <c r="A231" i="5"/>
  <c r="A230" i="5"/>
  <c r="A229" i="5"/>
  <c r="A228" i="5"/>
  <c r="A227" i="5"/>
  <c r="A226" i="5"/>
  <c r="A225" i="5"/>
  <c r="A224" i="5"/>
  <c r="A223" i="5"/>
  <c r="H222" i="5"/>
  <c r="Z222" i="5" s="1"/>
  <c r="A222" i="5"/>
  <c r="A221" i="5"/>
  <c r="A220" i="5"/>
  <c r="A219" i="5"/>
  <c r="A218" i="5"/>
  <c r="A217" i="5"/>
  <c r="H216" i="5"/>
  <c r="Z216" i="5" s="1"/>
  <c r="A216" i="5"/>
  <c r="A215" i="5"/>
  <c r="A214" i="5"/>
  <c r="A213" i="5"/>
  <c r="H320" i="5"/>
  <c r="Z320" i="5" s="1"/>
  <c r="A320" i="5"/>
  <c r="A319" i="5"/>
  <c r="A318" i="5"/>
  <c r="H317" i="5"/>
  <c r="Z317" i="5" s="1"/>
  <c r="A317" i="5"/>
  <c r="A316" i="5"/>
  <c r="A315" i="5"/>
  <c r="A314" i="5"/>
  <c r="A313" i="5"/>
  <c r="H312" i="5"/>
  <c r="Z312" i="5" s="1"/>
  <c r="A312" i="5"/>
  <c r="A311" i="5"/>
  <c r="H310" i="5"/>
  <c r="A310" i="5"/>
  <c r="H309" i="5"/>
  <c r="A309" i="5"/>
  <c r="A308" i="5"/>
  <c r="A307" i="5"/>
  <c r="A306" i="5"/>
  <c r="A305" i="5"/>
  <c r="H304" i="5"/>
  <c r="Z304" i="5" s="1"/>
  <c r="A304" i="5"/>
  <c r="A303" i="5"/>
  <c r="A302" i="5"/>
  <c r="A301" i="5"/>
  <c r="A300" i="5"/>
  <c r="A299" i="5"/>
  <c r="A298" i="5"/>
  <c r="A297" i="5"/>
  <c r="A296" i="5"/>
  <c r="A295" i="5"/>
  <c r="A294" i="5"/>
  <c r="A293" i="5"/>
  <c r="A292" i="5"/>
  <c r="A291" i="5"/>
  <c r="A290" i="5"/>
  <c r="A289" i="5"/>
  <c r="A288" i="5"/>
  <c r="A287" i="5"/>
  <c r="A286" i="5"/>
  <c r="H285" i="5"/>
  <c r="A285" i="5"/>
  <c r="A284" i="5"/>
  <c r="A283" i="5"/>
  <c r="A282" i="5"/>
  <c r="A281" i="5"/>
  <c r="A280" i="5"/>
  <c r="A279" i="5"/>
  <c r="A278" i="5"/>
  <c r="H277" i="5"/>
  <c r="Z277" i="5" s="1"/>
  <c r="A277" i="5"/>
  <c r="A276" i="5"/>
  <c r="A275" i="5"/>
  <c r="A274" i="5"/>
  <c r="A273" i="5"/>
  <c r="A272" i="5"/>
  <c r="A271" i="5"/>
  <c r="H270" i="5"/>
  <c r="Z270" i="5" s="1"/>
  <c r="A270" i="5"/>
  <c r="A269" i="5"/>
  <c r="A268" i="5"/>
  <c r="A267" i="5"/>
  <c r="A374" i="5"/>
  <c r="H373" i="5"/>
  <c r="A373" i="5"/>
  <c r="A372" i="5"/>
  <c r="A371" i="5"/>
  <c r="A370" i="5"/>
  <c r="A369" i="5"/>
  <c r="A368" i="5"/>
  <c r="A367" i="5"/>
  <c r="A366" i="5"/>
  <c r="A365" i="5"/>
  <c r="H364" i="5"/>
  <c r="A364" i="5"/>
  <c r="A363" i="5"/>
  <c r="A362" i="5"/>
  <c r="A361" i="5"/>
  <c r="H360" i="5"/>
  <c r="Z360" i="5" s="1"/>
  <c r="A360" i="5"/>
  <c r="A359" i="5"/>
  <c r="H358" i="5"/>
  <c r="Z358" i="5" s="1"/>
  <c r="A358" i="5"/>
  <c r="A357" i="5"/>
  <c r="A356" i="5"/>
  <c r="A355" i="5"/>
  <c r="H354" i="5"/>
  <c r="Z354" i="5" s="1"/>
  <c r="A354" i="5"/>
  <c r="A353" i="5"/>
  <c r="A352" i="5"/>
  <c r="A351" i="5"/>
  <c r="A350" i="5"/>
  <c r="A349" i="5"/>
  <c r="A348" i="5"/>
  <c r="A347" i="5"/>
  <c r="A346" i="5"/>
  <c r="A345" i="5"/>
  <c r="A344" i="5"/>
  <c r="A343" i="5"/>
  <c r="A342" i="5"/>
  <c r="A341" i="5"/>
  <c r="A340" i="5"/>
  <c r="A339" i="5"/>
  <c r="A338" i="5"/>
  <c r="A337" i="5"/>
  <c r="H336" i="5"/>
  <c r="Z336" i="5" s="1"/>
  <c r="A336" i="5"/>
  <c r="A335" i="5"/>
  <c r="A334" i="5"/>
  <c r="A333" i="5"/>
  <c r="A332" i="5"/>
  <c r="H331" i="5"/>
  <c r="Z331" i="5" s="1"/>
  <c r="A331" i="5"/>
  <c r="A330" i="5"/>
  <c r="A329" i="5"/>
  <c r="A328" i="5"/>
  <c r="A327" i="5"/>
  <c r="H326" i="5"/>
  <c r="Z326" i="5" s="1"/>
  <c r="A326" i="5"/>
  <c r="H325" i="5"/>
  <c r="Z325" i="5" s="1"/>
  <c r="A325" i="5"/>
  <c r="A324" i="5"/>
  <c r="A323" i="5"/>
  <c r="A322" i="5"/>
  <c r="A321" i="5"/>
  <c r="H428" i="5"/>
  <c r="A428" i="5"/>
  <c r="H427" i="5"/>
  <c r="A427" i="5"/>
  <c r="A426" i="5"/>
  <c r="A425" i="5"/>
  <c r="H424" i="5"/>
  <c r="Z424" i="5" s="1"/>
  <c r="A424" i="5"/>
  <c r="H423" i="5"/>
  <c r="Z423" i="5" s="1"/>
  <c r="A423" i="5"/>
  <c r="A422" i="5"/>
  <c r="A421" i="5"/>
  <c r="A420" i="5"/>
  <c r="H419" i="5"/>
  <c r="Z419" i="5" s="1"/>
  <c r="A419" i="5"/>
  <c r="A418" i="5"/>
  <c r="A417" i="5"/>
  <c r="H416" i="5"/>
  <c r="A416" i="5"/>
  <c r="A415" i="5"/>
  <c r="A414" i="5"/>
  <c r="A413" i="5"/>
  <c r="A412" i="5"/>
  <c r="A411" i="5"/>
  <c r="A410" i="5"/>
  <c r="A409" i="5"/>
  <c r="A408" i="5"/>
  <c r="H407" i="5"/>
  <c r="Z407" i="5" s="1"/>
  <c r="A407" i="5"/>
  <c r="A406" i="5"/>
  <c r="A405" i="5"/>
  <c r="A404" i="5"/>
  <c r="H403" i="5"/>
  <c r="Z403" i="5" s="1"/>
  <c r="A403" i="5"/>
  <c r="A402" i="5"/>
  <c r="A401" i="5"/>
  <c r="A400" i="5"/>
  <c r="A399" i="5"/>
  <c r="H398" i="5"/>
  <c r="A398" i="5"/>
  <c r="A397" i="5"/>
  <c r="A396" i="5"/>
  <c r="A395" i="5"/>
  <c r="A394" i="5"/>
  <c r="A393" i="5"/>
  <c r="H392" i="5"/>
  <c r="Z392" i="5" s="1"/>
  <c r="A392" i="5"/>
  <c r="A391" i="5"/>
  <c r="H390" i="5"/>
  <c r="Z390" i="5" s="1"/>
  <c r="A390" i="5"/>
  <c r="H389" i="5"/>
  <c r="Z389" i="5" s="1"/>
  <c r="A389" i="5"/>
  <c r="A388" i="5"/>
  <c r="H387" i="5"/>
  <c r="Z387" i="5" s="1"/>
  <c r="A387" i="5"/>
  <c r="A386" i="5"/>
  <c r="A385" i="5"/>
  <c r="H384" i="5"/>
  <c r="Z384" i="5" s="1"/>
  <c r="A384" i="5"/>
  <c r="H383" i="5"/>
  <c r="Z383" i="5" s="1"/>
  <c r="A383" i="5"/>
  <c r="A382" i="5"/>
  <c r="A381" i="5"/>
  <c r="A380" i="5"/>
  <c r="H379" i="5"/>
  <c r="Z379" i="5" s="1"/>
  <c r="A379" i="5"/>
  <c r="A378" i="5"/>
  <c r="A377" i="5"/>
  <c r="A376" i="5"/>
  <c r="A375" i="5"/>
  <c r="A482" i="5"/>
  <c r="A481" i="5"/>
  <c r="H480" i="5"/>
  <c r="A480" i="5"/>
  <c r="A479" i="5"/>
  <c r="H478" i="5"/>
  <c r="Z478" i="5" s="1"/>
  <c r="A478" i="5"/>
  <c r="A477" i="5"/>
  <c r="H476" i="5"/>
  <c r="Z476" i="5" s="1"/>
  <c r="A476" i="5"/>
  <c r="A475" i="5"/>
  <c r="A474" i="5"/>
  <c r="A473" i="5"/>
  <c r="A472" i="5"/>
  <c r="A471" i="5"/>
  <c r="A470" i="5"/>
  <c r="H469" i="5"/>
  <c r="Z469" i="5" s="1"/>
  <c r="A469" i="5"/>
  <c r="A468" i="5"/>
  <c r="H467" i="5"/>
  <c r="Z467" i="5" s="1"/>
  <c r="A467" i="5"/>
  <c r="A466" i="5"/>
  <c r="A465" i="5"/>
  <c r="H464" i="5"/>
  <c r="A464" i="5"/>
  <c r="H463" i="5"/>
  <c r="Z463" i="5" s="1"/>
  <c r="A463" i="5"/>
  <c r="H462" i="5"/>
  <c r="Z462" i="5" s="1"/>
  <c r="A462" i="5"/>
  <c r="A461" i="5"/>
  <c r="H460" i="5"/>
  <c r="A460" i="5"/>
  <c r="H459" i="5"/>
  <c r="A459" i="5"/>
  <c r="A458" i="5"/>
  <c r="A457" i="5"/>
  <c r="A456" i="5"/>
  <c r="A455" i="5"/>
  <c r="H454" i="5"/>
  <c r="Z454" i="5" s="1"/>
  <c r="A454" i="5"/>
  <c r="H453" i="5"/>
  <c r="A453" i="5"/>
  <c r="A452" i="5"/>
  <c r="H451" i="5"/>
  <c r="Z451" i="5" s="1"/>
  <c r="A451" i="5"/>
  <c r="A450" i="5"/>
  <c r="A449" i="5"/>
  <c r="H448" i="5"/>
  <c r="Z448" i="5" s="1"/>
  <c r="A448" i="5"/>
  <c r="A447" i="5"/>
  <c r="H446" i="5"/>
  <c r="Z446" i="5" s="1"/>
  <c r="A446" i="5"/>
  <c r="A445" i="5"/>
  <c r="A444" i="5"/>
  <c r="H443" i="5"/>
  <c r="Z443" i="5" s="1"/>
  <c r="A443" i="5"/>
  <c r="A442" i="5"/>
  <c r="A441" i="5"/>
  <c r="H440" i="5"/>
  <c r="Z440" i="5" s="1"/>
  <c r="A440" i="5"/>
  <c r="A439" i="5"/>
  <c r="A438" i="5"/>
  <c r="H437" i="5"/>
  <c r="Z437" i="5" s="1"/>
  <c r="A437" i="5"/>
  <c r="A436" i="5"/>
  <c r="H435" i="5"/>
  <c r="Z435" i="5" s="1"/>
  <c r="A435" i="5"/>
  <c r="A434" i="5"/>
  <c r="A433" i="5"/>
  <c r="A432" i="5"/>
  <c r="H431" i="5"/>
  <c r="Z431" i="5" s="1"/>
  <c r="A431" i="5"/>
  <c r="H430" i="5"/>
  <c r="Z430" i="5" s="1"/>
  <c r="A430" i="5"/>
  <c r="H429" i="5"/>
  <c r="Z429" i="5" s="1"/>
  <c r="A429" i="5"/>
  <c r="A489" i="5"/>
  <c r="H488" i="5"/>
  <c r="Z488" i="5" s="1"/>
  <c r="A488" i="5"/>
  <c r="X408" i="6"/>
  <c r="W408" i="6"/>
  <c r="V408" i="6"/>
  <c r="T408" i="6"/>
  <c r="Q408" i="6"/>
  <c r="P408" i="6"/>
  <c r="O408" i="6"/>
  <c r="M408" i="6"/>
  <c r="L408" i="6"/>
  <c r="J408" i="6"/>
  <c r="G408" i="6"/>
  <c r="D407" i="6"/>
  <c r="A406" i="6"/>
  <c r="A405" i="6"/>
  <c r="A404" i="6"/>
  <c r="A403" i="6"/>
  <c r="A402" i="6"/>
  <c r="A401" i="6"/>
  <c r="A400" i="6"/>
  <c r="A399" i="6"/>
  <c r="A398" i="6"/>
  <c r="A397" i="6"/>
  <c r="A396" i="6"/>
  <c r="A395" i="6"/>
  <c r="A394" i="6"/>
  <c r="A393" i="6"/>
  <c r="A392" i="6"/>
  <c r="A391" i="6"/>
  <c r="A390" i="6"/>
  <c r="A389" i="6"/>
  <c r="A388" i="6"/>
  <c r="A387" i="6"/>
  <c r="A386" i="6"/>
  <c r="A385" i="6"/>
  <c r="A384" i="6"/>
  <c r="A383" i="6"/>
  <c r="A382" i="6"/>
  <c r="A381" i="6"/>
  <c r="A380" i="6"/>
  <c r="A379" i="6"/>
  <c r="A378" i="6"/>
  <c r="A377" i="6"/>
  <c r="A376" i="6"/>
  <c r="D375" i="6"/>
  <c r="H375" i="6" s="1"/>
  <c r="Z375" i="6" s="1"/>
  <c r="A375" i="6"/>
  <c r="A374" i="6"/>
  <c r="A373" i="6"/>
  <c r="A372" i="6"/>
  <c r="A371" i="6"/>
  <c r="A370" i="6"/>
  <c r="A369" i="6"/>
  <c r="A368" i="6"/>
  <c r="A367" i="6"/>
  <c r="A366" i="6"/>
  <c r="A365" i="6"/>
  <c r="D364" i="6"/>
  <c r="H364" i="6" s="1"/>
  <c r="A364" i="6"/>
  <c r="A363" i="6"/>
  <c r="A362" i="6"/>
  <c r="A361" i="6"/>
  <c r="A360" i="6"/>
  <c r="A359" i="6"/>
  <c r="A358" i="6"/>
  <c r="A357" i="6"/>
  <c r="A356" i="6"/>
  <c r="A355" i="6"/>
  <c r="A354" i="6"/>
  <c r="A353" i="6"/>
  <c r="A352" i="6"/>
  <c r="A351" i="6"/>
  <c r="A350" i="6"/>
  <c r="A349" i="6"/>
  <c r="A348" i="6"/>
  <c r="A347" i="6"/>
  <c r="A346" i="6"/>
  <c r="A345" i="6"/>
  <c r="A344" i="6"/>
  <c r="A343" i="6"/>
  <c r="A342" i="6"/>
  <c r="A341" i="6"/>
  <c r="A340" i="6"/>
  <c r="A339" i="6"/>
  <c r="A338" i="6"/>
  <c r="A337" i="6"/>
  <c r="A336" i="6"/>
  <c r="A335" i="6"/>
  <c r="A334" i="6"/>
  <c r="A333" i="6"/>
  <c r="A332" i="6"/>
  <c r="A331" i="6"/>
  <c r="A330" i="6"/>
  <c r="A329" i="6"/>
  <c r="A328" i="6"/>
  <c r="A327" i="6"/>
  <c r="A326" i="6"/>
  <c r="A325" i="6"/>
  <c r="A324" i="6"/>
  <c r="A323" i="6"/>
  <c r="A322" i="6"/>
  <c r="A321" i="6"/>
  <c r="A320" i="6"/>
  <c r="A319" i="6"/>
  <c r="A318" i="6"/>
  <c r="A317" i="6"/>
  <c r="A316" i="6"/>
  <c r="A315" i="6"/>
  <c r="A314" i="6"/>
  <c r="A313" i="6"/>
  <c r="A312" i="6"/>
  <c r="A311" i="6"/>
  <c r="A310" i="6"/>
  <c r="A309" i="6"/>
  <c r="A308" i="6"/>
  <c r="A307" i="6"/>
  <c r="A306" i="6"/>
  <c r="A305" i="6"/>
  <c r="A304" i="6"/>
  <c r="A303" i="6"/>
  <c r="A302" i="6"/>
  <c r="A301" i="6"/>
  <c r="A300" i="6"/>
  <c r="A299" i="6"/>
  <c r="A298" i="6"/>
  <c r="A297" i="6"/>
  <c r="A296" i="6"/>
  <c r="A295" i="6"/>
  <c r="A294" i="6"/>
  <c r="A293" i="6"/>
  <c r="A292" i="6"/>
  <c r="A291" i="6"/>
  <c r="A290" i="6"/>
  <c r="A289" i="6"/>
  <c r="A288" i="6"/>
  <c r="A287" i="6"/>
  <c r="A286" i="6"/>
  <c r="A285" i="6"/>
  <c r="A284" i="6"/>
  <c r="A283" i="6"/>
  <c r="A282" i="6"/>
  <c r="A281" i="6"/>
  <c r="A280" i="6"/>
  <c r="A279" i="6"/>
  <c r="A278" i="6"/>
  <c r="A277" i="6"/>
  <c r="A276" i="6"/>
  <c r="A275" i="6"/>
  <c r="A274" i="6"/>
  <c r="A273" i="6"/>
  <c r="A272" i="6"/>
  <c r="A271" i="6"/>
  <c r="A270" i="6"/>
  <c r="A269" i="6"/>
  <c r="A268" i="6"/>
  <c r="A267" i="6"/>
  <c r="A266" i="6"/>
  <c r="A265" i="6"/>
  <c r="A264" i="6"/>
  <c r="A263" i="6"/>
  <c r="A262" i="6"/>
  <c r="A261" i="6"/>
  <c r="A260" i="6"/>
  <c r="A259" i="6"/>
  <c r="A258" i="6"/>
  <c r="D257" i="6"/>
  <c r="H257" i="6" s="1"/>
  <c r="Z257" i="6" s="1"/>
  <c r="A257" i="6"/>
  <c r="D256" i="6"/>
  <c r="H256" i="6" s="1"/>
  <c r="Z256" i="6" s="1"/>
  <c r="A256" i="6"/>
  <c r="D255" i="6"/>
  <c r="H255" i="6" s="1"/>
  <c r="Z255" i="6" s="1"/>
  <c r="A255" i="6"/>
  <c r="D254" i="6"/>
  <c r="H254" i="6" s="1"/>
  <c r="Z254" i="6" s="1"/>
  <c r="A254" i="6"/>
  <c r="A253" i="6"/>
  <c r="A252" i="6"/>
  <c r="A251" i="6"/>
  <c r="A250" i="6"/>
  <c r="A249" i="6"/>
  <c r="A248" i="6"/>
  <c r="A247" i="6"/>
  <c r="D246" i="6"/>
  <c r="H246" i="6" s="1"/>
  <c r="A246" i="6"/>
  <c r="D245" i="6"/>
  <c r="H245" i="6" s="1"/>
  <c r="A245" i="6"/>
  <c r="A244" i="6"/>
  <c r="A243" i="6"/>
  <c r="A242" i="6"/>
  <c r="D241" i="6"/>
  <c r="H241" i="6" s="1"/>
  <c r="Z241" i="6" s="1"/>
  <c r="A241" i="6"/>
  <c r="D240" i="6"/>
  <c r="H240" i="6" s="1"/>
  <c r="Z240" i="6" s="1"/>
  <c r="A240" i="6"/>
  <c r="A239" i="6"/>
  <c r="D238" i="6"/>
  <c r="H238" i="6" s="1"/>
  <c r="Y238" i="6" s="1"/>
  <c r="Y408" i="6" s="1"/>
  <c r="Y409" i="6" s="1"/>
  <c r="A238" i="6"/>
  <c r="D237" i="6"/>
  <c r="H237" i="6" s="1"/>
  <c r="Z237" i="6" s="1"/>
  <c r="A237" i="6"/>
  <c r="A236" i="6"/>
  <c r="D235" i="6"/>
  <c r="H235" i="6" s="1"/>
  <c r="A235" i="6"/>
  <c r="A234" i="6"/>
  <c r="A233" i="6"/>
  <c r="D232" i="6"/>
  <c r="H232" i="6" s="1"/>
  <c r="A232" i="6"/>
  <c r="D231" i="6"/>
  <c r="H231" i="6" s="1"/>
  <c r="Z231" i="6" s="1"/>
  <c r="A231" i="6"/>
  <c r="D230" i="6"/>
  <c r="H230" i="6" s="1"/>
  <c r="Z230" i="6" s="1"/>
  <c r="A230" i="6"/>
  <c r="D229" i="6"/>
  <c r="H229" i="6" s="1"/>
  <c r="Z229" i="6" s="1"/>
  <c r="A229" i="6"/>
  <c r="D228" i="6"/>
  <c r="H228" i="6" s="1"/>
  <c r="Z228" i="6" s="1"/>
  <c r="A228" i="6"/>
  <c r="D227" i="6"/>
  <c r="H227" i="6" s="1"/>
  <c r="Z227" i="6" s="1"/>
  <c r="A227" i="6"/>
  <c r="D226" i="6"/>
  <c r="H226" i="6" s="1"/>
  <c r="Z226" i="6" s="1"/>
  <c r="A226" i="6"/>
  <c r="D225" i="6"/>
  <c r="H225" i="6" s="1"/>
  <c r="Z225" i="6" s="1"/>
  <c r="A225" i="6"/>
  <c r="D224" i="6"/>
  <c r="H224" i="6" s="1"/>
  <c r="A224" i="6"/>
  <c r="D223" i="6"/>
  <c r="H223" i="6" s="1"/>
  <c r="Z223" i="6" s="1"/>
  <c r="A223" i="6"/>
  <c r="D222" i="6"/>
  <c r="H222" i="6" s="1"/>
  <c r="Z222" i="6" s="1"/>
  <c r="A222" i="6"/>
  <c r="D221" i="6"/>
  <c r="H221" i="6" s="1"/>
  <c r="Z221" i="6" s="1"/>
  <c r="A221" i="6"/>
  <c r="D220" i="6"/>
  <c r="H220" i="6" s="1"/>
  <c r="Z220" i="6" s="1"/>
  <c r="A220" i="6"/>
  <c r="D219" i="6"/>
  <c r="H219" i="6" s="1"/>
  <c r="A219" i="6"/>
  <c r="D218" i="6"/>
  <c r="H218" i="6" s="1"/>
  <c r="Z218" i="6" s="1"/>
  <c r="A218" i="6"/>
  <c r="D217" i="6"/>
  <c r="H217" i="6" s="1"/>
  <c r="Z217" i="6" s="1"/>
  <c r="A217" i="6"/>
  <c r="D216" i="6"/>
  <c r="H216" i="6" s="1"/>
  <c r="Z216" i="6" s="1"/>
  <c r="A216" i="6"/>
  <c r="D215" i="6"/>
  <c r="H215" i="6" s="1"/>
  <c r="Z215" i="6" s="1"/>
  <c r="A215" i="6"/>
  <c r="D214" i="6"/>
  <c r="H214" i="6" s="1"/>
  <c r="Z214" i="6" s="1"/>
  <c r="A214" i="6"/>
  <c r="D213" i="6"/>
  <c r="H213" i="6" s="1"/>
  <c r="Z213" i="6" s="1"/>
  <c r="A213" i="6"/>
  <c r="D212" i="6"/>
  <c r="H212" i="6" s="1"/>
  <c r="Z212" i="6" s="1"/>
  <c r="A212" i="6"/>
  <c r="D211" i="6"/>
  <c r="A211" i="6"/>
  <c r="D210" i="6"/>
  <c r="H210" i="6" s="1"/>
  <c r="Z210" i="6" s="1"/>
  <c r="A210" i="6"/>
  <c r="D209" i="6"/>
  <c r="H209" i="6" s="1"/>
  <c r="Z209" i="6" s="1"/>
  <c r="A209" i="6"/>
  <c r="D208" i="6"/>
  <c r="H208" i="6" s="1"/>
  <c r="Z208" i="6" s="1"/>
  <c r="A208" i="6"/>
  <c r="D207" i="6"/>
  <c r="E207" i="6" s="1"/>
  <c r="F211" i="6" s="1"/>
  <c r="F408" i="6" s="1"/>
  <c r="A207" i="6"/>
  <c r="D206" i="6"/>
  <c r="H206" i="6" s="1"/>
  <c r="Z206" i="6" s="1"/>
  <c r="A206" i="6"/>
  <c r="D205" i="6"/>
  <c r="H205" i="6" s="1"/>
  <c r="Z205" i="6" s="1"/>
  <c r="A205" i="6"/>
  <c r="D204" i="6"/>
  <c r="H204" i="6" s="1"/>
  <c r="Z204" i="6" s="1"/>
  <c r="A204" i="6"/>
  <c r="D203" i="6"/>
  <c r="H203" i="6" s="1"/>
  <c r="Z203" i="6" s="1"/>
  <c r="A203" i="6"/>
  <c r="D202" i="6"/>
  <c r="H202" i="6" s="1"/>
  <c r="Z202" i="6" s="1"/>
  <c r="A202" i="6"/>
  <c r="D201" i="6"/>
  <c r="H201" i="6" s="1"/>
  <c r="Z201" i="6" s="1"/>
  <c r="A201" i="6"/>
  <c r="D200" i="6"/>
  <c r="H200" i="6" s="1"/>
  <c r="Z200" i="6" s="1"/>
  <c r="A200" i="6"/>
  <c r="D199" i="6"/>
  <c r="H199" i="6" s="1"/>
  <c r="Z199" i="6" s="1"/>
  <c r="A199" i="6"/>
  <c r="D198" i="6"/>
  <c r="H198" i="6" s="1"/>
  <c r="Z198" i="6" s="1"/>
  <c r="A198" i="6"/>
  <c r="D197" i="6"/>
  <c r="H197" i="6" s="1"/>
  <c r="Z197" i="6" s="1"/>
  <c r="A197" i="6"/>
  <c r="D196" i="6"/>
  <c r="H196" i="6" s="1"/>
  <c r="Z196" i="6" s="1"/>
  <c r="A196" i="6"/>
  <c r="D195" i="6"/>
  <c r="H195" i="6" s="1"/>
  <c r="Z195" i="6" s="1"/>
  <c r="A195" i="6"/>
  <c r="D194" i="6"/>
  <c r="H194" i="6" s="1"/>
  <c r="Z194" i="6" s="1"/>
  <c r="A194" i="6"/>
  <c r="H193" i="6"/>
  <c r="A193" i="6"/>
  <c r="H192" i="6"/>
  <c r="N192" i="6" s="1"/>
  <c r="A192" i="6"/>
  <c r="H191" i="6"/>
  <c r="N191" i="6" s="1"/>
  <c r="Z191" i="6" s="1"/>
  <c r="A191" i="6"/>
  <c r="H190" i="6"/>
  <c r="Z190" i="6" s="1"/>
  <c r="A190" i="6"/>
  <c r="H189" i="6"/>
  <c r="A189" i="6"/>
  <c r="H188" i="6"/>
  <c r="Z188" i="6" s="1"/>
  <c r="A188" i="6"/>
  <c r="D187" i="6"/>
  <c r="H187" i="6" s="1"/>
  <c r="Z187" i="6" s="1"/>
  <c r="A187" i="6"/>
  <c r="D186" i="6"/>
  <c r="H186" i="6" s="1"/>
  <c r="Z186" i="6" s="1"/>
  <c r="A186" i="6"/>
  <c r="D185" i="6"/>
  <c r="H185" i="6" s="1"/>
  <c r="Z185" i="6" s="1"/>
  <c r="A185" i="6"/>
  <c r="D184" i="6"/>
  <c r="H184" i="6" s="1"/>
  <c r="Z184" i="6" s="1"/>
  <c r="A184" i="6"/>
  <c r="D183" i="6"/>
  <c r="H183" i="6" s="1"/>
  <c r="Z183" i="6" s="1"/>
  <c r="A183" i="6"/>
  <c r="D182" i="6"/>
  <c r="H182" i="6" s="1"/>
  <c r="Z182" i="6" s="1"/>
  <c r="A182" i="6"/>
  <c r="H181" i="6"/>
  <c r="A181" i="6"/>
  <c r="H180" i="6"/>
  <c r="Z180" i="6" s="1"/>
  <c r="A180" i="6"/>
  <c r="D179" i="6"/>
  <c r="H179" i="6" s="1"/>
  <c r="Z179" i="6" s="1"/>
  <c r="A179" i="6"/>
  <c r="D178" i="6"/>
  <c r="H178" i="6" s="1"/>
  <c r="Z178" i="6" s="1"/>
  <c r="A178" i="6"/>
  <c r="D177" i="6"/>
  <c r="H177" i="6" s="1"/>
  <c r="A177" i="6"/>
  <c r="D176" i="6"/>
  <c r="H176" i="6" s="1"/>
  <c r="Z176" i="6" s="1"/>
  <c r="A176" i="6"/>
  <c r="D175" i="6"/>
  <c r="H175" i="6" s="1"/>
  <c r="A175" i="6"/>
  <c r="D174" i="6"/>
  <c r="H174" i="6" s="1"/>
  <c r="Z174" i="6" s="1"/>
  <c r="A174" i="6"/>
  <c r="D173" i="6"/>
  <c r="H173" i="6" s="1"/>
  <c r="N173" i="6" s="1"/>
  <c r="A173" i="6"/>
  <c r="D172" i="6"/>
  <c r="H172" i="6" s="1"/>
  <c r="Z172" i="6" s="1"/>
  <c r="A172" i="6"/>
  <c r="D171" i="6"/>
  <c r="H171" i="6" s="1"/>
  <c r="Z171" i="6" s="1"/>
  <c r="A171" i="6"/>
  <c r="D170" i="6"/>
  <c r="H170" i="6" s="1"/>
  <c r="Z170" i="6" s="1"/>
  <c r="A170" i="6"/>
  <c r="D169" i="6"/>
  <c r="H169" i="6" s="1"/>
  <c r="Z169" i="6" s="1"/>
  <c r="A169" i="6"/>
  <c r="D168" i="6"/>
  <c r="H168" i="6" s="1"/>
  <c r="Z168" i="6" s="1"/>
  <c r="A168" i="6"/>
  <c r="D167" i="6"/>
  <c r="H167" i="6" s="1"/>
  <c r="A167" i="6"/>
  <c r="D166" i="6"/>
  <c r="H166" i="6" s="1"/>
  <c r="Z166" i="6" s="1"/>
  <c r="A166" i="6"/>
  <c r="D165" i="6"/>
  <c r="H165" i="6" s="1"/>
  <c r="Z165" i="6" s="1"/>
  <c r="A165" i="6"/>
  <c r="D164" i="6"/>
  <c r="H164" i="6" s="1"/>
  <c r="Z164" i="6" s="1"/>
  <c r="A164" i="6"/>
  <c r="D163" i="6"/>
  <c r="H163" i="6" s="1"/>
  <c r="Z163" i="6" s="1"/>
  <c r="A163" i="6"/>
  <c r="D162" i="6"/>
  <c r="H162" i="6" s="1"/>
  <c r="Z162" i="6" s="1"/>
  <c r="A162" i="6"/>
  <c r="D161" i="6"/>
  <c r="H161" i="6" s="1"/>
  <c r="A161" i="6"/>
  <c r="D160" i="6"/>
  <c r="H160" i="6" s="1"/>
  <c r="Z160" i="6" s="1"/>
  <c r="A160" i="6"/>
  <c r="D159" i="6"/>
  <c r="H159" i="6" s="1"/>
  <c r="Z159" i="6" s="1"/>
  <c r="A159" i="6"/>
  <c r="D158" i="6"/>
  <c r="H158" i="6" s="1"/>
  <c r="Z158" i="6" s="1"/>
  <c r="A158" i="6"/>
  <c r="D157" i="6"/>
  <c r="H157" i="6" s="1"/>
  <c r="A157" i="6"/>
  <c r="D156" i="6"/>
  <c r="H156" i="6" s="1"/>
  <c r="Z156" i="6" s="1"/>
  <c r="A156" i="6"/>
  <c r="D155" i="6"/>
  <c r="H155" i="6" s="1"/>
  <c r="Z155" i="6" s="1"/>
  <c r="A155" i="6"/>
  <c r="D154" i="6"/>
  <c r="H154" i="6" s="1"/>
  <c r="A154" i="6"/>
  <c r="D153" i="6"/>
  <c r="H153" i="6" s="1"/>
  <c r="Z153" i="6" s="1"/>
  <c r="A153" i="6"/>
  <c r="D152" i="6"/>
  <c r="H152" i="6" s="1"/>
  <c r="Z152" i="6" s="1"/>
  <c r="A152" i="6"/>
  <c r="D151" i="6"/>
  <c r="H151" i="6" s="1"/>
  <c r="Z151" i="6" s="1"/>
  <c r="A151" i="6"/>
  <c r="D150" i="6"/>
  <c r="H150" i="6" s="1"/>
  <c r="Z150" i="6" s="1"/>
  <c r="A150" i="6"/>
  <c r="D149" i="6"/>
  <c r="H149" i="6" s="1"/>
  <c r="Z149" i="6" s="1"/>
  <c r="A149" i="6"/>
  <c r="D148" i="6"/>
  <c r="H148" i="6" s="1"/>
  <c r="Z148" i="6" s="1"/>
  <c r="A148" i="6"/>
  <c r="D147" i="6"/>
  <c r="E147" i="6" s="1"/>
  <c r="H147" i="6" s="1"/>
  <c r="Z147" i="6" s="1"/>
  <c r="A147" i="6"/>
  <c r="D146" i="6"/>
  <c r="H146" i="6" s="1"/>
  <c r="Z146" i="6" s="1"/>
  <c r="A146" i="6"/>
  <c r="D145" i="6"/>
  <c r="H145" i="6" s="1"/>
  <c r="Z145" i="6" s="1"/>
  <c r="A145" i="6"/>
  <c r="D144" i="6"/>
  <c r="H144" i="6" s="1"/>
  <c r="Z144" i="6" s="1"/>
  <c r="A144" i="6"/>
  <c r="D143" i="6"/>
  <c r="H143" i="6" s="1"/>
  <c r="Z143" i="6" s="1"/>
  <c r="A143" i="6"/>
  <c r="D142" i="6"/>
  <c r="H142" i="6" s="1"/>
  <c r="Z142" i="6" s="1"/>
  <c r="A142" i="6"/>
  <c r="D141" i="6"/>
  <c r="H141" i="6" s="1"/>
  <c r="Z141" i="6" s="1"/>
  <c r="A141" i="6"/>
  <c r="D140" i="6"/>
  <c r="H140" i="6" s="1"/>
  <c r="Z140" i="6" s="1"/>
  <c r="A140" i="6"/>
  <c r="D139" i="6"/>
  <c r="E139" i="6" s="1"/>
  <c r="H139" i="6" s="1"/>
  <c r="Z139" i="6" s="1"/>
  <c r="A139" i="6"/>
  <c r="D138" i="6"/>
  <c r="E138" i="6" s="1"/>
  <c r="A138" i="6"/>
  <c r="D137" i="6"/>
  <c r="H137" i="6" s="1"/>
  <c r="Z137" i="6" s="1"/>
  <c r="A137" i="6"/>
  <c r="D136" i="6"/>
  <c r="H136" i="6" s="1"/>
  <c r="Z136" i="6" s="1"/>
  <c r="A136" i="6"/>
  <c r="D135" i="6"/>
  <c r="H135" i="6" s="1"/>
  <c r="N135" i="6" s="1"/>
  <c r="A135" i="6"/>
  <c r="D134" i="6"/>
  <c r="H134" i="6" s="1"/>
  <c r="A134" i="6"/>
  <c r="D133" i="6"/>
  <c r="H133" i="6" s="1"/>
  <c r="Z133" i="6" s="1"/>
  <c r="A133" i="6"/>
  <c r="D132" i="6"/>
  <c r="H132" i="6" s="1"/>
  <c r="Z132" i="6" s="1"/>
  <c r="A132" i="6"/>
  <c r="D131" i="6"/>
  <c r="H131" i="6" s="1"/>
  <c r="A131" i="6"/>
  <c r="D130" i="6"/>
  <c r="H130" i="6" s="1"/>
  <c r="Z130" i="6" s="1"/>
  <c r="A130" i="6"/>
  <c r="D129" i="6"/>
  <c r="H129" i="6" s="1"/>
  <c r="Z129" i="6" s="1"/>
  <c r="A129" i="6"/>
  <c r="D128" i="6"/>
  <c r="H128" i="6" s="1"/>
  <c r="Z128" i="6" s="1"/>
  <c r="A128" i="6"/>
  <c r="D127" i="6"/>
  <c r="H127" i="6" s="1"/>
  <c r="Z127" i="6" s="1"/>
  <c r="A127" i="6"/>
  <c r="D126" i="6"/>
  <c r="H126" i="6" s="1"/>
  <c r="Z126" i="6" s="1"/>
  <c r="A126" i="6"/>
  <c r="D125" i="6"/>
  <c r="E125" i="6" s="1"/>
  <c r="A125" i="6"/>
  <c r="D124" i="6"/>
  <c r="H124" i="6" s="1"/>
  <c r="Z124" i="6" s="1"/>
  <c r="A124" i="6"/>
  <c r="D123" i="6"/>
  <c r="H123" i="6" s="1"/>
  <c r="Z123" i="6" s="1"/>
  <c r="A123" i="6"/>
  <c r="D122" i="6"/>
  <c r="E122" i="6" s="1"/>
  <c r="A122" i="6"/>
  <c r="D121" i="6"/>
  <c r="H121" i="6" s="1"/>
  <c r="Z121" i="6" s="1"/>
  <c r="A121" i="6"/>
  <c r="D120" i="6"/>
  <c r="H120" i="6" s="1"/>
  <c r="Z120" i="6" s="1"/>
  <c r="A120" i="6"/>
  <c r="D119" i="6"/>
  <c r="A119" i="6"/>
  <c r="D118" i="6"/>
  <c r="H118" i="6" s="1"/>
  <c r="Z118" i="6" s="1"/>
  <c r="A118" i="6"/>
  <c r="D117" i="6"/>
  <c r="H117" i="6" s="1"/>
  <c r="Z117" i="6" s="1"/>
  <c r="A117" i="6"/>
  <c r="D116" i="6"/>
  <c r="H116" i="6" s="1"/>
  <c r="Z116" i="6" s="1"/>
  <c r="A116" i="6"/>
  <c r="D115" i="6"/>
  <c r="H115" i="6" s="1"/>
  <c r="Z115" i="6" s="1"/>
  <c r="A115" i="6"/>
  <c r="D114" i="6"/>
  <c r="H114" i="6" s="1"/>
  <c r="Z114" i="6" s="1"/>
  <c r="A114" i="6"/>
  <c r="D113" i="6"/>
  <c r="H113" i="6" s="1"/>
  <c r="Z113" i="6" s="1"/>
  <c r="A113" i="6"/>
  <c r="D112" i="6"/>
  <c r="H112" i="6" s="1"/>
  <c r="A112" i="6"/>
  <c r="D111" i="6"/>
  <c r="H111" i="6" s="1"/>
  <c r="Z111" i="6" s="1"/>
  <c r="A111" i="6"/>
  <c r="D110" i="6"/>
  <c r="H110" i="6" s="1"/>
  <c r="Z110" i="6" s="1"/>
  <c r="A110" i="6"/>
  <c r="H109" i="6"/>
  <c r="Z109" i="6" s="1"/>
  <c r="A109" i="6"/>
  <c r="H108" i="6"/>
  <c r="Z108" i="6" s="1"/>
  <c r="A108" i="6"/>
  <c r="H107" i="6"/>
  <c r="Z107" i="6" s="1"/>
  <c r="A107" i="6"/>
  <c r="H106" i="6"/>
  <c r="Z106" i="6" s="1"/>
  <c r="A106" i="6"/>
  <c r="H105" i="6"/>
  <c r="Z105" i="6" s="1"/>
  <c r="A105" i="6"/>
  <c r="H104" i="6"/>
  <c r="Z104" i="6" s="1"/>
  <c r="A104" i="6"/>
  <c r="H103" i="6"/>
  <c r="S103" i="6" s="1"/>
  <c r="Z103" i="6" s="1"/>
  <c r="A103" i="6"/>
  <c r="H102" i="6"/>
  <c r="Z102" i="6" s="1"/>
  <c r="A102" i="6"/>
  <c r="H101" i="6"/>
  <c r="S101" i="6" s="1"/>
  <c r="Z101" i="6" s="1"/>
  <c r="A101" i="6"/>
  <c r="H100" i="6"/>
  <c r="Z100" i="6" s="1"/>
  <c r="A100" i="6"/>
  <c r="H99" i="6"/>
  <c r="Z99" i="6" s="1"/>
  <c r="A99" i="6"/>
  <c r="H98" i="6"/>
  <c r="Z98" i="6" s="1"/>
  <c r="A98" i="6"/>
  <c r="H97" i="6"/>
  <c r="S97" i="6" s="1"/>
  <c r="A97" i="6"/>
  <c r="H96" i="6"/>
  <c r="Z96" i="6" s="1"/>
  <c r="A96" i="6"/>
  <c r="H95" i="6"/>
  <c r="Z95" i="6" s="1"/>
  <c r="A95" i="6"/>
  <c r="H94" i="6"/>
  <c r="S94" i="6" s="1"/>
  <c r="A94" i="6"/>
  <c r="H93" i="6"/>
  <c r="Z93" i="6" s="1"/>
  <c r="A93" i="6"/>
  <c r="H92" i="6"/>
  <c r="Z92" i="6" s="1"/>
  <c r="A92" i="6"/>
  <c r="A91" i="6"/>
  <c r="A90" i="6"/>
  <c r="A89" i="6"/>
  <c r="A88" i="6"/>
  <c r="A87" i="6"/>
  <c r="A86" i="6"/>
  <c r="A85" i="6"/>
  <c r="A84" i="6"/>
  <c r="A83" i="6"/>
  <c r="A82" i="6"/>
  <c r="A81" i="6"/>
  <c r="A80" i="6"/>
  <c r="A79" i="6"/>
  <c r="A78" i="6"/>
  <c r="H77" i="6"/>
  <c r="A77" i="6"/>
  <c r="H76" i="6"/>
  <c r="Z76" i="6" s="1"/>
  <c r="A76" i="6"/>
  <c r="H75" i="6"/>
  <c r="Z75" i="6" s="1"/>
  <c r="A75" i="6"/>
  <c r="H74" i="6"/>
  <c r="Z74" i="6" s="1"/>
  <c r="A74" i="6"/>
  <c r="A73" i="6"/>
  <c r="H72" i="6"/>
  <c r="N72" i="6" s="1"/>
  <c r="A72" i="6"/>
  <c r="H71" i="6"/>
  <c r="Z71" i="6" s="1"/>
  <c r="A71" i="6"/>
  <c r="A70" i="6"/>
  <c r="A69" i="6"/>
  <c r="A68" i="6"/>
  <c r="A67" i="6"/>
  <c r="A66" i="6"/>
  <c r="A65" i="6"/>
  <c r="A64" i="6"/>
  <c r="A63" i="6"/>
  <c r="A62" i="6"/>
  <c r="A61" i="6"/>
  <c r="A60" i="6"/>
  <c r="H59" i="6"/>
  <c r="N59" i="6" s="1"/>
  <c r="A59" i="6"/>
  <c r="A58" i="6"/>
  <c r="A57" i="6"/>
  <c r="A56" i="6"/>
  <c r="A55" i="6"/>
  <c r="A54" i="6"/>
  <c r="A53" i="6"/>
  <c r="A52" i="6"/>
  <c r="A51" i="6"/>
  <c r="A50" i="6"/>
  <c r="A49" i="6"/>
  <c r="A48" i="6"/>
  <c r="A47" i="6"/>
  <c r="A46" i="6"/>
  <c r="A45" i="6"/>
  <c r="A44" i="6"/>
  <c r="A43" i="6"/>
  <c r="A42" i="6"/>
  <c r="A41" i="6"/>
  <c r="A40" i="6"/>
  <c r="A39" i="6"/>
  <c r="A38" i="6"/>
  <c r="A37" i="6"/>
  <c r="A36" i="6"/>
  <c r="A35" i="6"/>
  <c r="A34" i="6"/>
  <c r="A33" i="6"/>
  <c r="H32" i="6"/>
  <c r="A32" i="6"/>
  <c r="H31" i="6"/>
  <c r="I31" i="6" s="1"/>
  <c r="A31" i="6"/>
  <c r="H30" i="6"/>
  <c r="Z30" i="6" s="1"/>
  <c r="A30" i="6"/>
  <c r="H29" i="6"/>
  <c r="Z29" i="6" s="1"/>
  <c r="A29" i="6"/>
  <c r="H28" i="6"/>
  <c r="Z28" i="6" s="1"/>
  <c r="A28" i="6"/>
  <c r="H27" i="6"/>
  <c r="Z27" i="6" s="1"/>
  <c r="A27" i="6"/>
  <c r="H26" i="6"/>
  <c r="R26" i="6" s="1"/>
  <c r="A26" i="6"/>
  <c r="H25" i="6"/>
  <c r="Z25" i="6" s="1"/>
  <c r="A25" i="6"/>
  <c r="H24" i="6"/>
  <c r="Z24" i="6" s="1"/>
  <c r="A24" i="6"/>
  <c r="H23" i="6"/>
  <c r="A23" i="6"/>
  <c r="H22" i="6"/>
  <c r="Z22" i="6" s="1"/>
  <c r="A22" i="6"/>
  <c r="H21" i="6"/>
  <c r="Z21" i="6" s="1"/>
  <c r="A21" i="6"/>
  <c r="H20" i="6"/>
  <c r="Z20" i="6" s="1"/>
  <c r="A20" i="6"/>
  <c r="A19" i="6"/>
  <c r="A18" i="6"/>
  <c r="A17" i="6"/>
  <c r="A16" i="6"/>
  <c r="A15" i="6"/>
  <c r="A14" i="6"/>
  <c r="A13" i="6"/>
  <c r="A12" i="6"/>
  <c r="A11" i="6"/>
  <c r="A10" i="6"/>
  <c r="A9" i="6"/>
  <c r="A8" i="6"/>
  <c r="A7" i="6"/>
  <c r="A6" i="6"/>
  <c r="A5" i="6"/>
  <c r="A4" i="6"/>
  <c r="S1121" i="5" l="1"/>
  <c r="Z1121" i="5" s="1"/>
  <c r="N690" i="5"/>
  <c r="Z690" i="5" s="1"/>
  <c r="N189" i="6"/>
  <c r="Z189" i="6" s="1"/>
  <c r="I32" i="6"/>
  <c r="Z32" i="6" s="1"/>
  <c r="Z97" i="6"/>
  <c r="N193" i="6"/>
  <c r="Z193" i="6" s="1"/>
  <c r="Z59" i="6"/>
  <c r="Z72" i="6"/>
  <c r="Z31" i="6"/>
  <c r="Z26" i="6"/>
  <c r="Z94" i="6"/>
  <c r="Z192" i="6"/>
  <c r="R51" i="5"/>
  <c r="Z51" i="5" s="1"/>
  <c r="R101" i="5"/>
  <c r="Z101" i="5" s="1"/>
  <c r="N428" i="5"/>
  <c r="Z428" i="5" s="1"/>
  <c r="H1395" i="5"/>
  <c r="Z1395" i="5" s="1"/>
  <c r="Z177" i="6"/>
  <c r="N177" i="6"/>
  <c r="K1374" i="5"/>
  <c r="Z1374" i="5" s="1"/>
  <c r="N1410" i="5"/>
  <c r="Z1410" i="5" s="1"/>
  <c r="R353" i="5"/>
  <c r="Z353" i="5" s="1"/>
  <c r="R355" i="5"/>
  <c r="Z355" i="5" s="1"/>
  <c r="N1379" i="5"/>
  <c r="Z1379" i="5" s="1"/>
  <c r="S1193" i="5"/>
  <c r="Z1193" i="5" s="1"/>
  <c r="N1244" i="5"/>
  <c r="Z1244" i="5" s="1"/>
  <c r="R359" i="5"/>
  <c r="Z359" i="5" s="1"/>
  <c r="N674" i="5"/>
  <c r="Z674" i="5" s="1"/>
  <c r="S1110" i="5"/>
  <c r="Z1110" i="5" s="1"/>
  <c r="S1311" i="5"/>
  <c r="Z1311" i="5" s="1"/>
  <c r="N1373" i="5"/>
  <c r="Z1373" i="5" s="1"/>
  <c r="I292" i="5"/>
  <c r="Z292" i="5" s="1"/>
  <c r="I293" i="5"/>
  <c r="Z293" i="5" s="1"/>
  <c r="N395" i="5"/>
  <c r="Z395" i="5" s="1"/>
  <c r="N676" i="5"/>
  <c r="Z676" i="5" s="1"/>
  <c r="N1387" i="5"/>
  <c r="Z1387" i="5" s="1"/>
  <c r="S489" i="5"/>
  <c r="Z489" i="5" s="1"/>
  <c r="S1092" i="5"/>
  <c r="Z1092" i="5" s="1"/>
  <c r="S1114" i="5"/>
  <c r="Z1114" i="5" s="1"/>
  <c r="U953" i="5"/>
  <c r="Z953" i="5" s="1"/>
  <c r="R682" i="5"/>
  <c r="Z682" i="5" s="1"/>
  <c r="S1122" i="5"/>
  <c r="Z1122" i="5" s="1"/>
  <c r="N1368" i="5"/>
  <c r="Z1368" i="5" s="1"/>
  <c r="I1019" i="5"/>
  <c r="Z1019" i="5" s="1"/>
  <c r="N1268" i="5"/>
  <c r="Z1268" i="5" s="1"/>
  <c r="N1392" i="5"/>
  <c r="Z1392" i="5" s="1"/>
  <c r="I1020" i="5"/>
  <c r="Z1020" i="5" s="1"/>
  <c r="S1109" i="5"/>
  <c r="Z1109" i="5" s="1"/>
  <c r="H22" i="5"/>
  <c r="Z22" i="5" s="1"/>
  <c r="F1396" i="5"/>
  <c r="H1396" i="5" s="1"/>
  <c r="Z1396" i="5" s="1"/>
  <c r="Z1555" i="5"/>
  <c r="Z1553" i="5"/>
  <c r="Z1243" i="5"/>
  <c r="Z1255" i="5"/>
  <c r="Z1369" i="5"/>
  <c r="Z1250" i="5"/>
  <c r="Z1359" i="5"/>
  <c r="Z1247" i="5"/>
  <c r="Z1332" i="5"/>
  <c r="Z1283" i="5"/>
  <c r="Z1320" i="5"/>
  <c r="Z1375" i="5"/>
  <c r="Z1274" i="5"/>
  <c r="Z1304" i="5"/>
  <c r="Z1314" i="5"/>
  <c r="Z1330" i="5"/>
  <c r="Z1336" i="5"/>
  <c r="Z1346" i="5"/>
  <c r="Z1353" i="5"/>
  <c r="Z1372" i="5"/>
  <c r="Z1393" i="5"/>
  <c r="Z1294" i="5"/>
  <c r="Z1308" i="5"/>
  <c r="Z1324" i="5"/>
  <c r="Z1340" i="5"/>
  <c r="Z1386" i="5"/>
  <c r="Z1390" i="5"/>
  <c r="Z1406" i="5"/>
  <c r="Z1408" i="5"/>
  <c r="Z1296" i="5"/>
  <c r="Z1262" i="5"/>
  <c r="Z1367" i="5"/>
  <c r="Z1383" i="5"/>
  <c r="Z1378" i="5"/>
  <c r="Z1312" i="5"/>
  <c r="Z1328" i="5"/>
  <c r="Z1344" i="5"/>
  <c r="Z1290" i="5"/>
  <c r="Z1269" i="5"/>
  <c r="Z1279" i="5"/>
  <c r="Z1316" i="5"/>
  <c r="Z1348" i="5"/>
  <c r="Z1411" i="5"/>
  <c r="Z1280" i="5"/>
  <c r="Z1318" i="5"/>
  <c r="Z1334" i="5"/>
  <c r="Z1350" i="5"/>
  <c r="Z1361" i="5"/>
  <c r="Z1381" i="5"/>
  <c r="Z1399" i="5"/>
  <c r="Z1286" i="5"/>
  <c r="H1299" i="5"/>
  <c r="Z1299" i="5" s="1"/>
  <c r="Z1306" i="5"/>
  <c r="Z1322" i="5"/>
  <c r="Z1338" i="5"/>
  <c r="Z1356" i="5"/>
  <c r="Z1394" i="5"/>
  <c r="Z1266" i="5"/>
  <c r="Z1292" i="5"/>
  <c r="Z1310" i="5"/>
  <c r="Z1326" i="5"/>
  <c r="Z1342" i="5"/>
  <c r="H1364" i="5"/>
  <c r="Z1391" i="5"/>
  <c r="Z1409" i="5"/>
  <c r="Z1402" i="5"/>
  <c r="Z990" i="5"/>
  <c r="Z995" i="5"/>
  <c r="Z991" i="5"/>
  <c r="Z996" i="5"/>
  <c r="Z1000" i="5"/>
  <c r="Z999" i="5"/>
  <c r="Z1013" i="5"/>
  <c r="Z1030" i="5"/>
  <c r="Z1034" i="5"/>
  <c r="Z1035" i="5"/>
  <c r="Z1052" i="5"/>
  <c r="Z1021" i="5"/>
  <c r="Z1024" i="5"/>
  <c r="Z1016" i="5"/>
  <c r="Z1039" i="5"/>
  <c r="Z1007" i="5"/>
  <c r="Z1055" i="5"/>
  <c r="Z1069" i="5"/>
  <c r="Z1073" i="5"/>
  <c r="Z1060" i="5"/>
  <c r="Z1063" i="5"/>
  <c r="Z1046" i="5"/>
  <c r="Z1074" i="5"/>
  <c r="Z1091" i="5"/>
  <c r="Z1078" i="5"/>
  <c r="Z1077" i="5"/>
  <c r="Z1066" i="5"/>
  <c r="Z1108" i="5"/>
  <c r="Z1112" i="5"/>
  <c r="Z1094" i="5"/>
  <c r="Z1124" i="5"/>
  <c r="Z1099" i="5"/>
  <c r="Z1102" i="5"/>
  <c r="Z1085" i="5"/>
  <c r="Z1113" i="5"/>
  <c r="Z1117" i="5"/>
  <c r="Z1105" i="5"/>
  <c r="Z1116" i="5"/>
  <c r="Z1125" i="5"/>
  <c r="Z1138" i="5"/>
  <c r="Z1141" i="5"/>
  <c r="Z1151" i="5"/>
  <c r="Z1152" i="5"/>
  <c r="Z1133" i="5"/>
  <c r="Z1147" i="5"/>
  <c r="Z1156" i="5"/>
  <c r="Z1144" i="5"/>
  <c r="Z1155" i="5"/>
  <c r="Z1130" i="5"/>
  <c r="Z1172" i="5"/>
  <c r="Z1177" i="5"/>
  <c r="Z1180" i="5"/>
  <c r="Z1163" i="5"/>
  <c r="Z1191" i="5"/>
  <c r="Z1190" i="5"/>
  <c r="Z1186" i="5"/>
  <c r="Z1195" i="5"/>
  <c r="Z1183" i="5"/>
  <c r="Z1194" i="5"/>
  <c r="Z1169" i="5"/>
  <c r="Z959" i="5"/>
  <c r="Z680" i="5"/>
  <c r="Z683" i="5"/>
  <c r="Z687" i="5"/>
  <c r="Z684" i="5"/>
  <c r="Z693" i="5"/>
  <c r="Z706" i="5"/>
  <c r="Z736" i="5"/>
  <c r="Z716" i="5"/>
  <c r="Z761" i="5"/>
  <c r="Z714" i="5"/>
  <c r="Z743" i="5"/>
  <c r="Z765" i="5"/>
  <c r="Z696" i="5"/>
  <c r="Z700" i="5"/>
  <c r="Z697" i="5"/>
  <c r="Z763" i="5"/>
  <c r="Z712" i="5"/>
  <c r="Z730" i="5"/>
  <c r="Z749" i="5"/>
  <c r="Z771" i="5"/>
  <c r="Z718" i="5"/>
  <c r="Z722" i="5"/>
  <c r="Z759" i="5"/>
  <c r="Z792" i="5"/>
  <c r="Z757" i="5"/>
  <c r="Z740" i="5"/>
  <c r="Z755" i="5"/>
  <c r="Z816" i="5"/>
  <c r="Z739" i="5"/>
  <c r="Z783" i="5"/>
  <c r="Z804" i="5"/>
  <c r="Z779" i="5"/>
  <c r="Z782" i="5"/>
  <c r="Z808" i="5"/>
  <c r="Z800" i="5"/>
  <c r="Z798" i="5"/>
  <c r="Z802" i="5"/>
  <c r="Z806" i="5"/>
  <c r="Z814" i="5"/>
  <c r="Z857" i="5"/>
  <c r="Z817" i="5"/>
  <c r="Z835" i="5"/>
  <c r="Z851" i="5"/>
  <c r="Z847" i="5"/>
  <c r="Z825" i="5"/>
  <c r="Z822" i="5"/>
  <c r="Z826" i="5"/>
  <c r="Z878" i="5"/>
  <c r="Z843" i="5"/>
  <c r="Z841" i="5"/>
  <c r="Z845" i="5"/>
  <c r="Z849" i="5"/>
  <c r="Z892" i="5"/>
  <c r="Z860" i="5"/>
  <c r="Z888" i="5"/>
  <c r="Z886" i="5"/>
  <c r="Z865" i="5"/>
  <c r="Z869" i="5"/>
  <c r="Z868" i="5"/>
  <c r="Z884" i="5"/>
  <c r="Z902" i="5"/>
  <c r="Z890" i="5"/>
  <c r="Z894" i="5"/>
  <c r="H323" i="5"/>
  <c r="H322" i="5"/>
  <c r="Z219" i="6"/>
  <c r="I219" i="6"/>
  <c r="Z175" i="6"/>
  <c r="N175" i="6"/>
  <c r="H138" i="6"/>
  <c r="Z138" i="6" s="1"/>
  <c r="N158" i="6"/>
  <c r="Z238" i="6"/>
  <c r="N183" i="6"/>
  <c r="S227" i="6"/>
  <c r="H125" i="6"/>
  <c r="Z125" i="6" s="1"/>
  <c r="Z576" i="5"/>
  <c r="Z32" i="5"/>
  <c r="Z569" i="5"/>
  <c r="Z40" i="5"/>
  <c r="Z562" i="5"/>
  <c r="Z563" i="5"/>
  <c r="Z566" i="5"/>
  <c r="Z559" i="5"/>
  <c r="Z556" i="5"/>
  <c r="Z572" i="5"/>
  <c r="H600" i="5"/>
  <c r="Z600" i="5" s="1"/>
  <c r="Z587" i="5"/>
  <c r="Z86" i="5"/>
  <c r="Z38" i="5"/>
  <c r="Z27" i="5"/>
  <c r="Z136" i="5"/>
  <c r="Z39" i="5"/>
  <c r="Z28" i="5"/>
  <c r="Z49" i="5"/>
  <c r="Z148" i="5"/>
  <c r="Z21" i="5"/>
  <c r="Z43" i="5"/>
  <c r="Z15" i="5"/>
  <c r="Z20" i="5"/>
  <c r="Z33" i="5"/>
  <c r="Z48" i="5"/>
  <c r="Z94" i="5"/>
  <c r="Z81" i="5"/>
  <c r="Z82" i="5"/>
  <c r="Z92" i="5"/>
  <c r="Z103" i="5"/>
  <c r="Z93" i="5"/>
  <c r="Z140" i="5"/>
  <c r="Z75" i="5"/>
  <c r="Z97" i="5"/>
  <c r="Z147" i="5"/>
  <c r="Z66" i="5"/>
  <c r="Z69" i="5"/>
  <c r="Z74" i="5"/>
  <c r="Z87" i="5"/>
  <c r="Z102" i="5"/>
  <c r="Z248" i="5"/>
  <c r="Z194" i="5"/>
  <c r="Z146" i="5"/>
  <c r="Z195" i="5"/>
  <c r="Z135" i="5"/>
  <c r="Z157" i="5"/>
  <c r="Z205" i="5"/>
  <c r="Z129" i="5"/>
  <c r="Z151" i="5"/>
  <c r="Z210" i="5"/>
  <c r="Z123" i="5"/>
  <c r="Z128" i="5"/>
  <c r="Z141" i="5"/>
  <c r="Z156" i="5"/>
  <c r="Z177" i="5"/>
  <c r="Z182" i="5"/>
  <c r="Z189" i="5"/>
  <c r="Z201" i="5"/>
  <c r="Z190" i="5"/>
  <c r="Z202" i="5"/>
  <c r="Z211" i="5"/>
  <c r="Z200" i="5"/>
  <c r="Z174" i="5"/>
  <c r="Z243" i="5"/>
  <c r="Z302" i="5"/>
  <c r="Z244" i="5"/>
  <c r="Z254" i="5"/>
  <c r="Z249" i="5"/>
  <c r="Z265" i="5"/>
  <c r="Z255" i="5"/>
  <c r="Z237" i="5"/>
  <c r="Z259" i="5"/>
  <c r="Z364" i="5"/>
  <c r="Z256" i="5"/>
  <c r="Z231" i="5"/>
  <c r="Z236" i="5"/>
  <c r="Z264" i="5"/>
  <c r="Z310" i="5"/>
  <c r="Z297" i="5"/>
  <c r="Z298" i="5"/>
  <c r="Z308" i="5"/>
  <c r="Z319" i="5"/>
  <c r="Z309" i="5"/>
  <c r="Z406" i="5"/>
  <c r="Z291" i="5"/>
  <c r="Z313" i="5"/>
  <c r="Z282" i="5"/>
  <c r="Z372" i="5"/>
  <c r="Z344" i="5"/>
  <c r="Z285" i="5"/>
  <c r="Z290" i="5"/>
  <c r="Z303" i="5"/>
  <c r="Z318" i="5"/>
  <c r="Z339" i="5"/>
  <c r="Z417" i="5"/>
  <c r="Z352" i="5"/>
  <c r="Z362" i="5"/>
  <c r="Z363" i="5"/>
  <c r="Z373" i="5"/>
  <c r="Z351" i="5"/>
  <c r="Z357" i="5"/>
  <c r="Z367" i="5"/>
  <c r="Z356" i="5"/>
  <c r="Z345" i="5"/>
  <c r="Z421" i="5"/>
  <c r="Z405" i="5"/>
  <c r="Z418" i="5"/>
  <c r="Z416" i="5"/>
  <c r="Z464" i="5"/>
  <c r="Z427" i="5"/>
  <c r="Z399" i="5"/>
  <c r="Z410" i="5"/>
  <c r="Z393" i="5"/>
  <c r="Z398" i="5"/>
  <c r="Z411" i="5"/>
  <c r="Z426" i="5"/>
  <c r="Z472" i="5"/>
  <c r="Z459" i="5"/>
  <c r="Z470" i="5"/>
  <c r="Z460" i="5"/>
  <c r="Z481" i="5"/>
  <c r="Z471" i="5"/>
  <c r="Z453" i="5"/>
  <c r="Z475" i="5"/>
  <c r="Z444" i="5"/>
  <c r="Z447" i="5"/>
  <c r="Z452" i="5"/>
  <c r="Z465" i="5"/>
  <c r="Z480" i="5"/>
  <c r="Z364" i="6"/>
  <c r="K364" i="6"/>
  <c r="N157" i="6"/>
  <c r="Z157" i="6"/>
  <c r="Z246" i="6"/>
  <c r="S246" i="6"/>
  <c r="Z112" i="6"/>
  <c r="N112" i="6"/>
  <c r="N134" i="6"/>
  <c r="Z134" i="6"/>
  <c r="Z131" i="6"/>
  <c r="N131" i="6"/>
  <c r="R23" i="6"/>
  <c r="Z23" i="6" s="1"/>
  <c r="S77" i="6"/>
  <c r="Z77" i="6" s="1"/>
  <c r="E119" i="6"/>
  <c r="E408" i="6" s="1"/>
  <c r="F409" i="6" s="1"/>
  <c r="N181" i="6"/>
  <c r="Z181" i="6" s="1"/>
  <c r="S232" i="6"/>
  <c r="Z232" i="6"/>
  <c r="S245" i="6"/>
  <c r="Z245" i="6"/>
  <c r="Z235" i="6"/>
  <c r="S235" i="6"/>
  <c r="H122" i="6"/>
  <c r="Z122" i="6" s="1"/>
  <c r="Z135" i="6"/>
  <c r="N154" i="6"/>
  <c r="Z154" i="6"/>
  <c r="Z161" i="6"/>
  <c r="N161" i="6"/>
  <c r="N179" i="6"/>
  <c r="H207" i="6"/>
  <c r="Z207" i="6" s="1"/>
  <c r="I218" i="6"/>
  <c r="N167" i="6"/>
  <c r="Z167" i="6"/>
  <c r="Z173" i="6"/>
  <c r="E211" i="6"/>
  <c r="H211" i="6" s="1"/>
  <c r="N257" i="6"/>
  <c r="Z224" i="6"/>
  <c r="S224" i="6"/>
  <c r="F407" i="6"/>
  <c r="H407" i="6" s="1"/>
  <c r="U202" i="6"/>
  <c r="U408" i="6" s="1"/>
  <c r="X409" i="6" s="1"/>
  <c r="Y241" i="6"/>
  <c r="H617" i="5"/>
  <c r="A617" i="5"/>
  <c r="H525" i="5"/>
  <c r="A525" i="5"/>
  <c r="H526" i="5"/>
  <c r="A526" i="5"/>
  <c r="H493" i="5"/>
  <c r="A493" i="5"/>
  <c r="D406" i="6"/>
  <c r="H406" i="6" s="1"/>
  <c r="N406" i="6" s="1"/>
  <c r="D405" i="6"/>
  <c r="H405" i="6" s="1"/>
  <c r="Z405" i="6" s="1"/>
  <c r="D404" i="6"/>
  <c r="H404" i="6" s="1"/>
  <c r="D403" i="6"/>
  <c r="H403" i="6" s="1"/>
  <c r="D402" i="6"/>
  <c r="H402" i="6" s="1"/>
  <c r="Z402" i="6" s="1"/>
  <c r="I323" i="5" l="1"/>
  <c r="Z323" i="5" s="1"/>
  <c r="S493" i="5"/>
  <c r="Z493" i="5" s="1"/>
  <c r="I322" i="5"/>
  <c r="Z322" i="5" s="1"/>
  <c r="H968" i="5"/>
  <c r="Z968" i="5" s="1"/>
  <c r="Z1364" i="5"/>
  <c r="H964" i="5"/>
  <c r="Z964" i="5" s="1"/>
  <c r="Z406" i="6"/>
  <c r="N403" i="6"/>
  <c r="Z403" i="6" s="1"/>
  <c r="H119" i="6"/>
  <c r="Z119" i="6" s="1"/>
  <c r="N404" i="6"/>
  <c r="Z404" i="6" s="1"/>
  <c r="Z211" i="6"/>
  <c r="N211" i="6"/>
  <c r="Z617" i="5"/>
  <c r="Z525" i="5"/>
  <c r="Z526" i="5"/>
  <c r="D12" i="6" l="1"/>
  <c r="H12" i="6" s="1"/>
  <c r="Z12" i="6" s="1"/>
  <c r="D13" i="6"/>
  <c r="H13" i="6" s="1"/>
  <c r="Z13" i="6" s="1"/>
  <c r="D14" i="6"/>
  <c r="H14" i="6" s="1"/>
  <c r="Z14" i="6" s="1"/>
  <c r="D15" i="6"/>
  <c r="H15" i="6" s="1"/>
  <c r="Z15" i="6" s="1"/>
  <c r="D16" i="6"/>
  <c r="H16" i="6" s="1"/>
  <c r="Z16" i="6" s="1"/>
  <c r="D17" i="6"/>
  <c r="H17" i="6" s="1"/>
  <c r="Z17" i="6" s="1"/>
  <c r="D18" i="6"/>
  <c r="H18" i="6" s="1"/>
  <c r="Z18" i="6" s="1"/>
  <c r="H949" i="5" l="1"/>
  <c r="H948" i="5"/>
  <c r="H947" i="5"/>
  <c r="H946" i="5"/>
  <c r="Z946" i="5" s="1"/>
  <c r="H945" i="5"/>
  <c r="H944" i="5"/>
  <c r="Z944" i="5" s="1"/>
  <c r="H937" i="5"/>
  <c r="H936" i="5"/>
  <c r="Z936" i="5" s="1"/>
  <c r="H633" i="5"/>
  <c r="Z633" i="5" s="1"/>
  <c r="H632" i="5"/>
  <c r="Z632" i="5" s="1"/>
  <c r="H507" i="5"/>
  <c r="Z507" i="5" s="1"/>
  <c r="H506" i="5"/>
  <c r="Z506" i="5" s="1"/>
  <c r="H505" i="5"/>
  <c r="Z505" i="5" s="1"/>
  <c r="H504" i="5"/>
  <c r="Z504" i="5" s="1"/>
  <c r="H503" i="5"/>
  <c r="Z503" i="5" s="1"/>
  <c r="H502" i="5"/>
  <c r="Z502" i="5" s="1"/>
  <c r="H501" i="5"/>
  <c r="H500" i="5"/>
  <c r="Z500" i="5" s="1"/>
  <c r="H499" i="5"/>
  <c r="Z499" i="5" s="1"/>
  <c r="H498" i="5"/>
  <c r="Z498" i="5" s="1"/>
  <c r="H497" i="5"/>
  <c r="Z497" i="5" s="1"/>
  <c r="H496" i="5"/>
  <c r="Z496" i="5" s="1"/>
  <c r="H495" i="5"/>
  <c r="Z495" i="5" s="1"/>
  <c r="A948" i="5"/>
  <c r="A947" i="5"/>
  <c r="A946" i="5"/>
  <c r="A945" i="5"/>
  <c r="A944" i="5"/>
  <c r="A949" i="5"/>
  <c r="A937" i="5"/>
  <c r="A936" i="5"/>
  <c r="A633" i="5"/>
  <c r="A632" i="5"/>
  <c r="A501" i="5"/>
  <c r="A500" i="5"/>
  <c r="A499" i="5"/>
  <c r="A498" i="5"/>
  <c r="A503" i="5"/>
  <c r="A502" i="5"/>
  <c r="A497" i="5"/>
  <c r="A496" i="5"/>
  <c r="A505" i="5"/>
  <c r="A504" i="5"/>
  <c r="A506" i="5"/>
  <c r="A495" i="5"/>
  <c r="A507" i="5"/>
  <c r="A1559" i="5"/>
  <c r="A1558" i="5"/>
  <c r="A1557" i="5"/>
  <c r="A1556" i="5"/>
  <c r="A1552" i="5"/>
  <c r="A1551" i="5"/>
  <c r="A1550" i="5"/>
  <c r="A1549" i="5"/>
  <c r="A1548" i="5"/>
  <c r="A1547" i="5"/>
  <c r="A1546" i="5"/>
  <c r="A1545" i="5"/>
  <c r="A1544" i="5"/>
  <c r="A1543" i="5"/>
  <c r="A1542" i="5"/>
  <c r="A1541" i="5"/>
  <c r="A1540" i="5"/>
  <c r="A1539" i="5"/>
  <c r="A1538" i="5"/>
  <c r="A1537" i="5"/>
  <c r="A1536" i="5"/>
  <c r="A1535" i="5"/>
  <c r="A1534" i="5"/>
  <c r="A1533" i="5"/>
  <c r="A1532" i="5"/>
  <c r="A1531" i="5"/>
  <c r="A1530" i="5"/>
  <c r="A1529" i="5"/>
  <c r="A1528" i="5"/>
  <c r="A1527" i="5"/>
  <c r="A1526" i="5"/>
  <c r="A1525" i="5"/>
  <c r="A1524" i="5"/>
  <c r="A1523" i="5"/>
  <c r="A1522" i="5"/>
  <c r="A1521" i="5"/>
  <c r="A1520" i="5"/>
  <c r="A1519" i="5"/>
  <c r="A1518" i="5"/>
  <c r="A1517" i="5"/>
  <c r="A1516" i="5"/>
  <c r="A1515" i="5"/>
  <c r="A1514" i="5"/>
  <c r="A1513" i="5"/>
  <c r="A1512" i="5"/>
  <c r="A1511" i="5"/>
  <c r="A1510" i="5"/>
  <c r="A1509" i="5"/>
  <c r="A1508" i="5"/>
  <c r="A1507" i="5"/>
  <c r="A1506" i="5"/>
  <c r="A1505" i="5"/>
  <c r="A1504" i="5"/>
  <c r="A1503" i="5"/>
  <c r="A1502" i="5"/>
  <c r="A1501" i="5"/>
  <c r="A1500" i="5"/>
  <c r="A1499" i="5"/>
  <c r="A1498" i="5"/>
  <c r="A1497" i="5"/>
  <c r="A1496" i="5"/>
  <c r="A1495" i="5"/>
  <c r="A1494" i="5"/>
  <c r="A1493" i="5"/>
  <c r="A1492" i="5"/>
  <c r="A1491" i="5"/>
  <c r="A1490" i="5"/>
  <c r="A1489" i="5"/>
  <c r="A1488" i="5"/>
  <c r="A1487" i="5"/>
  <c r="A1486" i="5"/>
  <c r="A1485" i="5"/>
  <c r="A1484" i="5"/>
  <c r="A1483" i="5"/>
  <c r="A1482" i="5"/>
  <c r="A1481" i="5"/>
  <c r="A1480" i="5"/>
  <c r="A1479" i="5"/>
  <c r="A1478" i="5"/>
  <c r="A1477" i="5"/>
  <c r="A1476" i="5"/>
  <c r="A1475" i="5"/>
  <c r="A1474" i="5"/>
  <c r="A1473" i="5"/>
  <c r="A1472" i="5"/>
  <c r="A1471" i="5"/>
  <c r="A1470" i="5"/>
  <c r="A1469" i="5"/>
  <c r="A1468" i="5"/>
  <c r="A1467" i="5"/>
  <c r="A1466" i="5"/>
  <c r="A1465" i="5"/>
  <c r="A1464" i="5"/>
  <c r="A1463" i="5"/>
  <c r="A1462" i="5"/>
  <c r="A1461" i="5"/>
  <c r="A1460" i="5"/>
  <c r="A1459" i="5"/>
  <c r="A1458" i="5"/>
  <c r="A1457" i="5"/>
  <c r="A1456" i="5"/>
  <c r="A1455" i="5"/>
  <c r="A1454" i="5"/>
  <c r="A1453" i="5"/>
  <c r="A1452" i="5"/>
  <c r="A1451" i="5"/>
  <c r="A1450" i="5"/>
  <c r="A1449" i="5"/>
  <c r="A1448" i="5"/>
  <c r="A1447" i="5"/>
  <c r="A1446" i="5"/>
  <c r="A1445" i="5"/>
  <c r="A1444" i="5"/>
  <c r="A1443" i="5"/>
  <c r="A1442" i="5"/>
  <c r="A1441" i="5"/>
  <c r="A1440" i="5"/>
  <c r="A1439" i="5"/>
  <c r="A1438" i="5"/>
  <c r="A1437" i="5"/>
  <c r="A1436" i="5"/>
  <c r="A1435" i="5"/>
  <c r="A1434" i="5"/>
  <c r="A1433" i="5"/>
  <c r="A1432" i="5"/>
  <c r="A1431" i="5"/>
  <c r="A1430" i="5"/>
  <c r="A1429" i="5"/>
  <c r="A1428" i="5"/>
  <c r="A1427" i="5"/>
  <c r="A1426" i="5"/>
  <c r="A1425" i="5"/>
  <c r="A1424" i="5"/>
  <c r="A1423" i="5"/>
  <c r="A1422" i="5"/>
  <c r="A1421" i="5"/>
  <c r="A1420" i="5"/>
  <c r="A1419" i="5"/>
  <c r="A1418" i="5"/>
  <c r="A1417" i="5"/>
  <c r="A1416" i="5"/>
  <c r="A1415" i="5"/>
  <c r="A1414" i="5"/>
  <c r="A1413" i="5"/>
  <c r="A1412" i="5"/>
  <c r="A1235" i="5"/>
  <c r="A1234" i="5"/>
  <c r="A1233" i="5"/>
  <c r="A1232" i="5"/>
  <c r="A1231" i="5"/>
  <c r="A1230" i="5"/>
  <c r="A1229" i="5"/>
  <c r="A1228" i="5"/>
  <c r="A1227" i="5"/>
  <c r="A1225" i="5"/>
  <c r="A1224" i="5"/>
  <c r="A1223" i="5"/>
  <c r="A1222" i="5"/>
  <c r="A1221" i="5"/>
  <c r="A1220" i="5"/>
  <c r="A1219" i="5"/>
  <c r="A1218" i="5"/>
  <c r="A1217" i="5"/>
  <c r="A1216" i="5"/>
  <c r="A1215" i="5"/>
  <c r="A1214" i="5"/>
  <c r="A1213" i="5"/>
  <c r="A1212" i="5"/>
  <c r="A1211" i="5"/>
  <c r="A1210" i="5"/>
  <c r="A1209" i="5"/>
  <c r="A1208" i="5"/>
  <c r="A1207" i="5"/>
  <c r="A1206" i="5"/>
  <c r="A1205" i="5"/>
  <c r="A1204" i="5"/>
  <c r="A1203" i="5"/>
  <c r="A1202" i="5"/>
  <c r="A1201" i="5"/>
  <c r="A1200" i="5"/>
  <c r="A1199" i="5"/>
  <c r="A1198" i="5"/>
  <c r="A1197" i="5"/>
  <c r="A1196" i="5"/>
  <c r="A985" i="5"/>
  <c r="A984" i="5"/>
  <c r="A983" i="5"/>
  <c r="A982" i="5"/>
  <c r="A981" i="5"/>
  <c r="A980" i="5"/>
  <c r="A979" i="5"/>
  <c r="A978" i="5"/>
  <c r="A977" i="5"/>
  <c r="A976" i="5"/>
  <c r="A975" i="5"/>
  <c r="A974" i="5"/>
  <c r="A973" i="5"/>
  <c r="A972" i="5"/>
  <c r="A971" i="5"/>
  <c r="A970" i="5"/>
  <c r="A969" i="5"/>
  <c r="A951" i="5"/>
  <c r="A943" i="5"/>
  <c r="A942" i="5"/>
  <c r="A941" i="5"/>
  <c r="A940" i="5"/>
  <c r="A939" i="5"/>
  <c r="A938" i="5"/>
  <c r="A933" i="5"/>
  <c r="A932" i="5"/>
  <c r="A931" i="5"/>
  <c r="A930" i="5"/>
  <c r="A929" i="5"/>
  <c r="A928" i="5"/>
  <c r="A927" i="5"/>
  <c r="A926" i="5"/>
  <c r="A925" i="5"/>
  <c r="A924" i="5"/>
  <c r="A923" i="5"/>
  <c r="A922" i="5"/>
  <c r="A921" i="5"/>
  <c r="A920" i="5"/>
  <c r="A919" i="5"/>
  <c r="A918" i="5"/>
  <c r="A917" i="5"/>
  <c r="A916" i="5"/>
  <c r="A915" i="5"/>
  <c r="A914" i="5"/>
  <c r="A913" i="5"/>
  <c r="A912" i="5"/>
  <c r="A911" i="5"/>
  <c r="A910" i="5"/>
  <c r="A909" i="5"/>
  <c r="A908" i="5"/>
  <c r="A907" i="5"/>
  <c r="A906" i="5"/>
  <c r="A905" i="5"/>
  <c r="A904" i="5"/>
  <c r="A675" i="5"/>
  <c r="A673" i="5"/>
  <c r="A671" i="5"/>
  <c r="A670" i="5"/>
  <c r="A669" i="5"/>
  <c r="A668" i="5"/>
  <c r="A667" i="5"/>
  <c r="A666" i="5"/>
  <c r="A665" i="5"/>
  <c r="A664" i="5"/>
  <c r="A663" i="5"/>
  <c r="A662" i="5"/>
  <c r="A661" i="5"/>
  <c r="A660" i="5"/>
  <c r="A659" i="5"/>
  <c r="A658" i="5"/>
  <c r="A657" i="5"/>
  <c r="A656" i="5"/>
  <c r="A655" i="5"/>
  <c r="A654" i="5"/>
  <c r="A653" i="5"/>
  <c r="A652" i="5"/>
  <c r="A651" i="5"/>
  <c r="A650" i="5"/>
  <c r="A649" i="5"/>
  <c r="A648" i="5"/>
  <c r="A647" i="5"/>
  <c r="A646" i="5"/>
  <c r="A645" i="5"/>
  <c r="A644" i="5"/>
  <c r="A643" i="5"/>
  <c r="A642" i="5"/>
  <c r="A641" i="5"/>
  <c r="A640" i="5"/>
  <c r="A639" i="5"/>
  <c r="A638" i="5"/>
  <c r="A637" i="5"/>
  <c r="A636" i="5"/>
  <c r="A635" i="5"/>
  <c r="A634" i="5"/>
  <c r="A631" i="5"/>
  <c r="A630" i="5"/>
  <c r="A629" i="5"/>
  <c r="A628" i="5"/>
  <c r="A627" i="5"/>
  <c r="A626" i="5"/>
  <c r="A625" i="5"/>
  <c r="A624" i="5"/>
  <c r="A623" i="5"/>
  <c r="A622" i="5"/>
  <c r="A621" i="5"/>
  <c r="A620" i="5"/>
  <c r="A619" i="5"/>
  <c r="A618" i="5"/>
  <c r="A616" i="5"/>
  <c r="A615" i="5"/>
  <c r="A614" i="5"/>
  <c r="A613" i="5"/>
  <c r="A612" i="5"/>
  <c r="A611" i="5"/>
  <c r="A610" i="5"/>
  <c r="A609" i="5"/>
  <c r="A608" i="5"/>
  <c r="A607" i="5"/>
  <c r="A606" i="5"/>
  <c r="A550" i="5"/>
  <c r="A549" i="5"/>
  <c r="A548" i="5"/>
  <c r="A547" i="5"/>
  <c r="A546" i="5"/>
  <c r="A545" i="5"/>
  <c r="A544" i="5"/>
  <c r="A543" i="5"/>
  <c r="A542" i="5"/>
  <c r="A541" i="5"/>
  <c r="A540" i="5"/>
  <c r="A539" i="5"/>
  <c r="A538" i="5"/>
  <c r="A537" i="5"/>
  <c r="A536" i="5"/>
  <c r="A535" i="5"/>
  <c r="A534" i="5"/>
  <c r="A533" i="5"/>
  <c r="A532" i="5"/>
  <c r="A531" i="5"/>
  <c r="A530" i="5"/>
  <c r="A529" i="5"/>
  <c r="A528" i="5"/>
  <c r="A527" i="5"/>
  <c r="A524" i="5"/>
  <c r="A523" i="5"/>
  <c r="A522" i="5"/>
  <c r="A521" i="5"/>
  <c r="A520" i="5"/>
  <c r="A519" i="5"/>
  <c r="A518" i="5"/>
  <c r="A517" i="5"/>
  <c r="A516" i="5"/>
  <c r="A515" i="5"/>
  <c r="A514" i="5"/>
  <c r="A513" i="5"/>
  <c r="A512" i="5"/>
  <c r="A511" i="5"/>
  <c r="A510" i="5"/>
  <c r="A509" i="5"/>
  <c r="A508" i="5"/>
  <c r="A494" i="5"/>
  <c r="A492" i="5"/>
  <c r="A491" i="5"/>
  <c r="A490" i="5"/>
  <c r="A487" i="5"/>
  <c r="A486" i="5"/>
  <c r="A485" i="5"/>
  <c r="A484" i="5"/>
  <c r="A483" i="5"/>
  <c r="A9" i="5"/>
  <c r="A8" i="5"/>
  <c r="A7" i="5"/>
  <c r="A6" i="5"/>
  <c r="A5" i="5"/>
  <c r="A4" i="5"/>
  <c r="N947" i="5" l="1"/>
  <c r="Z947" i="5" s="1"/>
  <c r="S501" i="5"/>
  <c r="Z501" i="5" s="1"/>
  <c r="N945" i="5"/>
  <c r="Z945" i="5" s="1"/>
  <c r="Z948" i="5"/>
  <c r="Z937" i="5"/>
  <c r="Z949" i="5"/>
  <c r="D340" i="6" l="1"/>
  <c r="H340" i="6" s="1"/>
  <c r="Z340" i="6" s="1"/>
  <c r="D301" i="6"/>
  <c r="H301" i="6" s="1"/>
  <c r="N301" i="6" s="1"/>
  <c r="Z301" i="6" s="1"/>
  <c r="D309" i="6"/>
  <c r="H309" i="6" s="1"/>
  <c r="N309" i="6" s="1"/>
  <c r="Z309" i="6" s="1"/>
  <c r="D316" i="6"/>
  <c r="H316" i="6" s="1"/>
  <c r="Z316" i="6" s="1"/>
  <c r="D324" i="6"/>
  <c r="H324" i="6" s="1"/>
  <c r="Z324" i="6" s="1"/>
  <c r="D332" i="6"/>
  <c r="H332" i="6" s="1"/>
  <c r="Z332" i="6" s="1"/>
  <c r="D293" i="6"/>
  <c r="H293" i="6" s="1"/>
  <c r="Z293" i="6" s="1"/>
  <c r="D292" i="6"/>
  <c r="H292" i="6" s="1"/>
  <c r="Z292" i="6" s="1"/>
  <c r="D300" i="6"/>
  <c r="H300" i="6" s="1"/>
  <c r="Z300" i="6" s="1"/>
  <c r="D308" i="6"/>
  <c r="H308" i="6" s="1"/>
  <c r="Z308" i="6" s="1"/>
  <c r="D323" i="6"/>
  <c r="H323" i="6" s="1"/>
  <c r="N323" i="6" s="1"/>
  <c r="Z323" i="6" s="1"/>
  <c r="D331" i="6"/>
  <c r="H331" i="6" s="1"/>
  <c r="N331" i="6" s="1"/>
  <c r="Z331" i="6" s="1"/>
  <c r="D339" i="6"/>
  <c r="H339" i="6" s="1"/>
  <c r="N339" i="6" s="1"/>
  <c r="Z339" i="6" s="1"/>
  <c r="D354" i="6"/>
  <c r="H354" i="6" s="1"/>
  <c r="N354" i="6" s="1"/>
  <c r="Z354" i="6" s="1"/>
  <c r="D362" i="6"/>
  <c r="H362" i="6" s="1"/>
  <c r="K362" i="6" s="1"/>
  <c r="Z362" i="6" s="1"/>
  <c r="D377" i="6"/>
  <c r="H377" i="6" s="1"/>
  <c r="Z377" i="6" s="1"/>
  <c r="D388" i="6"/>
  <c r="H388" i="6" s="1"/>
  <c r="N388" i="6" s="1"/>
  <c r="Z388" i="6" s="1"/>
  <c r="D299" i="6"/>
  <c r="H299" i="6" s="1"/>
  <c r="N299" i="6" s="1"/>
  <c r="Z299" i="6" s="1"/>
  <c r="D307" i="6"/>
  <c r="H307" i="6" s="1"/>
  <c r="N307" i="6" s="1"/>
  <c r="Z307" i="6" s="1"/>
  <c r="D315" i="6"/>
  <c r="H315" i="6" s="1"/>
  <c r="N315" i="6" s="1"/>
  <c r="Z315" i="6" s="1"/>
  <c r="D322" i="6"/>
  <c r="H322" i="6" s="1"/>
  <c r="Z322" i="6" s="1"/>
  <c r="D330" i="6"/>
  <c r="H330" i="6" s="1"/>
  <c r="Z330" i="6" s="1"/>
  <c r="D338" i="6"/>
  <c r="H338" i="6" s="1"/>
  <c r="Z338" i="6" s="1"/>
  <c r="D345" i="6"/>
  <c r="H345" i="6" s="1"/>
  <c r="N345" i="6" s="1"/>
  <c r="Z345" i="6" s="1"/>
  <c r="D387" i="6"/>
  <c r="H387" i="6" s="1"/>
  <c r="Z387" i="6" s="1"/>
  <c r="D355" i="6"/>
  <c r="H355" i="6" s="1"/>
  <c r="Z355" i="6" s="1"/>
  <c r="D373" i="6"/>
  <c r="H373" i="6" s="1"/>
  <c r="N373" i="6" s="1"/>
  <c r="Z373" i="6" s="1"/>
  <c r="D389" i="6"/>
  <c r="H389" i="6" s="1"/>
  <c r="N389" i="6" s="1"/>
  <c r="Z389" i="6" s="1"/>
  <c r="D294" i="6"/>
  <c r="F294" i="6" s="1"/>
  <c r="H294" i="6" s="1"/>
  <c r="Z294" i="6" s="1"/>
  <c r="D317" i="6"/>
  <c r="H317" i="6" s="1"/>
  <c r="N317" i="6" s="1"/>
  <c r="Z317" i="6" s="1"/>
  <c r="D341" i="6"/>
  <c r="H341" i="6" s="1"/>
  <c r="N341" i="6" s="1"/>
  <c r="Z341" i="6" s="1"/>
  <c r="D348" i="6"/>
  <c r="H348" i="6" s="1"/>
  <c r="K348" i="6" s="1"/>
  <c r="D356" i="6"/>
  <c r="H356" i="6" s="1"/>
  <c r="N356" i="6" s="1"/>
  <c r="Z356" i="6" s="1"/>
  <c r="D374" i="6"/>
  <c r="H374" i="6" s="1"/>
  <c r="Z374" i="6" s="1"/>
  <c r="D382" i="6"/>
  <c r="H382" i="6" s="1"/>
  <c r="Z382" i="6" s="1"/>
  <c r="D390" i="6"/>
  <c r="H390" i="6" s="1"/>
  <c r="Z390" i="6" s="1"/>
  <c r="D302" i="6"/>
  <c r="H302" i="6" s="1"/>
  <c r="Z302" i="6" s="1"/>
  <c r="D333" i="6"/>
  <c r="H333" i="6" s="1"/>
  <c r="N333" i="6" s="1"/>
  <c r="Z333" i="6" s="1"/>
  <c r="D310" i="6"/>
  <c r="H310" i="6" s="1"/>
  <c r="Z310" i="6" s="1"/>
  <c r="D325" i="6"/>
  <c r="H325" i="6" s="1"/>
  <c r="N325" i="6" s="1"/>
  <c r="Z325" i="6" s="1"/>
  <c r="D326" i="6"/>
  <c r="H326" i="6" s="1"/>
  <c r="Z326" i="6" s="1"/>
  <c r="D334" i="6"/>
  <c r="H334" i="6" s="1"/>
  <c r="Z334" i="6" s="1"/>
  <c r="D342" i="6"/>
  <c r="H342" i="6" s="1"/>
  <c r="Z342" i="6" s="1"/>
  <c r="D349" i="6"/>
  <c r="H349" i="6" s="1"/>
  <c r="Z349" i="6" s="1"/>
  <c r="D383" i="6"/>
  <c r="H383" i="6" s="1"/>
  <c r="Z383" i="6" s="1"/>
  <c r="D318" i="6"/>
  <c r="H318" i="6" s="1"/>
  <c r="Z318" i="6" s="1"/>
  <c r="D367" i="6"/>
  <c r="H367" i="6" s="1"/>
  <c r="K367" i="6" s="1"/>
  <c r="Z367" i="6" s="1"/>
  <c r="D295" i="6"/>
  <c r="H295" i="6" s="1"/>
  <c r="Z295" i="6" s="1"/>
  <c r="D311" i="6"/>
  <c r="H311" i="6" s="1"/>
  <c r="N311" i="6" s="1"/>
  <c r="Z311" i="6" s="1"/>
  <c r="D376" i="6"/>
  <c r="H376" i="6" s="1"/>
  <c r="N376" i="6" s="1"/>
  <c r="Z376" i="6" s="1"/>
  <c r="D391" i="6"/>
  <c r="H391" i="6" s="1"/>
  <c r="N391" i="6" s="1"/>
  <c r="Z391" i="6" s="1"/>
  <c r="D296" i="6"/>
  <c r="F296" i="6" s="1"/>
  <c r="H296" i="6" s="1"/>
  <c r="Z296" i="6" s="1"/>
  <c r="D304" i="6"/>
  <c r="H304" i="6" s="1"/>
  <c r="Z304" i="6" s="1"/>
  <c r="D312" i="6"/>
  <c r="H312" i="6" s="1"/>
  <c r="Z312" i="6" s="1"/>
  <c r="D319" i="6"/>
  <c r="H319" i="6" s="1"/>
  <c r="N319" i="6" s="1"/>
  <c r="Z319" i="6" s="1"/>
  <c r="D327" i="6"/>
  <c r="H327" i="6" s="1"/>
  <c r="N327" i="6" s="1"/>
  <c r="Z327" i="6" s="1"/>
  <c r="D335" i="6"/>
  <c r="H335" i="6" s="1"/>
  <c r="N335" i="6" s="1"/>
  <c r="Z335" i="6" s="1"/>
  <c r="D350" i="6"/>
  <c r="H350" i="6" s="1"/>
  <c r="Z350" i="6" s="1"/>
  <c r="D358" i="6"/>
  <c r="H358" i="6" s="1"/>
  <c r="Z358" i="6" s="1"/>
  <c r="D378" i="6"/>
  <c r="H378" i="6" s="1"/>
  <c r="N378" i="6" s="1"/>
  <c r="Z378" i="6" s="1"/>
  <c r="D384" i="6"/>
  <c r="H384" i="6" s="1"/>
  <c r="Z384" i="6" s="1"/>
  <c r="D291" i="6"/>
  <c r="H291" i="6" s="1"/>
  <c r="N291" i="6" s="1"/>
  <c r="D297" i="6"/>
  <c r="H297" i="6" s="1"/>
  <c r="Z297" i="6" s="1"/>
  <c r="D305" i="6"/>
  <c r="H305" i="6" s="1"/>
  <c r="N305" i="6" s="1"/>
  <c r="Z305" i="6" s="1"/>
  <c r="D313" i="6"/>
  <c r="H313" i="6" s="1"/>
  <c r="N313" i="6" s="1"/>
  <c r="Z313" i="6" s="1"/>
  <c r="D320" i="6"/>
  <c r="H320" i="6" s="1"/>
  <c r="Z320" i="6" s="1"/>
  <c r="D328" i="6"/>
  <c r="H328" i="6" s="1"/>
  <c r="Z328" i="6" s="1"/>
  <c r="D336" i="6"/>
  <c r="H336" i="6" s="1"/>
  <c r="Z336" i="6" s="1"/>
  <c r="D343" i="6"/>
  <c r="H343" i="6" s="1"/>
  <c r="D351" i="6"/>
  <c r="H351" i="6" s="1"/>
  <c r="N351" i="6" s="1"/>
  <c r="Z351" i="6" s="1"/>
  <c r="D359" i="6"/>
  <c r="F359" i="6" s="1"/>
  <c r="H359" i="6" s="1"/>
  <c r="D385" i="6"/>
  <c r="H385" i="6" s="1"/>
  <c r="N385" i="6" s="1"/>
  <c r="Z385" i="6" s="1"/>
  <c r="D303" i="6"/>
  <c r="H303" i="6" s="1"/>
  <c r="N303" i="6" s="1"/>
  <c r="Z303" i="6" s="1"/>
  <c r="D314" i="6"/>
  <c r="H314" i="6" s="1"/>
  <c r="Z314" i="6" s="1"/>
  <c r="D321" i="6"/>
  <c r="H321" i="6" s="1"/>
  <c r="N321" i="6" s="1"/>
  <c r="Z321" i="6" s="1"/>
  <c r="D329" i="6"/>
  <c r="H329" i="6" s="1"/>
  <c r="D337" i="6"/>
  <c r="H337" i="6" s="1"/>
  <c r="N337" i="6" s="1"/>
  <c r="Z337" i="6" s="1"/>
  <c r="D344" i="6"/>
  <c r="H344" i="6" s="1"/>
  <c r="Z344" i="6" s="1"/>
  <c r="D352" i="6"/>
  <c r="H352" i="6" s="1"/>
  <c r="Z352" i="6" s="1"/>
  <c r="D353" i="6"/>
  <c r="H353" i="6" s="1"/>
  <c r="Z353" i="6" s="1"/>
  <c r="D346" i="6"/>
  <c r="H346" i="6" s="1"/>
  <c r="Z346" i="6" s="1"/>
  <c r="D347" i="6"/>
  <c r="H347" i="6" s="1"/>
  <c r="Z347" i="6" s="1"/>
  <c r="D366" i="6"/>
  <c r="H366" i="6" s="1"/>
  <c r="Z366" i="6" s="1"/>
  <c r="D365" i="6"/>
  <c r="H365" i="6" s="1"/>
  <c r="Z365" i="6" s="1"/>
  <c r="H1557" i="5"/>
  <c r="Z1557" i="5" s="1"/>
  <c r="D397" i="6"/>
  <c r="H397" i="6" s="1"/>
  <c r="D398" i="6"/>
  <c r="H398" i="6" s="1"/>
  <c r="Z398" i="6" s="1"/>
  <c r="H1525" i="5"/>
  <c r="Z1525" i="5" s="1"/>
  <c r="D357" i="6"/>
  <c r="H357" i="6" s="1"/>
  <c r="Z357" i="6" s="1"/>
  <c r="D399" i="6"/>
  <c r="H399" i="6" s="1"/>
  <c r="Z399" i="6" s="1"/>
  <c r="D369" i="6"/>
  <c r="H369" i="6" s="1"/>
  <c r="Z369" i="6" s="1"/>
  <c r="D368" i="6"/>
  <c r="H368" i="6" s="1"/>
  <c r="Z368" i="6" s="1"/>
  <c r="D393" i="6"/>
  <c r="H393" i="6" s="1"/>
  <c r="Z393" i="6" s="1"/>
  <c r="D392" i="6"/>
  <c r="H392" i="6" s="1"/>
  <c r="Z392" i="6" s="1"/>
  <c r="H1558" i="5"/>
  <c r="Z1558" i="5" s="1"/>
  <c r="D400" i="6"/>
  <c r="H400" i="6" s="1"/>
  <c r="Z400" i="6" s="1"/>
  <c r="D380" i="6"/>
  <c r="H380" i="6" s="1"/>
  <c r="Z380" i="6" s="1"/>
  <c r="D379" i="6"/>
  <c r="H379" i="6" s="1"/>
  <c r="Z379" i="6" s="1"/>
  <c r="H1559" i="5"/>
  <c r="Z1559" i="5" s="1"/>
  <c r="D401" i="6"/>
  <c r="H401" i="6" s="1"/>
  <c r="N401" i="6" s="1"/>
  <c r="Z401" i="6" s="1"/>
  <c r="H1528" i="5"/>
  <c r="N1528" i="5" s="1"/>
  <c r="D361" i="6"/>
  <c r="H361" i="6" s="1"/>
  <c r="Z361" i="6" s="1"/>
  <c r="D363" i="6"/>
  <c r="H363" i="6" s="1"/>
  <c r="Z363" i="6" s="1"/>
  <c r="D360" i="6"/>
  <c r="H360" i="6" s="1"/>
  <c r="Z360" i="6" s="1"/>
  <c r="H1536" i="5"/>
  <c r="D370" i="6"/>
  <c r="H370" i="6" s="1"/>
  <c r="H1544" i="5"/>
  <c r="D381" i="6"/>
  <c r="H381" i="6" s="1"/>
  <c r="N381" i="6" s="1"/>
  <c r="Z381" i="6" s="1"/>
  <c r="D386" i="6"/>
  <c r="H386" i="6" s="1"/>
  <c r="N386" i="6" s="1"/>
  <c r="Z386" i="6" s="1"/>
  <c r="H1551" i="5"/>
  <c r="Z1551" i="5" s="1"/>
  <c r="D394" i="6"/>
  <c r="H394" i="6" s="1"/>
  <c r="H1456" i="5"/>
  <c r="H1464" i="5"/>
  <c r="D298" i="6"/>
  <c r="H298" i="6" s="1"/>
  <c r="Z298" i="6" s="1"/>
  <c r="H1472" i="5"/>
  <c r="Z1472" i="5" s="1"/>
  <c r="D306" i="6"/>
  <c r="H306" i="6" s="1"/>
  <c r="Z306" i="6" s="1"/>
  <c r="H1537" i="5"/>
  <c r="D372" i="6"/>
  <c r="H372" i="6" s="1"/>
  <c r="Z372" i="6" s="1"/>
  <c r="D371" i="6"/>
  <c r="H371" i="6" s="1"/>
  <c r="Z371" i="6" s="1"/>
  <c r="D396" i="6"/>
  <c r="H396" i="6" s="1"/>
  <c r="Z396" i="6" s="1"/>
  <c r="D395" i="6"/>
  <c r="H395" i="6" s="1"/>
  <c r="Z395" i="6" s="1"/>
  <c r="H1488" i="5"/>
  <c r="H1504" i="5"/>
  <c r="Z1504" i="5" s="1"/>
  <c r="H1520" i="5"/>
  <c r="Z1520" i="5" s="1"/>
  <c r="H1474" i="5"/>
  <c r="Z1474" i="5" s="1"/>
  <c r="H1530" i="5"/>
  <c r="H1556" i="5"/>
  <c r="Z1556" i="5" s="1"/>
  <c r="H1496" i="5"/>
  <c r="H1512" i="5"/>
  <c r="Z1512" i="5" s="1"/>
  <c r="H1458" i="5"/>
  <c r="Z1458" i="5" s="1"/>
  <c r="H1466" i="5"/>
  <c r="H1480" i="5"/>
  <c r="Z1480" i="5" s="1"/>
  <c r="H1457" i="5"/>
  <c r="H1540" i="5"/>
  <c r="Z1540" i="5" s="1"/>
  <c r="H1541" i="5"/>
  <c r="Z1541" i="5" s="1"/>
  <c r="H1465" i="5"/>
  <c r="H1473" i="5"/>
  <c r="Z1473" i="5" s="1"/>
  <c r="H1481" i="5"/>
  <c r="Z1481" i="5" s="1"/>
  <c r="H1489" i="5"/>
  <c r="Z1489" i="5" s="1"/>
  <c r="H1497" i="5"/>
  <c r="Z1497" i="5" s="1"/>
  <c r="H1538" i="5"/>
  <c r="H1479" i="5"/>
  <c r="H1487" i="5"/>
  <c r="Z1487" i="5" s="1"/>
  <c r="H1495" i="5"/>
  <c r="Z1495" i="5" s="1"/>
  <c r="H1503" i="5"/>
  <c r="Z1503" i="5" s="1"/>
  <c r="H1529" i="5"/>
  <c r="H1545" i="5"/>
  <c r="Z1545" i="5" s="1"/>
  <c r="H1552" i="5"/>
  <c r="Z1552" i="5" s="1"/>
  <c r="H1506" i="5"/>
  <c r="Z1506" i="5" s="1"/>
  <c r="H1539" i="5"/>
  <c r="Z1539" i="5" s="1"/>
  <c r="H1514" i="5"/>
  <c r="Z1514" i="5" s="1"/>
  <c r="H1547" i="5"/>
  <c r="Z1547" i="5" s="1"/>
  <c r="H1511" i="5"/>
  <c r="Z1511" i="5" s="1"/>
  <c r="H1519" i="5"/>
  <c r="Z1519" i="5" s="1"/>
  <c r="H1498" i="5"/>
  <c r="Z1498" i="5" s="1"/>
  <c r="H1459" i="5"/>
  <c r="H1483" i="5"/>
  <c r="H1491" i="5"/>
  <c r="Z1491" i="5" s="1"/>
  <c r="H1499" i="5"/>
  <c r="Z1499" i="5" s="1"/>
  <c r="H1531" i="5"/>
  <c r="H1482" i="5"/>
  <c r="Z1482" i="5" s="1"/>
  <c r="H1475" i="5"/>
  <c r="H1468" i="5"/>
  <c r="H1524" i="5"/>
  <c r="Z1524" i="5" s="1"/>
  <c r="H1522" i="5"/>
  <c r="Z1522" i="5" s="1"/>
  <c r="H1476" i="5"/>
  <c r="Z1476" i="5" s="1"/>
  <c r="H1532" i="5"/>
  <c r="H1510" i="5"/>
  <c r="Z1510" i="5" s="1"/>
  <c r="H1518" i="5"/>
  <c r="Z1518" i="5" s="1"/>
  <c r="H1490" i="5"/>
  <c r="Z1490" i="5" s="1"/>
  <c r="H1467" i="5"/>
  <c r="Z1467" i="5" s="1"/>
  <c r="H1460" i="5"/>
  <c r="Z1460" i="5" s="1"/>
  <c r="H1507" i="5"/>
  <c r="Z1507" i="5" s="1"/>
  <c r="H1492" i="5"/>
  <c r="H1516" i="5"/>
  <c r="Z1516" i="5" s="1"/>
  <c r="H1461" i="5"/>
  <c r="Z1461" i="5" s="1"/>
  <c r="H1469" i="5"/>
  <c r="Z1469" i="5" s="1"/>
  <c r="H1477" i="5"/>
  <c r="H1485" i="5"/>
  <c r="Z1485" i="5" s="1"/>
  <c r="H1493" i="5"/>
  <c r="H1501" i="5"/>
  <c r="Z1501" i="5" s="1"/>
  <c r="H1509" i="5"/>
  <c r="Z1509" i="5" s="1"/>
  <c r="H1517" i="5"/>
  <c r="Z1517" i="5" s="1"/>
  <c r="H1533" i="5"/>
  <c r="Z1533" i="5" s="1"/>
  <c r="H1548" i="5"/>
  <c r="Z1548" i="5" s="1"/>
  <c r="H1500" i="5"/>
  <c r="Z1500" i="5" s="1"/>
  <c r="H1462" i="5"/>
  <c r="H1470" i="5"/>
  <c r="Z1470" i="5" s="1"/>
  <c r="H1478" i="5"/>
  <c r="Z1478" i="5" s="1"/>
  <c r="H1486" i="5"/>
  <c r="H1494" i="5"/>
  <c r="H1502" i="5"/>
  <c r="H1526" i="5"/>
  <c r="Z1526" i="5" s="1"/>
  <c r="H1534" i="5"/>
  <c r="Z1534" i="5" s="1"/>
  <c r="H1542" i="5"/>
  <c r="Z1542" i="5" s="1"/>
  <c r="H1549" i="5"/>
  <c r="Z1549" i="5" s="1"/>
  <c r="H1515" i="5"/>
  <c r="Z1515" i="5" s="1"/>
  <c r="H1484" i="5"/>
  <c r="H1508" i="5"/>
  <c r="Z1508" i="5" s="1"/>
  <c r="H1455" i="5"/>
  <c r="Z1455" i="5" s="1"/>
  <c r="H1463" i="5"/>
  <c r="H1471" i="5"/>
  <c r="Z1471" i="5" s="1"/>
  <c r="H1527" i="5"/>
  <c r="H1535" i="5"/>
  <c r="Z1535" i="5" s="1"/>
  <c r="H1543" i="5"/>
  <c r="Z1543" i="5" s="1"/>
  <c r="H1550" i="5"/>
  <c r="H1523" i="5"/>
  <c r="Z1523" i="5" s="1"/>
  <c r="H1505" i="5"/>
  <c r="Z1505" i="5" s="1"/>
  <c r="H1513" i="5"/>
  <c r="Z1513" i="5" s="1"/>
  <c r="H1521" i="5"/>
  <c r="Z1521" i="5" s="1"/>
  <c r="H1546" i="5"/>
  <c r="Z1546" i="5" s="1"/>
  <c r="Z1537" i="5"/>
  <c r="N1465" i="5" l="1"/>
  <c r="Z1465" i="5" s="1"/>
  <c r="K1484" i="5"/>
  <c r="Z1484" i="5" s="1"/>
  <c r="N1531" i="5"/>
  <c r="Z1531" i="5" s="1"/>
  <c r="K408" i="6"/>
  <c r="N343" i="6"/>
  <c r="Z343" i="6" s="1"/>
  <c r="N329" i="6"/>
  <c r="Z329" i="6" s="1"/>
  <c r="Z291" i="6"/>
  <c r="Z1528" i="5"/>
  <c r="N1527" i="5"/>
  <c r="Z1527" i="5" s="1"/>
  <c r="N1462" i="5"/>
  <c r="Z1462" i="5" s="1"/>
  <c r="K1468" i="5"/>
  <c r="Z1468" i="5" s="1"/>
  <c r="N1466" i="5"/>
  <c r="Z1466" i="5" s="1"/>
  <c r="Y1536" i="5"/>
  <c r="Z1536" i="5" s="1"/>
  <c r="N1477" i="5"/>
  <c r="Z1477" i="5" s="1"/>
  <c r="N1475" i="5"/>
  <c r="Z1475" i="5" s="1"/>
  <c r="N1529" i="5"/>
  <c r="Z1529" i="5" s="1"/>
  <c r="K1488" i="5"/>
  <c r="Z1488" i="5" s="1"/>
  <c r="N1463" i="5"/>
  <c r="Z1463" i="5" s="1"/>
  <c r="N1502" i="5"/>
  <c r="Z1502" i="5" s="1"/>
  <c r="N1496" i="5"/>
  <c r="Z1496" i="5" s="1"/>
  <c r="K1483" i="5"/>
  <c r="Z1483" i="5" s="1"/>
  <c r="Y1538" i="5"/>
  <c r="Z1538" i="5" s="1"/>
  <c r="N1457" i="5"/>
  <c r="Z1457" i="5" s="1"/>
  <c r="N1456" i="5"/>
  <c r="Z1456" i="5" s="1"/>
  <c r="N1544" i="5"/>
  <c r="Z1544" i="5" s="1"/>
  <c r="N1494" i="5"/>
  <c r="Z1494" i="5" s="1"/>
  <c r="N1532" i="5"/>
  <c r="Z1532" i="5" s="1"/>
  <c r="N1493" i="5"/>
  <c r="Z1493" i="5" s="1"/>
  <c r="N1459" i="5"/>
  <c r="Z1459" i="5" s="1"/>
  <c r="N1550" i="5"/>
  <c r="Z1550" i="5" s="1"/>
  <c r="K1486" i="5"/>
  <c r="Z1486" i="5" s="1"/>
  <c r="N1492" i="5"/>
  <c r="Z1492" i="5" s="1"/>
  <c r="N1479" i="5"/>
  <c r="Z1479" i="5" s="1"/>
  <c r="N1530" i="5"/>
  <c r="Z1530" i="5" s="1"/>
  <c r="N1464" i="5"/>
  <c r="Z1464" i="5" s="1"/>
  <c r="N359" i="6"/>
  <c r="Z359" i="6" s="1"/>
  <c r="K370" i="6"/>
  <c r="Z370" i="6" s="1"/>
  <c r="Y397" i="6"/>
  <c r="Z397" i="6" s="1"/>
  <c r="Y394" i="6"/>
  <c r="Z394" i="6" s="1"/>
  <c r="Z348" i="6"/>
  <c r="B11" i="7" l="1"/>
  <c r="P1561" i="5"/>
  <c r="X1561" i="5"/>
  <c r="W1561" i="5"/>
  <c r="V1561" i="5"/>
  <c r="T1561" i="5"/>
  <c r="Q1561" i="5"/>
  <c r="O1561" i="5"/>
  <c r="M1561" i="5"/>
  <c r="L1561" i="5"/>
  <c r="J1561" i="5"/>
  <c r="F1560" i="5"/>
  <c r="H1560" i="5" l="1"/>
  <c r="H485" i="5" l="1"/>
  <c r="Z485" i="5" s="1"/>
  <c r="H486" i="5"/>
  <c r="Z486" i="5" s="1"/>
  <c r="H487" i="5"/>
  <c r="H490" i="5"/>
  <c r="Z490" i="5" s="1"/>
  <c r="H491" i="5"/>
  <c r="H492" i="5"/>
  <c r="Z492" i="5" s="1"/>
  <c r="D19" i="6"/>
  <c r="H19" i="6" s="1"/>
  <c r="Z19" i="6" s="1"/>
  <c r="D33" i="6"/>
  <c r="H33" i="6" s="1"/>
  <c r="Z33" i="6" s="1"/>
  <c r="D34" i="6"/>
  <c r="H34" i="6" s="1"/>
  <c r="Z34" i="6" s="1"/>
  <c r="H513" i="5"/>
  <c r="Z513" i="5" s="1"/>
  <c r="D38" i="6"/>
  <c r="H38" i="6" s="1"/>
  <c r="D39" i="6"/>
  <c r="H39" i="6" s="1"/>
  <c r="D40" i="6"/>
  <c r="H40" i="6" s="1"/>
  <c r="Z40" i="6" s="1"/>
  <c r="D43" i="6"/>
  <c r="H43" i="6" s="1"/>
  <c r="D44" i="6"/>
  <c r="H44" i="6" s="1"/>
  <c r="D46" i="6"/>
  <c r="H46" i="6" s="1"/>
  <c r="Z46" i="6" s="1"/>
  <c r="D49" i="6"/>
  <c r="H49" i="6" s="1"/>
  <c r="D50" i="6"/>
  <c r="H50" i="6" s="1"/>
  <c r="D54" i="6"/>
  <c r="H54" i="6" s="1"/>
  <c r="H534" i="5"/>
  <c r="D51" i="6"/>
  <c r="H51" i="6" s="1"/>
  <c r="R51" i="6" s="1"/>
  <c r="Z51" i="6" s="1"/>
  <c r="D55" i="6"/>
  <c r="H55" i="6" s="1"/>
  <c r="Z55" i="6" s="1"/>
  <c r="D56" i="6"/>
  <c r="H56" i="6" s="1"/>
  <c r="Z56" i="6" s="1"/>
  <c r="D57" i="6"/>
  <c r="H57" i="6" s="1"/>
  <c r="Z57" i="6" s="1"/>
  <c r="D58" i="6"/>
  <c r="H58" i="6" s="1"/>
  <c r="Z58" i="6" s="1"/>
  <c r="D60" i="6"/>
  <c r="H60" i="6" s="1"/>
  <c r="D62" i="6"/>
  <c r="H62" i="6" s="1"/>
  <c r="D63" i="6"/>
  <c r="H63" i="6" s="1"/>
  <c r="Z63" i="6" s="1"/>
  <c r="H546" i="5"/>
  <c r="Z546" i="5" s="1"/>
  <c r="D67" i="6"/>
  <c r="H67" i="6" s="1"/>
  <c r="Z67" i="6" s="1"/>
  <c r="D88" i="6"/>
  <c r="H88" i="6" s="1"/>
  <c r="S88" i="6" s="1"/>
  <c r="Z88" i="6" s="1"/>
  <c r="H623" i="5"/>
  <c r="Z623" i="5" s="1"/>
  <c r="H625" i="5"/>
  <c r="Z625" i="5" s="1"/>
  <c r="H626" i="5"/>
  <c r="H627" i="5"/>
  <c r="H628" i="5"/>
  <c r="Z628" i="5" s="1"/>
  <c r="H629" i="5"/>
  <c r="Z629" i="5" s="1"/>
  <c r="H630" i="5"/>
  <c r="Z630" i="5" s="1"/>
  <c r="H631" i="5"/>
  <c r="Z631" i="5" s="1"/>
  <c r="H634" i="5"/>
  <c r="Z634" i="5" s="1"/>
  <c r="H635" i="5"/>
  <c r="Z635" i="5" s="1"/>
  <c r="H636" i="5"/>
  <c r="Z636" i="5" s="1"/>
  <c r="H637" i="5"/>
  <c r="Z637" i="5" s="1"/>
  <c r="H638" i="5"/>
  <c r="Z638" i="5" s="1"/>
  <c r="H639" i="5"/>
  <c r="Z639" i="5" s="1"/>
  <c r="H640" i="5"/>
  <c r="Z640" i="5" s="1"/>
  <c r="H641" i="5"/>
  <c r="Z641" i="5" s="1"/>
  <c r="H642" i="5"/>
  <c r="H643" i="5"/>
  <c r="Z643" i="5" s="1"/>
  <c r="H644" i="5"/>
  <c r="Z644" i="5" s="1"/>
  <c r="H645" i="5"/>
  <c r="Z645" i="5" s="1"/>
  <c r="H646" i="5"/>
  <c r="Z646" i="5" s="1"/>
  <c r="H647" i="5"/>
  <c r="Z647" i="5" s="1"/>
  <c r="H648" i="5"/>
  <c r="Z648" i="5" s="1"/>
  <c r="H650" i="5"/>
  <c r="Z650" i="5" s="1"/>
  <c r="H651" i="5"/>
  <c r="Z651" i="5" s="1"/>
  <c r="H653" i="5"/>
  <c r="Z653" i="5" s="1"/>
  <c r="H654" i="5"/>
  <c r="Z654" i="5" s="1"/>
  <c r="H656" i="5"/>
  <c r="Z656" i="5" s="1"/>
  <c r="H657" i="5"/>
  <c r="Z657" i="5" s="1"/>
  <c r="H658" i="5"/>
  <c r="H659" i="5"/>
  <c r="Z659" i="5" s="1"/>
  <c r="H660" i="5"/>
  <c r="H661" i="5"/>
  <c r="H662" i="5"/>
  <c r="Z662" i="5" s="1"/>
  <c r="H663" i="5"/>
  <c r="Z663" i="5" s="1"/>
  <c r="H664" i="5"/>
  <c r="H665" i="5"/>
  <c r="Z665" i="5" s="1"/>
  <c r="H666" i="5"/>
  <c r="Z666" i="5" s="1"/>
  <c r="H667" i="5"/>
  <c r="Z667" i="5" s="1"/>
  <c r="H668" i="5"/>
  <c r="Z668" i="5" s="1"/>
  <c r="H669" i="5"/>
  <c r="Z669" i="5" s="1"/>
  <c r="H670" i="5"/>
  <c r="Z670" i="5" s="1"/>
  <c r="H673" i="5"/>
  <c r="N673" i="5" s="1"/>
  <c r="H675" i="5"/>
  <c r="H904" i="5"/>
  <c r="Z904" i="5" s="1"/>
  <c r="H905" i="5"/>
  <c r="Z905" i="5" s="1"/>
  <c r="H906" i="5"/>
  <c r="Z906" i="5" s="1"/>
  <c r="H907" i="5"/>
  <c r="H908" i="5"/>
  <c r="Z908" i="5" s="1"/>
  <c r="H909" i="5"/>
  <c r="H910" i="5"/>
  <c r="Z910" i="5" s="1"/>
  <c r="H911" i="5"/>
  <c r="Z911" i="5" s="1"/>
  <c r="H912" i="5"/>
  <c r="Z912" i="5" s="1"/>
  <c r="H913" i="5"/>
  <c r="Z913" i="5" s="1"/>
  <c r="H914" i="5"/>
  <c r="Z914" i="5" s="1"/>
  <c r="H915" i="5"/>
  <c r="H916" i="5"/>
  <c r="Z916" i="5" s="1"/>
  <c r="H917" i="5"/>
  <c r="Z917" i="5" s="1"/>
  <c r="H918" i="5"/>
  <c r="H919" i="5"/>
  <c r="H920" i="5"/>
  <c r="Z920" i="5" s="1"/>
  <c r="H921" i="5"/>
  <c r="Z921" i="5" s="1"/>
  <c r="H922" i="5"/>
  <c r="Z922" i="5" s="1"/>
  <c r="H923" i="5"/>
  <c r="H924" i="5"/>
  <c r="Z924" i="5" s="1"/>
  <c r="H925" i="5"/>
  <c r="Z925" i="5" s="1"/>
  <c r="H926" i="5"/>
  <c r="Z926" i="5" s="1"/>
  <c r="H927" i="5"/>
  <c r="H928" i="5"/>
  <c r="H929" i="5"/>
  <c r="Z929" i="5" s="1"/>
  <c r="H930" i="5"/>
  <c r="Z930" i="5" s="1"/>
  <c r="H931" i="5"/>
  <c r="H932" i="5"/>
  <c r="H933" i="5"/>
  <c r="H938" i="5"/>
  <c r="Z938" i="5" s="1"/>
  <c r="H939" i="5"/>
  <c r="Z939" i="5" s="1"/>
  <c r="H940" i="5"/>
  <c r="Z940" i="5" s="1"/>
  <c r="H941" i="5"/>
  <c r="Z941" i="5" s="1"/>
  <c r="H942" i="5"/>
  <c r="Z942" i="5" s="1"/>
  <c r="H943" i="5"/>
  <c r="H951" i="5"/>
  <c r="Z951" i="5" s="1"/>
  <c r="H969" i="5"/>
  <c r="Z969" i="5" s="1"/>
  <c r="H970" i="5"/>
  <c r="Z970" i="5" s="1"/>
  <c r="H971" i="5"/>
  <c r="Z971" i="5" s="1"/>
  <c r="H972" i="5"/>
  <c r="Z972" i="5" s="1"/>
  <c r="H973" i="5"/>
  <c r="Z973" i="5" s="1"/>
  <c r="H974" i="5"/>
  <c r="Z974" i="5" s="1"/>
  <c r="H975" i="5"/>
  <c r="Z975" i="5" s="1"/>
  <c r="H976" i="5"/>
  <c r="H977" i="5"/>
  <c r="Z977" i="5" s="1"/>
  <c r="H978" i="5"/>
  <c r="Z978" i="5" s="1"/>
  <c r="H979" i="5"/>
  <c r="Z979" i="5" s="1"/>
  <c r="H980" i="5"/>
  <c r="Z980" i="5" s="1"/>
  <c r="H982" i="5"/>
  <c r="Z982" i="5" s="1"/>
  <c r="H983" i="5"/>
  <c r="Z983" i="5" s="1"/>
  <c r="H984" i="5"/>
  <c r="Z984" i="5" s="1"/>
  <c r="H1196" i="5"/>
  <c r="Z1196" i="5" s="1"/>
  <c r="H1197" i="5"/>
  <c r="Z1197" i="5" s="1"/>
  <c r="H1198" i="5"/>
  <c r="Z1198" i="5" s="1"/>
  <c r="H1199" i="5"/>
  <c r="H1200" i="5"/>
  <c r="H1201" i="5"/>
  <c r="Z1201" i="5" s="1"/>
  <c r="H1202" i="5"/>
  <c r="H1203" i="5"/>
  <c r="Z1203" i="5" s="1"/>
  <c r="H1204" i="5"/>
  <c r="Z1204" i="5" s="1"/>
  <c r="H1205" i="5"/>
  <c r="Z1205" i="5" s="1"/>
  <c r="H1206" i="5"/>
  <c r="Z1206" i="5" s="1"/>
  <c r="H1207" i="5"/>
  <c r="H1208" i="5"/>
  <c r="Z1208" i="5" s="1"/>
  <c r="H1209" i="5"/>
  <c r="H1210" i="5"/>
  <c r="Z1210" i="5" s="1"/>
  <c r="H1211" i="5"/>
  <c r="Z1211" i="5" s="1"/>
  <c r="H1212" i="5"/>
  <c r="Z1212" i="5" s="1"/>
  <c r="H1213" i="5"/>
  <c r="Z1213" i="5" s="1"/>
  <c r="H1214" i="5"/>
  <c r="H1215" i="5"/>
  <c r="H1216" i="5"/>
  <c r="Z1216" i="5" s="1"/>
  <c r="H1219" i="5"/>
  <c r="Z1219" i="5" s="1"/>
  <c r="H1221" i="5"/>
  <c r="H1222" i="5"/>
  <c r="Z1222" i="5" s="1"/>
  <c r="H1224" i="5"/>
  <c r="H1225" i="5"/>
  <c r="N1225" i="5" s="1"/>
  <c r="D242" i="6"/>
  <c r="H242" i="6" s="1"/>
  <c r="Z242" i="6" s="1"/>
  <c r="H1231" i="5"/>
  <c r="Z1231" i="5" s="1"/>
  <c r="D249" i="6"/>
  <c r="H249" i="6" s="1"/>
  <c r="D250" i="6"/>
  <c r="H250" i="6" s="1"/>
  <c r="N250" i="6" s="1"/>
  <c r="Z250" i="6" s="1"/>
  <c r="H1417" i="5"/>
  <c r="Z1417" i="5" s="1"/>
  <c r="H1418" i="5"/>
  <c r="D287" i="6"/>
  <c r="H287" i="6" s="1"/>
  <c r="G9" i="10"/>
  <c r="D4" i="6" s="1"/>
  <c r="N627" i="5" l="1"/>
  <c r="Z627" i="5" s="1"/>
  <c r="D265" i="6"/>
  <c r="H265" i="6" s="1"/>
  <c r="Z265" i="6" s="1"/>
  <c r="D264" i="6"/>
  <c r="H264" i="6" s="1"/>
  <c r="N264" i="6" s="1"/>
  <c r="Z264" i="6" s="1"/>
  <c r="D281" i="6"/>
  <c r="H281" i="6" s="1"/>
  <c r="D282" i="6"/>
  <c r="H282" i="6" s="1"/>
  <c r="Z282" i="6" s="1"/>
  <c r="D275" i="6"/>
  <c r="H275" i="6" s="1"/>
  <c r="N275" i="6" s="1"/>
  <c r="Z275" i="6" s="1"/>
  <c r="D251" i="6"/>
  <c r="H251" i="6" s="1"/>
  <c r="Z251" i="6" s="1"/>
  <c r="D274" i="6"/>
  <c r="H274" i="6" s="1"/>
  <c r="N274" i="6" s="1"/>
  <c r="Z274" i="6" s="1"/>
  <c r="D266" i="6"/>
  <c r="H266" i="6" s="1"/>
  <c r="Z266" i="6" s="1"/>
  <c r="D258" i="6"/>
  <c r="H258" i="6" s="1"/>
  <c r="Z258" i="6" s="1"/>
  <c r="N928" i="5"/>
  <c r="Z928" i="5" s="1"/>
  <c r="N675" i="5"/>
  <c r="Z675" i="5" s="1"/>
  <c r="N918" i="5"/>
  <c r="Z918" i="5" s="1"/>
  <c r="N933" i="5"/>
  <c r="Z933" i="5" s="1"/>
  <c r="N932" i="5"/>
  <c r="Z932" i="5" s="1"/>
  <c r="N931" i="5"/>
  <c r="Z931" i="5" s="1"/>
  <c r="N907" i="5"/>
  <c r="Z907" i="5" s="1"/>
  <c r="D271" i="6"/>
  <c r="H271" i="6" s="1"/>
  <c r="Z271" i="6" s="1"/>
  <c r="S1221" i="5"/>
  <c r="Z1221" i="5" s="1"/>
  <c r="N909" i="5"/>
  <c r="Z909" i="5" s="1"/>
  <c r="N661" i="5"/>
  <c r="Z661" i="5" s="1"/>
  <c r="N915" i="5"/>
  <c r="Z915" i="5" s="1"/>
  <c r="N658" i="5"/>
  <c r="Z658" i="5" s="1"/>
  <c r="D285" i="6"/>
  <c r="H285" i="6" s="1"/>
  <c r="N285" i="6" s="1"/>
  <c r="Z285" i="6" s="1"/>
  <c r="D278" i="6"/>
  <c r="H278" i="6" s="1"/>
  <c r="N278" i="6" s="1"/>
  <c r="Z278" i="6" s="1"/>
  <c r="D270" i="6"/>
  <c r="H270" i="6" s="1"/>
  <c r="Z270" i="6" s="1"/>
  <c r="N1224" i="5"/>
  <c r="Z1224" i="5" s="1"/>
  <c r="S1200" i="5"/>
  <c r="Z1200" i="5" s="1"/>
  <c r="N660" i="5"/>
  <c r="Z660" i="5" s="1"/>
  <c r="N626" i="5"/>
  <c r="Z626" i="5" s="1"/>
  <c r="N943" i="5"/>
  <c r="Z943" i="5" s="1"/>
  <c r="D286" i="6"/>
  <c r="H286" i="6" s="1"/>
  <c r="Z286" i="6" s="1"/>
  <c r="N1418" i="5"/>
  <c r="Z1418" i="5" s="1"/>
  <c r="D284" i="6"/>
  <c r="H284" i="6" s="1"/>
  <c r="Z284" i="6" s="1"/>
  <c r="D277" i="6"/>
  <c r="H277" i="6" s="1"/>
  <c r="Z277" i="6" s="1"/>
  <c r="D269" i="6"/>
  <c r="H269" i="6" s="1"/>
  <c r="R269" i="6" s="1"/>
  <c r="Z269" i="6" s="1"/>
  <c r="D261" i="6"/>
  <c r="H261" i="6" s="1"/>
  <c r="N261" i="6" s="1"/>
  <c r="Z261" i="6" s="1"/>
  <c r="N1215" i="5"/>
  <c r="Z1215" i="5" s="1"/>
  <c r="Y1207" i="5"/>
  <c r="Z1207" i="5" s="1"/>
  <c r="S1199" i="5"/>
  <c r="Z1199" i="5" s="1"/>
  <c r="N919" i="5"/>
  <c r="Z919" i="5" s="1"/>
  <c r="S487" i="5"/>
  <c r="Z487" i="5" s="1"/>
  <c r="N923" i="5"/>
  <c r="Z923" i="5" s="1"/>
  <c r="Y1209" i="5"/>
  <c r="Z1209" i="5" s="1"/>
  <c r="D283" i="6"/>
  <c r="H283" i="6" s="1"/>
  <c r="Z283" i="6" s="1"/>
  <c r="D276" i="6"/>
  <c r="H276" i="6" s="1"/>
  <c r="Z276" i="6" s="1"/>
  <c r="N1214" i="5"/>
  <c r="Z1214" i="5" s="1"/>
  <c r="S491" i="5"/>
  <c r="Z491" i="5" s="1"/>
  <c r="Z673" i="5"/>
  <c r="H1453" i="5"/>
  <c r="Z1453" i="5" s="1"/>
  <c r="D289" i="6"/>
  <c r="H289" i="6" s="1"/>
  <c r="H1220" i="5"/>
  <c r="D236" i="6"/>
  <c r="H236" i="6" s="1"/>
  <c r="Z236" i="6" s="1"/>
  <c r="H4" i="6"/>
  <c r="Z4" i="6" s="1"/>
  <c r="H1452" i="5"/>
  <c r="Z1452" i="5" s="1"/>
  <c r="D288" i="6"/>
  <c r="H288" i="6" s="1"/>
  <c r="Z288" i="6" s="1"/>
  <c r="N249" i="6"/>
  <c r="Z249" i="6" s="1"/>
  <c r="H610" i="5"/>
  <c r="Z610" i="5" s="1"/>
  <c r="D80" i="6"/>
  <c r="H80" i="6" s="1"/>
  <c r="Z80" i="6" s="1"/>
  <c r="H547" i="5"/>
  <c r="Z547" i="5" s="1"/>
  <c r="D66" i="6"/>
  <c r="H66" i="6" s="1"/>
  <c r="Z66" i="6" s="1"/>
  <c r="D53" i="6"/>
  <c r="H53" i="6" s="1"/>
  <c r="Z53" i="6" s="1"/>
  <c r="D52" i="6"/>
  <c r="H52" i="6" s="1"/>
  <c r="Z52" i="6" s="1"/>
  <c r="H521" i="5"/>
  <c r="Z521" i="5" s="1"/>
  <c r="D45" i="6"/>
  <c r="H45" i="6" s="1"/>
  <c r="Z45" i="6" s="1"/>
  <c r="H7" i="5"/>
  <c r="Z7" i="5" s="1"/>
  <c r="D7" i="6"/>
  <c r="H7" i="6" s="1"/>
  <c r="Z7" i="6" s="1"/>
  <c r="H618" i="5"/>
  <c r="Z618" i="5" s="1"/>
  <c r="D87" i="6"/>
  <c r="H87" i="6" s="1"/>
  <c r="H609" i="5"/>
  <c r="Z609" i="5" s="1"/>
  <c r="D79" i="6"/>
  <c r="H79" i="6" s="1"/>
  <c r="Z79" i="6" s="1"/>
  <c r="R50" i="6"/>
  <c r="Z50" i="6" s="1"/>
  <c r="I44" i="6"/>
  <c r="Z44" i="6" s="1"/>
  <c r="H512" i="5"/>
  <c r="Z512" i="5" s="1"/>
  <c r="D37" i="6"/>
  <c r="H37" i="6" s="1"/>
  <c r="Z37" i="6" s="1"/>
  <c r="H6" i="5"/>
  <c r="Z6" i="5" s="1"/>
  <c r="D6" i="6"/>
  <c r="H6" i="6" s="1"/>
  <c r="Z6" i="6" s="1"/>
  <c r="N287" i="6"/>
  <c r="Z287" i="6" s="1"/>
  <c r="D273" i="6"/>
  <c r="H273" i="6" s="1"/>
  <c r="Z273" i="6" s="1"/>
  <c r="D272" i="6"/>
  <c r="H272" i="6" s="1"/>
  <c r="Z272" i="6" s="1"/>
  <c r="D279" i="6"/>
  <c r="H279" i="6" s="1"/>
  <c r="Z279" i="6" s="1"/>
  <c r="D280" i="6"/>
  <c r="H280" i="6" s="1"/>
  <c r="Z280" i="6" s="1"/>
  <c r="D248" i="6"/>
  <c r="H248" i="6" s="1"/>
  <c r="Z248" i="6" s="1"/>
  <c r="D247" i="6"/>
  <c r="H247" i="6" s="1"/>
  <c r="Z247" i="6" s="1"/>
  <c r="H616" i="5"/>
  <c r="Z616" i="5" s="1"/>
  <c r="D86" i="6"/>
  <c r="H86" i="6" s="1"/>
  <c r="Z86" i="6" s="1"/>
  <c r="H608" i="5"/>
  <c r="Z608" i="5" s="1"/>
  <c r="D78" i="6"/>
  <c r="H78" i="6" s="1"/>
  <c r="Z78" i="6" s="1"/>
  <c r="D64" i="6"/>
  <c r="H64" i="6" s="1"/>
  <c r="Z64" i="6" s="1"/>
  <c r="D65" i="6"/>
  <c r="H65" i="6" s="1"/>
  <c r="Z65" i="6" s="1"/>
  <c r="I43" i="6"/>
  <c r="Z43" i="6" s="1"/>
  <c r="H511" i="5"/>
  <c r="Z511" i="5" s="1"/>
  <c r="D35" i="6"/>
  <c r="H35" i="6" s="1"/>
  <c r="Z35" i="6" s="1"/>
  <c r="D36" i="6"/>
  <c r="H36" i="6" s="1"/>
  <c r="Z36" i="6" s="1"/>
  <c r="H5" i="5"/>
  <c r="Z5" i="5" s="1"/>
  <c r="D5" i="6"/>
  <c r="H5" i="6" s="1"/>
  <c r="Z5" i="6" s="1"/>
  <c r="H1454" i="5"/>
  <c r="D290" i="6"/>
  <c r="H290" i="6" s="1"/>
  <c r="Z290" i="6" s="1"/>
  <c r="H624" i="5"/>
  <c r="Z624" i="5" s="1"/>
  <c r="D91" i="6"/>
  <c r="H91" i="6" s="1"/>
  <c r="S91" i="6" s="1"/>
  <c r="Z91" i="6" s="1"/>
  <c r="H615" i="5"/>
  <c r="Z615" i="5" s="1"/>
  <c r="D85" i="6"/>
  <c r="H85" i="6" s="1"/>
  <c r="Z85" i="6" s="1"/>
  <c r="H607" i="5"/>
  <c r="Z607" i="5" s="1"/>
  <c r="D73" i="6"/>
  <c r="H73" i="6" s="1"/>
  <c r="Z73" i="6" s="1"/>
  <c r="D262" i="6"/>
  <c r="H262" i="6" s="1"/>
  <c r="Z262" i="6" s="1"/>
  <c r="D263" i="6"/>
  <c r="H263" i="6" s="1"/>
  <c r="Z263" i="6" s="1"/>
  <c r="H1416" i="5"/>
  <c r="D253" i="6"/>
  <c r="H253" i="6" s="1"/>
  <c r="Z253" i="6" s="1"/>
  <c r="H1223" i="5"/>
  <c r="Z1223" i="5" s="1"/>
  <c r="D239" i="6"/>
  <c r="H239" i="6" s="1"/>
  <c r="Z239" i="6" s="1"/>
  <c r="H614" i="5"/>
  <c r="Z614" i="5" s="1"/>
  <c r="D84" i="6"/>
  <c r="H84" i="6" s="1"/>
  <c r="H606" i="5"/>
  <c r="Z606" i="5" s="1"/>
  <c r="D70" i="6"/>
  <c r="H70" i="6" s="1"/>
  <c r="Z62" i="6"/>
  <c r="R49" i="6"/>
  <c r="Z49" i="6" s="1"/>
  <c r="H517" i="5"/>
  <c r="Z517" i="5" s="1"/>
  <c r="D42" i="6"/>
  <c r="H42" i="6" s="1"/>
  <c r="Z42" i="6" s="1"/>
  <c r="D41" i="6"/>
  <c r="H41" i="6" s="1"/>
  <c r="Z41" i="6" s="1"/>
  <c r="H484" i="5"/>
  <c r="Z484" i="5" s="1"/>
  <c r="D11" i="6"/>
  <c r="H11" i="6" s="1"/>
  <c r="Z11" i="6" s="1"/>
  <c r="H1415" i="5"/>
  <c r="Z1415" i="5" s="1"/>
  <c r="D252" i="6"/>
  <c r="H252" i="6" s="1"/>
  <c r="Z252" i="6" s="1"/>
  <c r="H622" i="5"/>
  <c r="Z622" i="5" s="1"/>
  <c r="D90" i="6"/>
  <c r="H90" i="6" s="1"/>
  <c r="Z90" i="6" s="1"/>
  <c r="D89" i="6"/>
  <c r="H89" i="6" s="1"/>
  <c r="Z89" i="6" s="1"/>
  <c r="H613" i="5"/>
  <c r="Z613" i="5" s="1"/>
  <c r="D83" i="6"/>
  <c r="H83" i="6" s="1"/>
  <c r="Z83" i="6" s="1"/>
  <c r="H550" i="5"/>
  <c r="Z550" i="5" s="1"/>
  <c r="D69" i="6"/>
  <c r="H69" i="6" s="1"/>
  <c r="Z69" i="6" s="1"/>
  <c r="H542" i="5"/>
  <c r="Z542" i="5" s="1"/>
  <c r="D61" i="6"/>
  <c r="H61" i="6" s="1"/>
  <c r="Z61" i="6" s="1"/>
  <c r="H483" i="5"/>
  <c r="Z483" i="5" s="1"/>
  <c r="D10" i="6"/>
  <c r="H10" i="6" s="1"/>
  <c r="Z10" i="6" s="1"/>
  <c r="D267" i="6"/>
  <c r="H267" i="6" s="1"/>
  <c r="Z267" i="6" s="1"/>
  <c r="D268" i="6"/>
  <c r="H268" i="6" s="1"/>
  <c r="Z268" i="6" s="1"/>
  <c r="H612" i="5"/>
  <c r="Z612" i="5" s="1"/>
  <c r="D82" i="6"/>
  <c r="H82" i="6" s="1"/>
  <c r="Z82" i="6" s="1"/>
  <c r="H549" i="5"/>
  <c r="Z549" i="5" s="1"/>
  <c r="D68" i="6"/>
  <c r="H68" i="6" s="1"/>
  <c r="Z68" i="6" s="1"/>
  <c r="N60" i="6"/>
  <c r="R54" i="6"/>
  <c r="Z54" i="6" s="1"/>
  <c r="H523" i="5"/>
  <c r="Z523" i="5" s="1"/>
  <c r="D48" i="6"/>
  <c r="H48" i="6" s="1"/>
  <c r="Z48" i="6" s="1"/>
  <c r="D47" i="6"/>
  <c r="H47" i="6" s="1"/>
  <c r="Z47" i="6" s="1"/>
  <c r="I39" i="6"/>
  <c r="Z39" i="6" s="1"/>
  <c r="H9" i="5"/>
  <c r="Z9" i="5" s="1"/>
  <c r="D9" i="6"/>
  <c r="H9" i="6" s="1"/>
  <c r="Z9" i="6" s="1"/>
  <c r="D259" i="6"/>
  <c r="H259" i="6" s="1"/>
  <c r="Z259" i="6" s="1"/>
  <c r="D260" i="6"/>
  <c r="H260" i="6" s="1"/>
  <c r="Z260" i="6" s="1"/>
  <c r="H1230" i="5"/>
  <c r="Z1230" i="5" s="1"/>
  <c r="D244" i="6"/>
  <c r="H244" i="6" s="1"/>
  <c r="Z244" i="6" s="1"/>
  <c r="D243" i="6"/>
  <c r="H243" i="6" s="1"/>
  <c r="Z243" i="6" s="1"/>
  <c r="D234" i="6"/>
  <c r="H234" i="6" s="1"/>
  <c r="Z234" i="6" s="1"/>
  <c r="D233" i="6"/>
  <c r="H233" i="6" s="1"/>
  <c r="Z233" i="6" s="1"/>
  <c r="N281" i="6"/>
  <c r="Z281" i="6" s="1"/>
  <c r="H611" i="5"/>
  <c r="Z611" i="5" s="1"/>
  <c r="D81" i="6"/>
  <c r="H81" i="6" s="1"/>
  <c r="I38" i="6"/>
  <c r="H8" i="5"/>
  <c r="Z8" i="5" s="1"/>
  <c r="D8" i="6"/>
  <c r="H8" i="6" s="1"/>
  <c r="Z8" i="6" s="1"/>
  <c r="H529" i="5"/>
  <c r="Z529" i="5" s="1"/>
  <c r="H545" i="5"/>
  <c r="Z545" i="5" s="1"/>
  <c r="H537" i="5"/>
  <c r="H1451" i="5"/>
  <c r="Z1451" i="5" s="1"/>
  <c r="H1443" i="5"/>
  <c r="Z1443" i="5" s="1"/>
  <c r="H1218" i="5"/>
  <c r="Z1218" i="5" s="1"/>
  <c r="H524" i="5"/>
  <c r="Z524" i="5" s="1"/>
  <c r="H516" i="5"/>
  <c r="Z516" i="5" s="1"/>
  <c r="H508" i="5"/>
  <c r="Z508" i="5" s="1"/>
  <c r="H1435" i="5"/>
  <c r="Z1435" i="5" s="1"/>
  <c r="H1427" i="5"/>
  <c r="Z1427" i="5" s="1"/>
  <c r="H1419" i="5"/>
  <c r="Z1419" i="5" s="1"/>
  <c r="H1235" i="5"/>
  <c r="H1227" i="5"/>
  <c r="Z1227" i="5" s="1"/>
  <c r="H538" i="5"/>
  <c r="Z538" i="5" s="1"/>
  <c r="H530" i="5"/>
  <c r="Z530" i="5" s="1"/>
  <c r="H1438" i="5"/>
  <c r="H1430" i="5"/>
  <c r="H1422" i="5"/>
  <c r="Z1422" i="5" s="1"/>
  <c r="H1414" i="5"/>
  <c r="H533" i="5"/>
  <c r="Z533" i="5" s="1"/>
  <c r="H1445" i="5"/>
  <c r="Z1445" i="5" s="1"/>
  <c r="H520" i="5"/>
  <c r="Z520" i="5" s="1"/>
  <c r="H1450" i="5"/>
  <c r="H1442" i="5"/>
  <c r="H1426" i="5"/>
  <c r="H1234" i="5"/>
  <c r="Z1234" i="5" s="1"/>
  <c r="H1217" i="5"/>
  <c r="Z1217" i="5" s="1"/>
  <c r="H1449" i="5"/>
  <c r="Z1449" i="5" s="1"/>
  <c r="H544" i="5"/>
  <c r="Z544" i="5" s="1"/>
  <c r="H536" i="5"/>
  <c r="Z536" i="5" s="1"/>
  <c r="H528" i="5"/>
  <c r="Z528" i="5" s="1"/>
  <c r="H527" i="5"/>
  <c r="Z527" i="5" s="1"/>
  <c r="H1439" i="5"/>
  <c r="Z1439" i="5" s="1"/>
  <c r="H1431" i="5"/>
  <c r="Z1431" i="5" s="1"/>
  <c r="H1423" i="5"/>
  <c r="Z1423" i="5" s="1"/>
  <c r="H541" i="5"/>
  <c r="Z541" i="5" s="1"/>
  <c r="H1229" i="5"/>
  <c r="Z1229" i="5" s="1"/>
  <c r="H519" i="5"/>
  <c r="H1433" i="5"/>
  <c r="Z1433" i="5" s="1"/>
  <c r="H518" i="5"/>
  <c r="Z518" i="5" s="1"/>
  <c r="H510" i="5"/>
  <c r="Z510" i="5" s="1"/>
  <c r="H1441" i="5"/>
  <c r="Z1441" i="5" s="1"/>
  <c r="H1425" i="5"/>
  <c r="H1233" i="5"/>
  <c r="Z1233" i="5" s="1"/>
  <c r="H1448" i="5"/>
  <c r="Z1448" i="5" s="1"/>
  <c r="H1440" i="5"/>
  <c r="H1432" i="5"/>
  <c r="H1424" i="5"/>
  <c r="H1232" i="5"/>
  <c r="Z1232" i="5" s="1"/>
  <c r="H543" i="5"/>
  <c r="Z543" i="5" s="1"/>
  <c r="H535" i="5"/>
  <c r="Z535" i="5" s="1"/>
  <c r="H509" i="5"/>
  <c r="Z509" i="5" s="1"/>
  <c r="H1434" i="5"/>
  <c r="Z1434" i="5" s="1"/>
  <c r="H1446" i="5"/>
  <c r="H621" i="5"/>
  <c r="Z621" i="5" s="1"/>
  <c r="H515" i="5"/>
  <c r="Z515" i="5" s="1"/>
  <c r="H494" i="5"/>
  <c r="Z494" i="5" s="1"/>
  <c r="H1447" i="5"/>
  <c r="Z1447" i="5" s="1"/>
  <c r="H1437" i="5"/>
  <c r="Z1437" i="5" s="1"/>
  <c r="H1429" i="5"/>
  <c r="Z1429" i="5" s="1"/>
  <c r="H1421" i="5"/>
  <c r="Z1421" i="5" s="1"/>
  <c r="H1413" i="5"/>
  <c r="Z1413" i="5" s="1"/>
  <c r="H620" i="5"/>
  <c r="Z620" i="5" s="1"/>
  <c r="H548" i="5"/>
  <c r="Z548" i="5" s="1"/>
  <c r="H540" i="5"/>
  <c r="Z540" i="5" s="1"/>
  <c r="H532" i="5"/>
  <c r="Z532" i="5" s="1"/>
  <c r="H522" i="5"/>
  <c r="Z522" i="5" s="1"/>
  <c r="H514" i="5"/>
  <c r="Z514" i="5" s="1"/>
  <c r="H1444" i="5"/>
  <c r="Z1444" i="5" s="1"/>
  <c r="H1436" i="5"/>
  <c r="H1428" i="5"/>
  <c r="Z1428" i="5" s="1"/>
  <c r="H1420" i="5"/>
  <c r="Z1420" i="5" s="1"/>
  <c r="H1412" i="5"/>
  <c r="H1228" i="5"/>
  <c r="Z1228" i="5" s="1"/>
  <c r="H619" i="5"/>
  <c r="Z619" i="5" s="1"/>
  <c r="H539" i="5"/>
  <c r="Z539" i="5" s="1"/>
  <c r="H531" i="5"/>
  <c r="Z531" i="5" s="1"/>
  <c r="Z927" i="5"/>
  <c r="Z976" i="5"/>
  <c r="Z1225" i="5"/>
  <c r="E671" i="5"/>
  <c r="Z1202" i="5"/>
  <c r="H652" i="5"/>
  <c r="Z652" i="5" s="1"/>
  <c r="H4" i="5"/>
  <c r="Z642" i="5"/>
  <c r="H655" i="5"/>
  <c r="Z655" i="5" s="1"/>
  <c r="E981" i="5"/>
  <c r="F985" i="5" s="1"/>
  <c r="F1561" i="5" s="1"/>
  <c r="Z664" i="5"/>
  <c r="Z534" i="5"/>
  <c r="E1561" i="5" l="1"/>
  <c r="F1562" i="5" s="1"/>
  <c r="N1235" i="5"/>
  <c r="Z1235" i="5" s="1"/>
  <c r="S537" i="5"/>
  <c r="Z537" i="5" s="1"/>
  <c r="S519" i="5"/>
  <c r="Z519" i="5" s="1"/>
  <c r="I408" i="6"/>
  <c r="O409" i="6" s="1"/>
  <c r="N1425" i="5"/>
  <c r="Z1425" i="5" s="1"/>
  <c r="N1426" i="5"/>
  <c r="Z1426" i="5" s="1"/>
  <c r="N1430" i="5"/>
  <c r="Z1430" i="5" s="1"/>
  <c r="N1424" i="5"/>
  <c r="Z1424" i="5" s="1"/>
  <c r="N1442" i="5"/>
  <c r="Z1442" i="5" s="1"/>
  <c r="N1438" i="5"/>
  <c r="Z1438" i="5" s="1"/>
  <c r="N1414" i="5"/>
  <c r="Z1414" i="5" s="1"/>
  <c r="N1412" i="5"/>
  <c r="Z1412" i="5" s="1"/>
  <c r="N1432" i="5"/>
  <c r="Z1432" i="5" s="1"/>
  <c r="N1450" i="5"/>
  <c r="Z1450" i="5" s="1"/>
  <c r="N1454" i="5"/>
  <c r="Z1454" i="5" s="1"/>
  <c r="S1220" i="5"/>
  <c r="N1436" i="5"/>
  <c r="Z1436" i="5" s="1"/>
  <c r="N1446" i="5"/>
  <c r="Z1446" i="5" s="1"/>
  <c r="N1440" i="5"/>
  <c r="Z1440" i="5" s="1"/>
  <c r="N1416" i="5"/>
  <c r="Z1416" i="5" s="1"/>
  <c r="Z4" i="5"/>
  <c r="H671" i="5"/>
  <c r="Z671" i="5" s="1"/>
  <c r="H649" i="5"/>
  <c r="Z649" i="5" s="1"/>
  <c r="S87" i="6"/>
  <c r="Z87" i="6" s="1"/>
  <c r="S84" i="6"/>
  <c r="Z84" i="6" s="1"/>
  <c r="Z38" i="6"/>
  <c r="Z60" i="6"/>
  <c r="S81" i="6"/>
  <c r="Z81" i="6" s="1"/>
  <c r="R408" i="6"/>
  <c r="D408" i="6"/>
  <c r="H408" i="6"/>
  <c r="N289" i="6"/>
  <c r="Z289" i="6" s="1"/>
  <c r="N70" i="6"/>
  <c r="Z70" i="6" s="1"/>
  <c r="U1561" i="5"/>
  <c r="X1562" i="5" s="1"/>
  <c r="H985" i="5"/>
  <c r="N985" i="5" s="1"/>
  <c r="H981" i="5"/>
  <c r="Z981" i="5" s="1"/>
  <c r="R1561" i="5"/>
  <c r="I1561" i="5"/>
  <c r="K1561" i="5"/>
  <c r="Y1561" i="5"/>
  <c r="H1561" i="5" l="1"/>
  <c r="S1561" i="5"/>
  <c r="Z409" i="6"/>
  <c r="Z1220" i="5"/>
  <c r="Z985" i="5"/>
  <c r="Z408" i="6"/>
  <c r="S408" i="6"/>
  <c r="T409" i="6" s="1"/>
  <c r="N408" i="6"/>
  <c r="Y1562" i="5"/>
  <c r="T1562" i="5" l="1"/>
  <c r="Z1561" i="5"/>
  <c r="Z410" i="6"/>
  <c r="N1561" i="5"/>
  <c r="O1562" i="5" s="1"/>
  <c r="Z1562" i="5" l="1"/>
  <c r="Z1563" i="5" s="1"/>
</calcChain>
</file>

<file path=xl/sharedStrings.xml><?xml version="1.0" encoding="utf-8"?>
<sst xmlns="http://schemas.openxmlformats.org/spreadsheetml/2006/main" count="3706" uniqueCount="2229">
  <si>
    <t>ATLAS ADMINISTRADORA DE FONDOS PATRIMONIALES DE INVERSIÓN S.A.</t>
  </si>
  <si>
    <t>Estados Financieros correspondientes al ejercicio finalizado el 31 de diciembre de 2024</t>
  </si>
  <si>
    <t>Miguel Ángel Zaldívar Silvera</t>
  </si>
  <si>
    <t>Gustavo Adolfo Rivas Masi</t>
  </si>
  <si>
    <t>César Eduardo Coll Rodríguez</t>
  </si>
  <si>
    <t>Dahiana Fabiana Sánchez Chaparro</t>
  </si>
  <si>
    <t>Presidente</t>
  </si>
  <si>
    <t>Director Titular</t>
  </si>
  <si>
    <t>Síndico Titular</t>
  </si>
  <si>
    <t>Contadora</t>
  </si>
  <si>
    <t xml:space="preserve">Luis Ayala Albertini Acosta </t>
  </si>
  <si>
    <t>Socio</t>
  </si>
  <si>
    <t>EY Paraguay - Auditores y Asesores de Negocios S.R.L</t>
  </si>
  <si>
    <t>Registro CNV N° AE 028</t>
  </si>
  <si>
    <t>La firma del Auditor Externo Independiente es con fines de indentificación de la presente información conforme Dictamen de Auditoría Independiente emitido en fecha 31/03/2025.</t>
  </si>
  <si>
    <t>INFORMACIÓN GENERAL DE LA ENTIDAD</t>
  </si>
  <si>
    <t>Información al 31 de diciembre de 2024</t>
  </si>
  <si>
    <t>1. IDENTIFICACIÓN</t>
  </si>
  <si>
    <t>1.1</t>
  </si>
  <si>
    <t>Nombre o Razón social</t>
  </si>
  <si>
    <t>1.2</t>
  </si>
  <si>
    <t>Registro CNV</t>
  </si>
  <si>
    <t>Res. CNV N° 108 de fecha 29 de junio de 2023</t>
  </si>
  <si>
    <t>1.3</t>
  </si>
  <si>
    <t>Dirección oficina principal</t>
  </si>
  <si>
    <t>Avda. Mariscal López c/ Dr. Morra, Edificio Mariscal Center, Piso 6. Asunción</t>
  </si>
  <si>
    <t>1.4</t>
  </si>
  <si>
    <t>Teléfono</t>
  </si>
  <si>
    <t>(021) 217 5005</t>
  </si>
  <si>
    <t>1.5</t>
  </si>
  <si>
    <t>E-mail</t>
  </si>
  <si>
    <t>info@atlasinversiones.com.py</t>
  </si>
  <si>
    <t>1.6</t>
  </si>
  <si>
    <t>Sitio página Web</t>
  </si>
  <si>
    <t>www.atlasinversiones.com.py</t>
  </si>
  <si>
    <t>1.7</t>
  </si>
  <si>
    <t>Domicilio legal</t>
  </si>
  <si>
    <t>2. ANTECEDENTES DE CONSTITUCIÓN DE LA SOCIEDAD</t>
  </si>
  <si>
    <t>2.1</t>
  </si>
  <si>
    <t>Escritura N° | Fecha</t>
  </si>
  <si>
    <t>N° 26 | 13 de abril de 2023</t>
  </si>
  <si>
    <t>2.2</t>
  </si>
  <si>
    <t>Inscripción en el Registro Público</t>
  </si>
  <si>
    <t>Matrícula N° 41.167, Serie Comercial, Folio N° 1 de fecha 03 de mayo de 2023</t>
  </si>
  <si>
    <t>2.3</t>
  </si>
  <si>
    <t>Reforma de Estatutos</t>
  </si>
  <si>
    <t>No aplicable</t>
  </si>
  <si>
    <t>2.4</t>
  </si>
  <si>
    <t>2.5</t>
  </si>
  <si>
    <t>3. ADMINISTRACIÓN</t>
  </si>
  <si>
    <t>CARGO</t>
  </si>
  <si>
    <t>NOMBRE Y APELLIDO</t>
  </si>
  <si>
    <t>Representante (s) Legal (es)</t>
  </si>
  <si>
    <t>Directorio</t>
  </si>
  <si>
    <t>Miguel Ángel Zaldivar Silvera</t>
  </si>
  <si>
    <t>Vicepresidente Primero</t>
  </si>
  <si>
    <t>Santiago Llano Cavina</t>
  </si>
  <si>
    <t>Vicepresidente Segundo</t>
  </si>
  <si>
    <t>Jorge Eduardo Mendelzon Libster</t>
  </si>
  <si>
    <t>Maria Epifanía González de Rodríguez</t>
  </si>
  <si>
    <t>Síndico Suplente</t>
  </si>
  <si>
    <t>Carlos Arístides Sosa Acosta</t>
  </si>
  <si>
    <t>Plana ejecutiva</t>
  </si>
  <si>
    <t>Gerente General</t>
  </si>
  <si>
    <t>Sub-Gerente General</t>
  </si>
  <si>
    <t>Pedro Pascual Di Natale Torres</t>
  </si>
  <si>
    <t>Gerente de Fondos</t>
  </si>
  <si>
    <t>Rodrigo Callizo Strubing</t>
  </si>
  <si>
    <t>Oficial de Cumplimiento</t>
  </si>
  <si>
    <t>Beatriz Pamela Sanabria Giménez</t>
  </si>
  <si>
    <t>Auditora Interna</t>
  </si>
  <si>
    <t>Andrea Leticia Núñez Garcete</t>
  </si>
  <si>
    <t>4. CAPITAL Y PROPIEDAD</t>
  </si>
  <si>
    <t>Al 31 de diciembre de 2024, el capital social de la Entidad (de acuerdo con el articulo 5 de los estatutos sociales) asciende a Gs. 50.000.000.000, representado por 50.000 acciones nominativas de Gs. 1.000.000 cada una.</t>
  </si>
  <si>
    <t>Capital Emitido:</t>
  </si>
  <si>
    <t>Capital Suscripto:</t>
  </si>
  <si>
    <t>Capital Integrado:</t>
  </si>
  <si>
    <t>Valor Nominal de las Acciones:</t>
  </si>
  <si>
    <t>CAPITAL INTEGRADO</t>
  </si>
  <si>
    <t>N°</t>
  </si>
  <si>
    <t>Accionista</t>
  </si>
  <si>
    <t>Número de acciones</t>
  </si>
  <si>
    <t>Cantidad de acciones</t>
  </si>
  <si>
    <t>Clase</t>
  </si>
  <si>
    <t>Voto</t>
  </si>
  <si>
    <t>Monto</t>
  </si>
  <si>
    <t>% de Participación de capital integrado</t>
  </si>
  <si>
    <t>Banco Atlas S.A.</t>
  </si>
  <si>
    <t xml:space="preserve"> 1 al 10.692 </t>
  </si>
  <si>
    <t>Ordinaria</t>
  </si>
  <si>
    <t>Simple</t>
  </si>
  <si>
    <t>Graciela Julia Pappalardo de Zuccolillo</t>
  </si>
  <si>
    <t>49.501 al 49.609</t>
  </si>
  <si>
    <t>CAPITAL SUSCRIPTO</t>
  </si>
  <si>
    <t>% de Participación de capital suscripto</t>
  </si>
  <si>
    <t>1 al 49.500</t>
  </si>
  <si>
    <t>49.501 al 50.000</t>
  </si>
  <si>
    <r>
      <t>5. AUDITOR EXTERNO INDEPENDIENTE</t>
    </r>
    <r>
      <rPr>
        <sz val="10"/>
        <color rgb="FF000000"/>
        <rFont val="Arial Nova"/>
        <family val="2"/>
      </rPr>
      <t xml:space="preserve"> </t>
    </r>
  </si>
  <si>
    <t>5.1</t>
  </si>
  <si>
    <r>
      <t xml:space="preserve">Firma: </t>
    </r>
    <r>
      <rPr>
        <sz val="10"/>
        <color rgb="FF000000"/>
        <rFont val="Arial Nova"/>
        <family val="2"/>
      </rPr>
      <t xml:space="preserve"> ERNST &amp; YOUNG  PARAGUAY  - AUDITORES  Y ASESORES DE NEGOCIOS S.R.L.</t>
    </r>
  </si>
  <si>
    <t>5.2</t>
  </si>
  <si>
    <r>
      <t xml:space="preserve">Número de Inscripción en el Registro de la CNV: </t>
    </r>
    <r>
      <rPr>
        <sz val="10"/>
        <color rgb="FF000000"/>
        <rFont val="Arial Nova"/>
        <family val="2"/>
      </rPr>
      <t>AE 028</t>
    </r>
  </si>
  <si>
    <t>6. PERSONAS Y EMPRESAS RELACIONADAS</t>
  </si>
  <si>
    <t>Personas y Empresas Relacionadas</t>
  </si>
  <si>
    <t>Tipo de Vínculo</t>
  </si>
  <si>
    <t>Director titular</t>
  </si>
  <si>
    <t>Director titular / Gerente General</t>
  </si>
  <si>
    <t>Síndico titular</t>
  </si>
  <si>
    <t>Síndico suplente</t>
  </si>
  <si>
    <t>Sociedad controlante (*)</t>
  </si>
  <si>
    <t>Atlas Casa de Bolsa S.A.</t>
  </si>
  <si>
    <t>Sociedad Vinculada</t>
  </si>
  <si>
    <t>Fondo Mutuo Día Guaraníes</t>
  </si>
  <si>
    <t>Fondos Administrados</t>
  </si>
  <si>
    <t>Fondo Mutuo Día Dólares Americanos</t>
  </si>
  <si>
    <t xml:space="preserve">(*) </t>
  </si>
  <si>
    <r>
      <t xml:space="preserve">Sociedad controlante: </t>
    </r>
    <r>
      <rPr>
        <sz val="10"/>
        <color theme="1"/>
        <rFont val="Arial Nova"/>
        <family val="2"/>
      </rPr>
      <t>Banco Atlas S.A.</t>
    </r>
  </si>
  <si>
    <r>
      <t>Domicilio legal:</t>
    </r>
    <r>
      <rPr>
        <sz val="10"/>
        <color theme="1"/>
        <rFont val="Arial Nova"/>
        <family val="2"/>
      </rPr>
      <t xml:space="preserve"> Quesada esq. Tte. Zotti – Atlas Center Piso 7. Villa Morra - Asunción</t>
    </r>
  </si>
  <si>
    <r>
      <t>Participación</t>
    </r>
    <r>
      <rPr>
        <sz val="10"/>
        <color theme="1"/>
        <rFont val="Arial Nova"/>
        <family val="2"/>
      </rPr>
      <t>: 99,00% de participación en el capital y en votos.</t>
    </r>
  </si>
  <si>
    <r>
      <t>Actividad principal:</t>
    </r>
    <r>
      <rPr>
        <sz val="10"/>
        <color theme="1"/>
        <rFont val="Arial Nova"/>
        <family val="2"/>
      </rPr>
      <t xml:space="preserve"> Entidad Bancaria</t>
    </r>
  </si>
  <si>
    <t>(*) IDENTIFICACIÓN DE LOS ACCIONISTAS - BANCO ATLAS S.A.</t>
  </si>
  <si>
    <t>ACCIONISTA</t>
  </si>
  <si>
    <t>% PARTICIPACIÓN</t>
  </si>
  <si>
    <t>Marìa Adelaida Zuccolillo Pappalardo</t>
  </si>
  <si>
    <t>Jorge Mendelzon Libster</t>
  </si>
  <si>
    <t>Miguel Angel Zaldivar Silvera </t>
  </si>
  <si>
    <t>Natalia Maria Zuccolillo Pappalardo </t>
  </si>
  <si>
    <t>Andrea Maria Zuccolillo Pappalardo</t>
  </si>
  <si>
    <t>Total</t>
  </si>
  <si>
    <t xml:space="preserve">BALANCE GENERAL </t>
  </si>
  <si>
    <t>AL 31 DE DICIEMBRE DE 2024 PRESENTADO DE FORMA COMPARATIVA AL 31 DE DICIEMBRE DE 2023</t>
  </si>
  <si>
    <t>Cifras Expresadas en Guaraníes</t>
  </si>
  <si>
    <t>ACTIVO</t>
  </si>
  <si>
    <t>PASIVO</t>
  </si>
  <si>
    <t>ACTIVO CORRIENTE</t>
  </si>
  <si>
    <t>PASIVO CORRIENTE</t>
  </si>
  <si>
    <t>Disponibilidades</t>
  </si>
  <si>
    <t>(Nota 5.1)</t>
  </si>
  <si>
    <t>Acreedores Varios</t>
  </si>
  <si>
    <t>(Nota 5.8)</t>
  </si>
  <si>
    <t>Bancos</t>
  </si>
  <si>
    <t xml:space="preserve">Deudas Financieras </t>
  </si>
  <si>
    <t>Cuentas a pagar a personas y empresas relacionadas</t>
  </si>
  <si>
    <t>(Nota 5.9)</t>
  </si>
  <si>
    <t>Deudas Fiscales</t>
  </si>
  <si>
    <t>Inversiones temporarias</t>
  </si>
  <si>
    <t>(Nota 5.2)</t>
  </si>
  <si>
    <t>Otros Pasivos</t>
  </si>
  <si>
    <t>(Nota 5.10)</t>
  </si>
  <si>
    <t>Titulos de Renta Fija</t>
  </si>
  <si>
    <t>Créditos</t>
  </si>
  <si>
    <t>(Nota 5.3)</t>
  </si>
  <si>
    <t>Cuentas por Cobrar a Personas y Empresas relacionadas</t>
  </si>
  <si>
    <t>Otros Activos</t>
  </si>
  <si>
    <t>(Nota 5.7)</t>
  </si>
  <si>
    <t>TOTAL PASIVO CORRIENTE</t>
  </si>
  <si>
    <t>TOTAL ACTIVO CORRIENTE</t>
  </si>
  <si>
    <t>PASIVO NO CORRIENTE</t>
  </si>
  <si>
    <t>ACTIVO NO CORRIENTE</t>
  </si>
  <si>
    <t>Previsiones</t>
  </si>
  <si>
    <t xml:space="preserve">Inversiones Permanentes </t>
  </si>
  <si>
    <t xml:space="preserve">Créditos </t>
  </si>
  <si>
    <t>TOTAL PASIVO NO CORRIENTE</t>
  </si>
  <si>
    <t>TOTAL PASIVO</t>
  </si>
  <si>
    <t>Bienes de uso</t>
  </si>
  <si>
    <t>(Nota 5.4)</t>
  </si>
  <si>
    <t>(-) Depreciación Acumulada</t>
  </si>
  <si>
    <t xml:space="preserve">Activos intagibles y Cargos diferidos </t>
  </si>
  <si>
    <t>(Nota 5.5 y Nota 5.6)</t>
  </si>
  <si>
    <t>(-) Amortización Acumulada</t>
  </si>
  <si>
    <t>PATRIMONIO NETO</t>
  </si>
  <si>
    <t>(Nota 5.13)</t>
  </si>
  <si>
    <t>Otros Activos No Corrientes</t>
  </si>
  <si>
    <t>TOTAL PATRIMONIO NETO (según el Estado de Cambios en el Patrimonio Neto)</t>
  </si>
  <si>
    <t>TOTAL ACTIVO NO CORRIENTE</t>
  </si>
  <si>
    <t>TOTAL ACTIVO</t>
  </si>
  <si>
    <t>TOTAL PASIVO Y PATRIMONIO NETO</t>
  </si>
  <si>
    <t>Las 10 Notas que se acompañan forman parte integrante de los Estados Financieros</t>
  </si>
  <si>
    <t xml:space="preserve">ESTADO DE RESULTADOS </t>
  </si>
  <si>
    <t>POR EL EJERCICIO FINALIZADO EL 31 DE DICIEMBRE DE 2024 
PRESENTADO EN FORMA COMPARATIVA CON EL EJERCICIO COMPRENDIDO 
DESDE EL 13 DE ABRIL HASTA EL 31 DE DICIEMBRE DE 2023</t>
  </si>
  <si>
    <t>INGRESOS</t>
  </si>
  <si>
    <t>Ingresos por servicios</t>
  </si>
  <si>
    <t xml:space="preserve">Ingresos financieros  </t>
  </si>
  <si>
    <t>Nota 5.14</t>
  </si>
  <si>
    <t>Ingresos por operaciones y servicios a personas relacionadas</t>
  </si>
  <si>
    <t>EGRESOS</t>
  </si>
  <si>
    <t xml:space="preserve">Gastos de ventas </t>
  </si>
  <si>
    <t>Nota 5.15</t>
  </si>
  <si>
    <t xml:space="preserve">Gastos de administracion </t>
  </si>
  <si>
    <t xml:space="preserve">Gastos fiscales </t>
  </si>
  <si>
    <t>Gastos financieros</t>
  </si>
  <si>
    <t>Egresos por operaciones y servicios de personas relacionadas</t>
  </si>
  <si>
    <t>RESULTADO ANTES DE IMPUESTO A LA RENTA</t>
  </si>
  <si>
    <t>Nota 6</t>
  </si>
  <si>
    <t>IMPUESTO A LA RENTA</t>
  </si>
  <si>
    <t>RESULTADO DEL EJERCICIO</t>
  </si>
  <si>
    <t>ESTADO DE CAMBIOS EN EL PATRIMONIO NETO</t>
  </si>
  <si>
    <t>Movimientos</t>
  </si>
  <si>
    <t>CAPITAL</t>
  </si>
  <si>
    <t>RESERVAS</t>
  </si>
  <si>
    <t>RESULTADOS</t>
  </si>
  <si>
    <t>PATRIMONIO NETO
(Nota 5.5.13)</t>
  </si>
  <si>
    <t>Suscripto</t>
  </si>
  <si>
    <t>A Integrar</t>
  </si>
  <si>
    <t>Integrado</t>
  </si>
  <si>
    <t>Legal</t>
  </si>
  <si>
    <t>Facultativa</t>
  </si>
  <si>
    <t>Revalúo</t>
  </si>
  <si>
    <t>Acumulados</t>
  </si>
  <si>
    <t>Del Ejercicio</t>
  </si>
  <si>
    <t>Saldo al inicio del ejercicio 2024</t>
  </si>
  <si>
    <t>Movimientos Subsecuentes</t>
  </si>
  <si>
    <t>Integración de Capital</t>
  </si>
  <si>
    <t>Transf. a Resultados Acumulados</t>
  </si>
  <si>
    <t>Transf. a dividendos a pagar</t>
  </si>
  <si>
    <t>Resultado del ejercicio</t>
  </si>
  <si>
    <t>Total al 31/12/2024</t>
  </si>
  <si>
    <t>Total al 31/12/2023</t>
  </si>
  <si>
    <t xml:space="preserve">ESTADO DE FLUJOS DE EFECTIVO </t>
  </si>
  <si>
    <t>FLUJO DE EFECTIVO POR ACTIVIDADES OPERATIVAS</t>
  </si>
  <si>
    <t>Ingreso en efectivo por comisiones y otros</t>
  </si>
  <si>
    <t>Efectivo pagado por compra de cartera</t>
  </si>
  <si>
    <t>Efectivo pagado a empleados</t>
  </si>
  <si>
    <t>Efectivo pagado para otras actividades</t>
  </si>
  <si>
    <t>Total de Efectivo de las actividades operativas antes del cambio en los activos de operaciones</t>
  </si>
  <si>
    <t>(Aumento) Disminución en los activos de operación</t>
  </si>
  <si>
    <t>Fondos colocados a corto plazo</t>
  </si>
  <si>
    <t>Aumento (Disminución) en los pasivos operativos</t>
  </si>
  <si>
    <t>Pagos a proveedores</t>
  </si>
  <si>
    <t>Efectivo neto de actividades de operación antes de impuestos</t>
  </si>
  <si>
    <t>Impuesto a la renta</t>
  </si>
  <si>
    <t>Efectivo neto de actividades de operación</t>
  </si>
  <si>
    <t xml:space="preserve">FLUJO DE EFECTIVO POR ACTIVIDADES DE INVERSIÓN </t>
  </si>
  <si>
    <t>Inversiones en otras empresas</t>
  </si>
  <si>
    <t>Adquisición de acciones y títulos de deuda y otros titulos valores</t>
  </si>
  <si>
    <t>Intereses percibidos</t>
  </si>
  <si>
    <t>Dividendos percibidos</t>
  </si>
  <si>
    <t>Efectivo neto (o usado) en actividades de inversión</t>
  </si>
  <si>
    <t>FLUJO DE EFECTIVO POR ACTIVIDADES DE FINANCIAMIENTO</t>
  </si>
  <si>
    <t>Aportes de Capital</t>
  </si>
  <si>
    <t xml:space="preserve">Proveniente de préstamos y otras deudas </t>
  </si>
  <si>
    <t>Dividendos pagados</t>
  </si>
  <si>
    <t>Intereses pagados</t>
  </si>
  <si>
    <t>Efectivo neto en actividades de financiamiento</t>
  </si>
  <si>
    <t>Efecto Diferencia de Cambio sobre el Efectivo y Equivalentes</t>
  </si>
  <si>
    <t>Aumento (o disminución) neto de efectivo y sus equivalentes</t>
  </si>
  <si>
    <t>Efectivo y su equivalente al comienzo del período</t>
  </si>
  <si>
    <t>Efectivo y su equivalente al cierre del período (Nota 5.1)</t>
  </si>
  <si>
    <t>CUENTAS</t>
  </si>
  <si>
    <t>BALANCE Y RESULTADOS</t>
  </si>
  <si>
    <t>ELIMINACIONES</t>
  </si>
  <si>
    <t>VARIACIÓN</t>
  </si>
  <si>
    <t>ACTIVIDADES DE OPERACIONES</t>
  </si>
  <si>
    <t>ACTIVIDADES DE INVERSIÓN</t>
  </si>
  <si>
    <t>ACTIVIDADES DE FINANCIAMIENTO</t>
  </si>
  <si>
    <t>DIFERENCIA DE CAMBIO</t>
  </si>
  <si>
    <t>TOTAL</t>
  </si>
  <si>
    <t>DEBITOS</t>
  </si>
  <si>
    <t>CRÉDITOS</t>
  </si>
  <si>
    <t>DEBITOS (CRÉDITOS)</t>
  </si>
  <si>
    <t xml:space="preserve">Ingreso en efectivo por comisiones </t>
  </si>
  <si>
    <t>Efectivo Pagado por compra de cartera</t>
  </si>
  <si>
    <t>Efectivo Pagado a Empleados</t>
  </si>
  <si>
    <t>Efectivo generado por otras actividades</t>
  </si>
  <si>
    <t>Fondos colocados a Corto Plazo</t>
  </si>
  <si>
    <t>Pagos a Proveedores</t>
  </si>
  <si>
    <t>Impuesto a la Renta</t>
  </si>
  <si>
    <t>Inversiones Temporarias</t>
  </si>
  <si>
    <t xml:space="preserve">Adquisicion de Acciones y titulos de Deudas y otros titulos de </t>
  </si>
  <si>
    <t>Aporte de Capital</t>
  </si>
  <si>
    <t>Provenientes de Prestamos y otras Deudas</t>
  </si>
  <si>
    <t xml:space="preserve">Dividendos Pagados </t>
  </si>
  <si>
    <t>Intereses Pagados</t>
  </si>
  <si>
    <t>Fondo Fijo - Administración  Casa Matriz USD</t>
  </si>
  <si>
    <t>Fondo Fijo - Administración  Casa Matriz GS</t>
  </si>
  <si>
    <t>Recaudaciones a Depositar USD</t>
  </si>
  <si>
    <t>Recaudaciones a Depositar GS</t>
  </si>
  <si>
    <t>Banco Rio Cta. Cte. USD N° 08-811341-01</t>
  </si>
  <si>
    <t>Banco Rio Cta. Cte. GS N° 08-144040-03</t>
  </si>
  <si>
    <t>Banco Atlas Cta. Cte. USD N° 1440911 - Clientes</t>
  </si>
  <si>
    <t>Banco Atlas Cta. Cte. Gs N° 1440909 - Clientes</t>
  </si>
  <si>
    <t>Banco Familiar Cta. Cte. USD N° 9794643</t>
  </si>
  <si>
    <t>Banco Familiar Cta. Cte. GS N° 9794423</t>
  </si>
  <si>
    <t>Bancop Cta. Cte USD N° 0410287440</t>
  </si>
  <si>
    <t>Bancop Cta. Cte Gs N° 0410287431</t>
  </si>
  <si>
    <t>Zeta Banco Cta. Cte. USD N° 0114101170</t>
  </si>
  <si>
    <t>Zeta Banco Cta. Cte. GS N° 0194101169</t>
  </si>
  <si>
    <t>Interfisa Banco Cta. Cte. USD N° 241051700</t>
  </si>
  <si>
    <t>Interfisa Banco Cta. Cte. GS N° 249051699</t>
  </si>
  <si>
    <t>Banco Atlas Cta. Cte USD N° 1429697</t>
  </si>
  <si>
    <t>Banco Atlas Cta. Cte. Gs. N° 1429679</t>
  </si>
  <si>
    <t>Banco Atlas Cta. Cte. USD N°1432131</t>
  </si>
  <si>
    <t>Banco Atlas Cta. Cte. Gs. N°1432130</t>
  </si>
  <si>
    <t>Banco Atlas Caja Ahorro USD N° 1432252 - Cuenta Propia</t>
  </si>
  <si>
    <t>Bancos Atlas Caja Ahorro Gs. N° 1432251 - Cuenta Propia</t>
  </si>
  <si>
    <t>Banco Continental USD N° 01-00659343-07 - Cuenta Propia</t>
  </si>
  <si>
    <t>Banco Continental Gs N° 01-00211393-08 - Cuenta Propia</t>
  </si>
  <si>
    <t>Banco Itaú USD N° 41000184/8 - Cuenta Propia</t>
  </si>
  <si>
    <t>Banco Itaú Gs N° 42001167/4 - Cuenta Propia</t>
  </si>
  <si>
    <t>Banco GNB USD N° 13223213/002 - Cuenta Propia</t>
  </si>
  <si>
    <t>Banco GNB Gs N° 13223213/001 - Cuenta Propia</t>
  </si>
  <si>
    <t>Bancop USD N° 310151902 - Cuenta Propia</t>
  </si>
  <si>
    <t>Bancop Gs N° 310151864 - Cuenta Propia</t>
  </si>
  <si>
    <t>Banco Atlas CA USD N°1440061</t>
  </si>
  <si>
    <t>Banco Atlas CA Gs. N°1440060</t>
  </si>
  <si>
    <t>Banco GNB Gs N° 13224759002 - AFPISA</t>
  </si>
  <si>
    <t>Banco GNB Gs N° 13224759001 - AFPISA</t>
  </si>
  <si>
    <t>Banco Río Caja de Ahorro USD N° 08-00172670-07</t>
  </si>
  <si>
    <t>Banco Río Caja de Ahorro Gs N° 08-00717870-09</t>
  </si>
  <si>
    <t>Banco Solar Caja de Ahorro USD N° 0194858</t>
  </si>
  <si>
    <t>Banco Solar Caja de Ahorro Gs N° 0194859</t>
  </si>
  <si>
    <t>Tu Financiera Caja de Ahorro USD N° 24325373</t>
  </si>
  <si>
    <t>Tu Financiera Caja de Ahorro GS N° 24324852</t>
  </si>
  <si>
    <t>Entidades cooperativas USD</t>
  </si>
  <si>
    <t>Entidades cooperativas GS</t>
  </si>
  <si>
    <t>Instituciones financieras del exterior USD</t>
  </si>
  <si>
    <t>Instituciones financieras del exterior GS</t>
  </si>
  <si>
    <t>Participaciones en Fondos Mutuos USD</t>
  </si>
  <si>
    <t>Participaciones en Fondos Mutuos GS</t>
  </si>
  <si>
    <t>CDA  USD</t>
  </si>
  <si>
    <t>CDA  GS</t>
  </si>
  <si>
    <t>Bonos Subordinados  USD</t>
  </si>
  <si>
    <t>Bonos Subordinados  GS</t>
  </si>
  <si>
    <t>Bonos Corporativos  USD</t>
  </si>
  <si>
    <t>Bonos Corporativos  GS</t>
  </si>
  <si>
    <t>Bonos Financieros  USD</t>
  </si>
  <si>
    <t>Bonos Financieros  GS</t>
  </si>
  <si>
    <t>Letra de Regulación Monetaria  USD</t>
  </si>
  <si>
    <t>Letra de Regulación Monetaria  GS</t>
  </si>
  <si>
    <t>Bonos del Tesoro  USD</t>
  </si>
  <si>
    <t>Bonos del Tesoro  GS</t>
  </si>
  <si>
    <t>Bonos Municipales  USD</t>
  </si>
  <si>
    <t>Bonos Municipales  GS</t>
  </si>
  <si>
    <t>Bonos Bursátiles de Corto Plazo  USD</t>
  </si>
  <si>
    <t>Bonos Bursátiles de Corto Plazo  GS</t>
  </si>
  <si>
    <t>Bonos AFD  USD</t>
  </si>
  <si>
    <t>Bonos AFD  GS</t>
  </si>
  <si>
    <t>Pagarés Colocación Privada  USD</t>
  </si>
  <si>
    <t>Pagarés Colocación Privada  GS</t>
  </si>
  <si>
    <t>CDA Partes Vinculadas  USD</t>
  </si>
  <si>
    <t>CDA Partes Vinculadas  GS</t>
  </si>
  <si>
    <t>Bonos Subordinados  Partes Vinculadas USD</t>
  </si>
  <si>
    <t>Bonos Subordinados  Partes Vinculadas GS</t>
  </si>
  <si>
    <t>Bonos Corporativos  Partes Vinculadas  USD</t>
  </si>
  <si>
    <t>Bonos Corporativos  Partes Vinculadas  GS</t>
  </si>
  <si>
    <t>Bonos Financieros  Partes Vinculadas  USD</t>
  </si>
  <si>
    <t>Bonos Financieros  Partes Vinculadas  GS</t>
  </si>
  <si>
    <t>Bonos Bursátiles de Corto Plazo  Partes Vinculadas  USD</t>
  </si>
  <si>
    <t>Bonos Bursátiles de Corto Plazo  Partes Vinculadas  GS</t>
  </si>
  <si>
    <t>Pagarés Colocación Privada  Partes Vinculadas  USD</t>
  </si>
  <si>
    <t>Pagarés Colocación Privada  Partes Vinculadas  GS</t>
  </si>
  <si>
    <t>CDA  Repo USD</t>
  </si>
  <si>
    <t>CDA  Repo GS</t>
  </si>
  <si>
    <t>CDA  Repo USD - Partes Vinculadas</t>
  </si>
  <si>
    <t>CDA  Repo GS - Partes Vinculadas</t>
  </si>
  <si>
    <t>Bonos Subordinados  Repo USD</t>
  </si>
  <si>
    <t>Bonos Subordinados  Repo GS</t>
  </si>
  <si>
    <t>Bonos Corporativos  Repo USD</t>
  </si>
  <si>
    <t>Bonos Corporativos  Repo GS</t>
  </si>
  <si>
    <t>Bonos Financieros  Repo USD</t>
  </si>
  <si>
    <t>Bonos Financieros  Repo GS</t>
  </si>
  <si>
    <t>Letra de Regulación Monetaria  Repo USD</t>
  </si>
  <si>
    <t>Letra de Regulación Monetaria  Repo GS</t>
  </si>
  <si>
    <t>Bonos AFD  Repo USD</t>
  </si>
  <si>
    <t>Bonos AFD  Repo GS</t>
  </si>
  <si>
    <t>Bonos del tesoro  Repo USD</t>
  </si>
  <si>
    <t>Bonos del tesoro  Repo GS</t>
  </si>
  <si>
    <t>Bonos Municipales - Repo USD</t>
  </si>
  <si>
    <t>Bonos Municipales - Repo GS</t>
  </si>
  <si>
    <t>Diferencial de Precio Positivo no Amortizado - CDA USD</t>
  </si>
  <si>
    <t>Diferencial de Precio Positivo no Amortizado - CDA GS</t>
  </si>
  <si>
    <t>Diferencial de Precio Positivo no Amortizado - CDA en Repo USD</t>
  </si>
  <si>
    <t>Diferencial de Precio Positivo no Amortizado - CDA en Repo GS</t>
  </si>
  <si>
    <t>Diferencial de Precio Positivo no Amortizado - Bonos Subordinados USD</t>
  </si>
  <si>
    <t>Diferencial de Precio Positivo no Amortizado - Bonos Subordinados GS</t>
  </si>
  <si>
    <t>Diferencial de Precio Positivo no Amortizado - Bonos Subordinados en Repo USD</t>
  </si>
  <si>
    <t>Diferencial de Precio Positivo no Amortizado - Bonos Subordinados en Repo GS</t>
  </si>
  <si>
    <t>Diferencial de Precio Positivo no Amortizado - Bonos Corporativos USD</t>
  </si>
  <si>
    <t>Diferencial de Precio Positivo no Amortizado - Bonos Corporativos GS</t>
  </si>
  <si>
    <t>Diferencial de Precio Positivo no Amortizado - Bonos Corporativos en Repo USD</t>
  </si>
  <si>
    <t>Diferencial de Precio Positivo no Amortizado - Bonos Corporativos en Repo GS</t>
  </si>
  <si>
    <t>Diferencial de Precio Positivo no Amortizado - Bonos Financieros USD</t>
  </si>
  <si>
    <t>Diferencial de Precio Positivo no Amortizado - Bonos Financieros GS</t>
  </si>
  <si>
    <t>Diferencial de Precio Positivo no Amortizado - Bonos Financieros en Repo USD</t>
  </si>
  <si>
    <t>Diferencial de Precio Positivo no Amortizado - Bonos Financieros en Repo GS</t>
  </si>
  <si>
    <t>Diferencial de Precio Positivo no Amortizado - Letras de Regulación Monetaria USD</t>
  </si>
  <si>
    <t>Diferencial de Precio Positivo no Amortizado - Letras de Regulación Monetaria GS</t>
  </si>
  <si>
    <t>Diferencial de Precio Positivo no Amortizado - Letras de Regulación Monetaria en Repo USD</t>
  </si>
  <si>
    <t>Diferencial de Precio Positivo no Amortizado - Letras de Regulación Monetaria en Repo GS</t>
  </si>
  <si>
    <t>Diferencial de Precio Positivo no Amortizado - Bonos del Tesoro USD</t>
  </si>
  <si>
    <t>Diferencial de Precio Positivo no Amortizado - Bonos del Tesoro GS</t>
  </si>
  <si>
    <t>Diferencial de Precio Positivo no Amortizado - Bonos del Tesoro en Repo USD</t>
  </si>
  <si>
    <t>Diferencial de Precio Positivo no Amortizado - Bonos del Tesoro en Repo GS</t>
  </si>
  <si>
    <t>Diferencial de Precio Positivo no Amortizado - Bonos Municipales USD</t>
  </si>
  <si>
    <t>Diferencial de Precio Positivo no Amortizado - Bonos Municipales GS</t>
  </si>
  <si>
    <t>Diferencial de Precio Positivo no Amortizado - Bonos Municipales en Repo USD</t>
  </si>
  <si>
    <t>Diferencial de Precio Positivo no Amortizado - Bonos Municipales en Repo GS</t>
  </si>
  <si>
    <t>Diferencial de Precio Positivo no Amortizado - Bonos Bursátiles de Corto Plazo USD</t>
  </si>
  <si>
    <t>Diferencial de Precio Positivo no Amortizado - Bonos Bursátiles de Corto Plazo GS</t>
  </si>
  <si>
    <t>Diferencial de Precio Positivo no Amortizado - Bonos Bursátiles de Corto Plazo en Repo USD</t>
  </si>
  <si>
    <t>Diferencial de Precio Positivo no Amortizado - Bonos Bursátiles de Corto Plazo en Repo GS</t>
  </si>
  <si>
    <t>Diferencial de Precio Positivo no Amortizado - CDA Partes Vinculadas USD</t>
  </si>
  <si>
    <t>Diferencial de Precio Positivo no Amortizado - CDA Partes Vinculadas GS</t>
  </si>
  <si>
    <t>Diferencial de Precio Positivo no Amortizado - Bonos Subordinados Partes Vinculadas USD</t>
  </si>
  <si>
    <t>Diferencial de Precio Positivo no Amortizado - Bonos Subordinados Partes Vinculadas GS</t>
  </si>
  <si>
    <t>Diferencial de Precio Positivo no Amortizado - Bonos Corporativos Partes Vinculadas USD</t>
  </si>
  <si>
    <t>Diferencial de Precio Positivo no Amortizado - Bonos Corporativos Partes Vinculadas GS</t>
  </si>
  <si>
    <t>Diferencial de Precio Positivo no Amortizado - Bonos Financieros Partes Vinculadas USD</t>
  </si>
  <si>
    <t>Diferencial de Precio Positivo no Amortizado - Bonos Financieros Partes Vinculadas GS</t>
  </si>
  <si>
    <t>Diferencial de Precio Positivo no Amortizado - Bonos Bursátiles de corto plazo Partes Vinculadas USD</t>
  </si>
  <si>
    <t>Diferencial de Precio Positivo no Amortizado - Bonos Bursátiles de corto plazo Partes Vinculadas GS</t>
  </si>
  <si>
    <t>Bonos en el exterior USD</t>
  </si>
  <si>
    <t>Bonos en el exterior GS</t>
  </si>
  <si>
    <t>Bonos soberanos extranjeros  USD</t>
  </si>
  <si>
    <t>Bonos soberanos extranjeros  GS</t>
  </si>
  <si>
    <t>Bonos en el exterior Partes Vinculadas  USD</t>
  </si>
  <si>
    <t>Bonos en el exterior Partes Vinculadas  GS</t>
  </si>
  <si>
    <t>Bonos en el exterior en Repo  USD</t>
  </si>
  <si>
    <t>Bonos en el exterior en Repo  GS</t>
  </si>
  <si>
    <t>Acciones Preferidas Cartulares SAECA  USD</t>
  </si>
  <si>
    <t>Acciones Preferidas Cartulares SAECA  GS</t>
  </si>
  <si>
    <t>Acciones Preferidas Desmaterializadas SAECA USD</t>
  </si>
  <si>
    <t>Acciones Preferidas Desmaterializadas SAECA GS</t>
  </si>
  <si>
    <t>Acciones Ordinarias Cartulares SAECA  USD</t>
  </si>
  <si>
    <t>Acciones Ordinarias Cartulares SAECA  GS</t>
  </si>
  <si>
    <t>Acciones Ordinarias Desmaterializadas SAECA USD</t>
  </si>
  <si>
    <t>Acciones Ordinarias Desmaterializadas SAECA GS</t>
  </si>
  <si>
    <t>Acciones Preferidas Cartulares AFPISA  USD</t>
  </si>
  <si>
    <t>Acciones Preferidas Cartulares AFPISA  GS</t>
  </si>
  <si>
    <t>Acciones Preferidas Desmaterializadas AFPISA  USD</t>
  </si>
  <si>
    <t>Acciones Preferidas Desmaterializadas AFPISA  GS</t>
  </si>
  <si>
    <t>Acciones Ordinarias Cartulares AFPISA  USD</t>
  </si>
  <si>
    <t>Acciones Ordinarias Cartulares AFPISA  GS</t>
  </si>
  <si>
    <t>Acciones Ordinarias Desmaterializadas AFPISA  USD</t>
  </si>
  <si>
    <t>Acciones Ordinarias Desmaterializadas AFPISA  GS</t>
  </si>
  <si>
    <t>Acciones Preferidas Desmaterializadas Caja de Valores USD</t>
  </si>
  <si>
    <t>Acciones Preferidas Desmaterializadas Caja de Valores GS</t>
  </si>
  <si>
    <t>Acciones Ordinarias Desmaterializadas Caja de Valores USD</t>
  </si>
  <si>
    <t>Acciones Ordinarias Desmaterializadas Caja de Valores GS</t>
  </si>
  <si>
    <t>Acciones Preferidas Cartulares Sociedad emisora  USD</t>
  </si>
  <si>
    <t>Acciones Preferidas Cartulares Sociedad emisora  GS</t>
  </si>
  <si>
    <t>Acciones Preferidas Desmaterializadas Sociedad emisora  USD</t>
  </si>
  <si>
    <t>Acciones Preferidas Desmaterializadas Sociedad emisora  GS</t>
  </si>
  <si>
    <t>Acciones Ordinarias Cartulares Sociedad emisora USD</t>
  </si>
  <si>
    <t>Acciones Ordinarias Cartulares Sociedad emisora GS</t>
  </si>
  <si>
    <t>Acciones Ordinarias Desmaterializadas Sociedad emisora  USD</t>
  </si>
  <si>
    <t>Acciones Ordinarias Desmaterializadas Sociedad emisora  GS</t>
  </si>
  <si>
    <t>Acción de la  Bolsa de Valores BVPASA  USD</t>
  </si>
  <si>
    <t>Acción de la  Bolsa de Valores BVPASA  GS</t>
  </si>
  <si>
    <t>Acciones Preferidas Cartulares Partes Vinculadas   USD</t>
  </si>
  <si>
    <t>Acciones Preferidas Cartulares Partes Vinculadas   GS</t>
  </si>
  <si>
    <t>Acciones Preferidas Desmaterializadas Partes Vinculadas   USD</t>
  </si>
  <si>
    <t>Acciones Preferidas Desmaterializadas Partes Vinculadas   GS</t>
  </si>
  <si>
    <t>Acciones Ordinarias Cartulares Partes Vinculadas USD</t>
  </si>
  <si>
    <t>Acciones Ordinarias Cartulares Partes Vinculadas GS</t>
  </si>
  <si>
    <t>Acciones Ordinarias Desmaterializadas Partes Vinculadas  USD</t>
  </si>
  <si>
    <t>Acciones Ordinarias Desmaterializadas Partes Vinculadas  GS</t>
  </si>
  <si>
    <t>Acciones Preferidas Desmaterializadas SAECA en Repo USD</t>
  </si>
  <si>
    <t>Acciones Preferidas Desmaterializadas SAECA en Repo GS</t>
  </si>
  <si>
    <t>Acciones Preferidas Desmaterializadas Sociedad emisora en Repo USD</t>
  </si>
  <si>
    <t>Acciones Preferidas Desmaterializadas Sociedad emisora en Repo GS</t>
  </si>
  <si>
    <t>Acciones Ordinarias Desmaterializadas SAECA en Repo USD</t>
  </si>
  <si>
    <t>Acciones Ordinarias Desmaterializadas SAECA en Repo GS</t>
  </si>
  <si>
    <t>Acciones Ordinarias Desmaterializadas Sociedad emisora en Repo USD</t>
  </si>
  <si>
    <t>Acciones Ordinarias Desmaterializadas Sociedad emisora en Repo GS</t>
  </si>
  <si>
    <t>Acciones Preferidas Desmaterializadas Partes Vinculadas en Repo USD</t>
  </si>
  <si>
    <t>Acciones Preferidas Desmaterializadas Partes Vinculadas en Repo GS</t>
  </si>
  <si>
    <t>Acciones Ordinarias Desmaterializadas Partes Vinculadas en Repo USD</t>
  </si>
  <si>
    <t>Acciones Ordinarias Desmaterializadas Partes Vinculadas en Repo GS</t>
  </si>
  <si>
    <t>Acciones Preferidas Cartulares SA  USD</t>
  </si>
  <si>
    <t>Acciones Preferidas Cartulares SA  GS</t>
  </si>
  <si>
    <t>Acciones Preferidas Desmaterializadas SA USD</t>
  </si>
  <si>
    <t>Acciones Preferidas Desmaterializadas SA GS</t>
  </si>
  <si>
    <t>Acciones Ordinarias Cartulares SA  USD</t>
  </si>
  <si>
    <t>Acciones Ordinarias Cartulares SA  GS</t>
  </si>
  <si>
    <t>Acciones Ordinarias Desmaterializadas SA  USD</t>
  </si>
  <si>
    <t>Acciones Ordinarias Desmaterializadas SA  GS</t>
  </si>
  <si>
    <t>Acciones Preferidas Cartulares SA Partes Vinculadas USD</t>
  </si>
  <si>
    <t>Acciones Preferidas Cartulares SA Partes Vinculadas GS</t>
  </si>
  <si>
    <t>Acciones Preferidas Desmaterializadas SA Partes Vinculadas USD</t>
  </si>
  <si>
    <t>Acciones Preferidas Desmaterializadas SA Partes Vinculadas GS</t>
  </si>
  <si>
    <t>Acciones Ordinarias Cartulares SA Partes Vinculadas USD</t>
  </si>
  <si>
    <t>Acciones Ordinarias Cartulares SA Partes Vinculadas GS</t>
  </si>
  <si>
    <t>Acciones Ordinarias Desmaterializadas SA Partes Vinculadas USD</t>
  </si>
  <si>
    <t>Acciones Ordinarias Desmaterializadas SA Partes Vinculadas GS</t>
  </si>
  <si>
    <t>Fondos  Mutuos  USD</t>
  </si>
  <si>
    <t>Fondos  Mutuos  GS</t>
  </si>
  <si>
    <t>Fondos de Inversión  USD</t>
  </si>
  <si>
    <t>Fondos de Inversión  GS</t>
  </si>
  <si>
    <t>(Menos) Previsión por menor valor - Inversiones en Títulos de Renta Fija emitidos en el pais  USD</t>
  </si>
  <si>
    <t>(Menos) Previsión por menor valor - Inversiones en Títulos de Renta Fija emitidos en el pais  GS</t>
  </si>
  <si>
    <t>(Menos) Previsión por menor valor - Inversiones en Títulos de Renta Fija emitidos en el pais de Partes Vinculadas USD</t>
  </si>
  <si>
    <t>(Menos) Previsión por menor valor - Inversiones en Títulos de Renta Fija emitidos en el pais de Partes Vinculadas GS</t>
  </si>
  <si>
    <t>(Menos) Previsión por menor valor - Inversiones en Títulos de Renta Fija emitidos en el extranjero USD</t>
  </si>
  <si>
    <t>(Menos) Previsión por menor valor - Inversiones en Títulos de Renta Fija emitidos en el extranjero GS</t>
  </si>
  <si>
    <t>(Menos) Previsión por menor valor - Inversiones en Titulos de Renta Fija emitidos en el extranjero Partes Vinculadas USD</t>
  </si>
  <si>
    <t>(Menos) Previsión por menor valor - Inversiones en Titulos de Renta Fija emitidos en el extranjero Partes Vinculadas GS</t>
  </si>
  <si>
    <t>(Menos) Previsión por menor valor - Inversiones en Títulos de Renta Variable emitidos por Agentes del Mercado de Valores USD</t>
  </si>
  <si>
    <t>(Menos) Previsión por menor valor - Inversiones en Títulos de Renta Variable emitidos por Agentes del Mercado de Valores GS</t>
  </si>
  <si>
    <t>(Menos) Previsión por menor valor - Inversiones en Títulos de Renta Variable emitidos por Agentes del Mercado de Valores - Partes Vinculadas USD</t>
  </si>
  <si>
    <t>(Menos) Previsión por menor valor - Inversiones en Títulos de Renta Variable emitidos por Agentes del Mercado de Valores - Partes Vinculadas GS</t>
  </si>
  <si>
    <t>(Menos) Previsión por menor valor - Inversiones Títulos de Renta Variable  emitidos por Entidades no participantes en el Mercado de Valores USD</t>
  </si>
  <si>
    <t>(Menos) Previsión por menor valor - Inversiones Títulos de Renta Variable  emitidos por Entidades no participantes en el Mercado de Valores GS</t>
  </si>
  <si>
    <t>(Menos) Previsión por menor valor - Inversiones en Títulos de Renta Variable emitidos por Entidades no participantes en el Mercado de Valores Partes Vinculadas USD</t>
  </si>
  <si>
    <t>(Menos) Previsión por menor valor - Inversiones en Títulos de Renta Variable emitidos por Entidades no participantes en el Mercado de Valores Partes Vinculadas GS</t>
  </si>
  <si>
    <t>Deudores por servicios de intermediación bursátil  Acciones USD</t>
  </si>
  <si>
    <t>Deudores por servicios de intermediación bursátil  Acciones GS</t>
  </si>
  <si>
    <t>Deudores por servicios de intermediación bursátil  Renta Fija USD</t>
  </si>
  <si>
    <t>Deudores por servicios de intermediación bursátil  Renta Fija GS</t>
  </si>
  <si>
    <t>Deudores por servicios de intermediación extrabursátil  Acciones USD</t>
  </si>
  <si>
    <t>Deudores por servicios de intermediación extrabursátil  Acciones GS</t>
  </si>
  <si>
    <t>Deudores por servicios de intermediación extrabursátil  Renta Fija USD</t>
  </si>
  <si>
    <t>Deudores por servicios de intermediación extrabursátil  Renta Fija GS</t>
  </si>
  <si>
    <t>Deudores por comisiones contratos de colocación primaria Acciones USD</t>
  </si>
  <si>
    <t>Deudores por comisiones contratos de colocación primaria Acciones GS</t>
  </si>
  <si>
    <t>Deudores por comisiones contratos de colocación primaria Renta Fija USD</t>
  </si>
  <si>
    <t>Deudores por comisiones contratos de colocación primaria Renta Fija GS</t>
  </si>
  <si>
    <t>Derechos sobre títulos por Contratos de Underwriting USD</t>
  </si>
  <si>
    <t>Derechos sobre títulos por Contratos de Underwriting GS</t>
  </si>
  <si>
    <t>Deudores por servicios de intermediación bursátil  Acciones a Partes Vinculadas USD</t>
  </si>
  <si>
    <t>Deudores por servicios de intermediación bursátil  Acciones a Partes Vinculadas GS</t>
  </si>
  <si>
    <t>Deudores por servicios de intermediación bursátil  Renta Fija  a Partes Vinculadas USD</t>
  </si>
  <si>
    <t>Deudores por servicios de intermediación bursátil  Renta Fija  a Partes Vinculadas GS</t>
  </si>
  <si>
    <t>Deudores por servicios de intermediación extrabursátil  Acciones a Partes Vinculadas USD</t>
  </si>
  <si>
    <t>Deudores por servicios de intermediación extrabursátil  Acciones a Partes Vinculadas GS</t>
  </si>
  <si>
    <t>Deudores por servicios de intermediación extrabursátil  Renta Fija a Partes Vinculadas USD</t>
  </si>
  <si>
    <t>Deudores por servicios de intermediación extrabursátil  Renta Fija a Partes Vinculadas GS</t>
  </si>
  <si>
    <t>Deudores por comisiones contratos de colocación primaria Acciones a Partes Vinculadas USD</t>
  </si>
  <si>
    <t>Deudores por comisiones contratos de colocación primaria Acciones a Partes Vinculadas GS</t>
  </si>
  <si>
    <t>Deudores por comisiones contratos de colocación primaria Renta Fija a Partes Vinculadas USD</t>
  </si>
  <si>
    <t>Deudores por comisiones contratos de colocación primaria Renta Fija a Partes Vinculadas GS</t>
  </si>
  <si>
    <t>Derechos sobre títulos por Contratos de Underwriting Partes a Partes Vinculadas USD</t>
  </si>
  <si>
    <t>Derechos sobre títulos por Contratos de Underwriting Partes a Partes Vinculadas GS</t>
  </si>
  <si>
    <t>Deudores por servicios de intermediación bursátil Acciones  USD</t>
  </si>
  <si>
    <t>Deudores por servicios de intermediación bursátil Acciones  GS</t>
  </si>
  <si>
    <t>Deudores por servicios de intermediación bursátil   Renta Fija USD</t>
  </si>
  <si>
    <t>Deudores por servicios de intermediación bursátil   Renta Fija GS</t>
  </si>
  <si>
    <t>Deudores por servicios de intermediación extrabursátil Acciones  USD</t>
  </si>
  <si>
    <t>Deudores por servicios de intermediación extrabursátil Acciones  GS</t>
  </si>
  <si>
    <t>Deudores por servicios de intermediación extrabursátil  Renta Fija  USD</t>
  </si>
  <si>
    <t>Deudores por servicios de intermediación extrabursátil  Renta Fija  GS</t>
  </si>
  <si>
    <t>Deudores por comisiones contratos de colocación primaria Acciones  USD</t>
  </si>
  <si>
    <t>Deudores por comisiones contratos de colocación primaria Acciones  GS</t>
  </si>
  <si>
    <t>Deudores por comisiones contratos de colocación primaria Renta Fija  USD</t>
  </si>
  <si>
    <t>Deudores por comisiones contratos de colocación primaria Renta Fija  GS</t>
  </si>
  <si>
    <t>Derechos sobre títulos por Contratos de Underwriting  USD</t>
  </si>
  <si>
    <t>Derechos sobre títulos por Contratos de Underwriting  GS</t>
  </si>
  <si>
    <t>Deudores por servicios de intermediación bursátil Acciones Partes Vinculadas USD</t>
  </si>
  <si>
    <t>Deudores por servicios de intermediación bursátil Acciones Partes Vinculadas GS</t>
  </si>
  <si>
    <t>Deudores por servicios de intermediación bursátil  Renta Fija Partes Vinculadas USD</t>
  </si>
  <si>
    <t>Deudores por servicios de intermediación bursátil  Renta Fija Partes Vinculadas GS</t>
  </si>
  <si>
    <t>Deudores por servicios de intermediación extrabursátil Acciones  Partes Vinculadas USD</t>
  </si>
  <si>
    <t>Deudores por servicios de intermediación extrabursátil Acciones  Partes Vinculadas GS</t>
  </si>
  <si>
    <t>Deudores por servicios de intermediación extrabursátil Renta Fija Partes Vinculadas USD</t>
  </si>
  <si>
    <t>Deudores por servicios de intermediación extrabursátil Renta Fija Partes Vinculadas GS</t>
  </si>
  <si>
    <t>Deudores por comisiones contratos de colocación primaria Acciones Partes Vinculadas USD</t>
  </si>
  <si>
    <t>Deudores por comisiones contratos de colocación primaria Acciones Partes Vinculadas GS</t>
  </si>
  <si>
    <t>Deudores por comisiones contratos de colocación primaria Renta Fija Partes Vinculadas USD</t>
  </si>
  <si>
    <t>Deudores por comisiones contratos de colocación primaria Renta Fija Partes Vinculadas GS</t>
  </si>
  <si>
    <t>Derechos sobre títulos por Contratos de Underwriting Partes Vinculadas USD</t>
  </si>
  <si>
    <t>Derechos sobre títulos por Contratos de Underwriting Partes Vinculadas GS</t>
  </si>
  <si>
    <t>Deudores por servicios de administración de Fondos USD</t>
  </si>
  <si>
    <t>Deudores por servicios de administración de Fondos GS</t>
  </si>
  <si>
    <t>Deudores por servicios de colocación de cuotas USD</t>
  </si>
  <si>
    <t>Deudores por servicios de colocación de cuotas GS</t>
  </si>
  <si>
    <t>Deudores por servicios de colocación de cuotas a Partes Vinculadas USD</t>
  </si>
  <si>
    <t>Deudores por servicios de colocación de cuotas a Partes Vinculadas GS</t>
  </si>
  <si>
    <t>Deudores por servicios de administración de cartera USD</t>
  </si>
  <si>
    <t>Deudores por servicios de administración de cartera GS</t>
  </si>
  <si>
    <t>Deudores por servicios de custodia de valores USD</t>
  </si>
  <si>
    <t>Deudores por servicios de custodia de valores GS</t>
  </si>
  <si>
    <t>Deudores por servicios de asesoría financiera USD</t>
  </si>
  <si>
    <t>Deudores por servicios de asesoría financiera GS</t>
  </si>
  <si>
    <t>Deudores por servicios de asesoría Inscripción de Sociedades/Emisiones USD</t>
  </si>
  <si>
    <t>Deudores por servicios de asesoría Inscripción de Sociedades/Emisiones GS</t>
  </si>
  <si>
    <t>Deudores por servicios de representación de obligacionistas USD</t>
  </si>
  <si>
    <t>Deudores por servicios de representación de obligacionistas GS</t>
  </si>
  <si>
    <t>Deudores por servicios de transferencia de cartera USD</t>
  </si>
  <si>
    <t>Deudores por servicios de transferencia de cartera GS</t>
  </si>
  <si>
    <t>Deudores por servicios de administración de cartera Partes Vinculadas USD</t>
  </si>
  <si>
    <t>Deudores por servicios de administración de cartera Partes Vinculadas GS</t>
  </si>
  <si>
    <t>Deudores por servicios de custodia de valores Partes Vinculadas USD</t>
  </si>
  <si>
    <t>Deudores por servicios de custodia de valores Partes Vinculadas GS</t>
  </si>
  <si>
    <t>Deudores por servicios de asesoría financiera Partes Vinculadas USD</t>
  </si>
  <si>
    <t>Deudores por servicios de asesoría financiera Partes Vinculadas GS</t>
  </si>
  <si>
    <t>Deudores por servicios de asesoría  Inscripción de Sociedades/Emisiones Partes Vinculadas USD</t>
  </si>
  <si>
    <t>Deudores por servicios de asesoría  Inscripción de Sociedades/Emisiones Partes Vinculadas GS</t>
  </si>
  <si>
    <t>Deudores por servicios de representación de obligacionistas Partes Vinculadas USD</t>
  </si>
  <si>
    <t>Deudores por servicios de representación de obligacionistas Partes Vinculadas GS</t>
  </si>
  <si>
    <t>Deudores por servicios de transferencia de cartera Partes Vinculadas USD</t>
  </si>
  <si>
    <t>Deudores por servicios de transferencia de cartera Partes Vinculadas GS</t>
  </si>
  <si>
    <t>Otras cuentas a cobrar Partes Vinculadas USD</t>
  </si>
  <si>
    <t>Otras cuentas a cobrar Partes Vinculadas GS</t>
  </si>
  <si>
    <t>Deudores por préstamos otorgados a Comitentes para compra de Valores (margen) USD</t>
  </si>
  <si>
    <t>Deudores por préstamos otorgados a Comitentes para compra de Valores (margen) GS</t>
  </si>
  <si>
    <t>Deudores por préstamos a Funcionarios USD</t>
  </si>
  <si>
    <t>Deudores por préstamos a Funcionarios GS</t>
  </si>
  <si>
    <t>Deudores por préstamos otorgados a Comitentes del exterior para compra de Valores (margen)  USD</t>
  </si>
  <si>
    <t>Deudores por préstamos otorgados a Comitentes del exterior para compra de Valores (margen)  GS</t>
  </si>
  <si>
    <t>Deudores por negociación Títulos Renta Fija CDA en Repo  USD</t>
  </si>
  <si>
    <t>Deudores por negociación Títulos Renta Fija CDA en Repo  GS</t>
  </si>
  <si>
    <t>Deudores por negociación Títulos Renta Fija Bonos Subordinados en Repo  USD</t>
  </si>
  <si>
    <t>Deudores por negociación Títulos Renta Fija Bonos Subordinados en Repo  GS</t>
  </si>
  <si>
    <t>Deudores por negociación Títulos Renta Fija Bonos Corporativos en Repo  USD</t>
  </si>
  <si>
    <t>Deudores por negociación Títulos Renta Fija Bonos Corporativos en Repo  GS</t>
  </si>
  <si>
    <t>Deudores por negociación Títulos Renta Fija Bonos Financieros en Repo  USD</t>
  </si>
  <si>
    <t>Deudores por negociación Títulos Renta Fija Bonos Financieros en Repo  GS</t>
  </si>
  <si>
    <t>Deudores por negociación Títulos Renta Fija Letras de Regulación Monetaria en Repo  USD</t>
  </si>
  <si>
    <t>Deudores por negociación Títulos Renta Fija Letras de Regulación Monetaria en Repo  GS</t>
  </si>
  <si>
    <t>Deudores por negociación Títulos Renta Fija Bonos AFD en Repo USD</t>
  </si>
  <si>
    <t>Deudores por negociación Títulos Renta Fija Bonos AFD en Repo GS</t>
  </si>
  <si>
    <t>Deudores Títulos Renta Fija Bonos del Tesoro en Repo  USD</t>
  </si>
  <si>
    <t>Deudores Títulos Renta Fija Bonos del Tesoro en Repo  GS</t>
  </si>
  <si>
    <t>Deudores por negociación Títulos Renta Fija Bonos del Tesoro en Repo  USD</t>
  </si>
  <si>
    <t>Deudores por negociación Títulos Renta Fija Bonos del Tesoro en Repo  GS</t>
  </si>
  <si>
    <t>Deudores por negociación Titulos de Renta Fija en Repo USD</t>
  </si>
  <si>
    <t>Deudores por negociación Titulos de Renta Fija en Repo GS</t>
  </si>
  <si>
    <t>Deudores por negociación Títulos Renta Variable Acciones Ordinarias en Repo  USD</t>
  </si>
  <si>
    <t>Deudores por negociación Títulos Renta Variable Acciones Ordinarias en Repo  GS</t>
  </si>
  <si>
    <t>Deudores por negociación Títulos Renta Variable Acciones Preferidas en Repo  USD</t>
  </si>
  <si>
    <t>Deudores por negociación Títulos Renta Variable Acciones Preferidas en Repo  GS</t>
  </si>
  <si>
    <t>Deudores por venta de instrumentos de cartera propia USD</t>
  </si>
  <si>
    <t>Deudores por venta de instrumentos de cartera propia GS</t>
  </si>
  <si>
    <t>Anticipos a Proveedores  USD</t>
  </si>
  <si>
    <t>Anticipos a Proveedores  GS</t>
  </si>
  <si>
    <t>Anticipos a Rendir USD</t>
  </si>
  <si>
    <t>Anticipos a Rendir GS</t>
  </si>
  <si>
    <t>Dividendos a cobrar USD</t>
  </si>
  <si>
    <t>Dividendos a cobrar GS</t>
  </si>
  <si>
    <t>Anticipos de IRE USD</t>
  </si>
  <si>
    <t>Anticipos de IRE GS</t>
  </si>
  <si>
    <t>Retenciones de IVA USD</t>
  </si>
  <si>
    <t>Retenciones de IVA GS</t>
  </si>
  <si>
    <t>Retenciones IDU  USD</t>
  </si>
  <si>
    <t>Retenciones IDU  GS</t>
  </si>
  <si>
    <t>IVA CF 10% USD</t>
  </si>
  <si>
    <t>IVA CF 10% GS</t>
  </si>
  <si>
    <t>IVA CF 5% USD</t>
  </si>
  <si>
    <t>IVA CF 5% GS</t>
  </si>
  <si>
    <t>Activo por Impuesto Diferido USD</t>
  </si>
  <si>
    <t>Activo por Impuesto Diferido GS</t>
  </si>
  <si>
    <t>Pagos no aplicados USD</t>
  </si>
  <si>
    <t>Pagos no aplicados GS</t>
  </si>
  <si>
    <t>Instrumentos  Financieros Cedidos en Garantía  préstamos  Bancarios USD</t>
  </si>
  <si>
    <t>Instrumentos  Financieros Cedidos en Garantía  préstamos  Bancarios GS</t>
  </si>
  <si>
    <t>Instrumentos Financieros cedidos en Garantía - Constitución de Garantía Ley del Mercado de Valores USD</t>
  </si>
  <si>
    <t>Instrumentos Financieros cedidos en Garantía - Constitución de Garantía Ley del Mercado de Valores GS</t>
  </si>
  <si>
    <t>Garantía de alquiler USD</t>
  </si>
  <si>
    <t>Garantía de alquiler GS</t>
  </si>
  <si>
    <t>Intereses a vencer USD</t>
  </si>
  <si>
    <t>Intereses a vencer GS</t>
  </si>
  <si>
    <t>Seguros a vencer/ Edificio USD</t>
  </si>
  <si>
    <t>Seguros a vencer/ Edificio GS</t>
  </si>
  <si>
    <t>Seguros a vencer/ Rodados USD</t>
  </si>
  <si>
    <t>Seguros a vencer/ Rodados GS</t>
  </si>
  <si>
    <t>Seguros a vencer/ Garantía de Constitución Casa de bolsa USD</t>
  </si>
  <si>
    <t>Seguros a vencer/ Garantía de Constitución Casa de bolsa GS</t>
  </si>
  <si>
    <t>Seguros a Vencer/ Seguro de vida del personal USD</t>
  </si>
  <si>
    <t>Seguros a Vencer/ Seguro de vida del personal GS</t>
  </si>
  <si>
    <t>Alquiler a Vencer USD</t>
  </si>
  <si>
    <t>Alquiler a Vencer GS</t>
  </si>
  <si>
    <t>Aranceles - BVPASA a Vencer USD</t>
  </si>
  <si>
    <t>Aranceles - BVPASA a Vencer GS</t>
  </si>
  <si>
    <t>Gastos de Publicidad a Vencer USD</t>
  </si>
  <si>
    <t>Gastos de Publicidad a Vencer GS</t>
  </si>
  <si>
    <t>Honorarios Auditoría Externa a Vencer  USD</t>
  </si>
  <si>
    <t>Honorarios Auditoría Externa a Vencer  GS</t>
  </si>
  <si>
    <t>Suscripciones a vencer USD</t>
  </si>
  <si>
    <t>Suscripciones a vencer GS</t>
  </si>
  <si>
    <t>Servicios de Calificación a Vencer USD</t>
  </si>
  <si>
    <t>Servicios de Calificación a Vencer GS</t>
  </si>
  <si>
    <t>Intereses a cobrar por préstamos otorgados a Comitentes para compra de Valores (margen) USD</t>
  </si>
  <si>
    <t>Intereses a cobrar por préstamos otorgados a Comitentes para compra de Valores (margen) GS</t>
  </si>
  <si>
    <t>Intereses a cobrar  por préstamos a  Funcionarios USD</t>
  </si>
  <si>
    <t>Intereses a cobrar  por préstamos a  Funcionarios GS</t>
  </si>
  <si>
    <t>(-) Intereses a devengar  por préstamos otorgados a Comitentes para compra de Valores (margen) USD</t>
  </si>
  <si>
    <t>(-) Intereses a devengar  por préstamos otorgados a Comitentes para compra de Valores (margen) GS</t>
  </si>
  <si>
    <t>(-) Intereses a devengar  por préstamos a Funcionarios USD</t>
  </si>
  <si>
    <t>(-) Intereses a devengar  por préstamos a Funcionarios GS</t>
  </si>
  <si>
    <t>Intereses a cobrar por préstamos otorgados a Comitentes del exterior para compra de Valores (margen)  USD</t>
  </si>
  <si>
    <t>Intereses a cobrar por préstamos otorgados a Comitentes del exterior para compra de Valores (margen)  GS</t>
  </si>
  <si>
    <t>(-) Intereses a devengar por préstamos otorgados a Comitentes del exterior para compra de Valores (margen) USD</t>
  </si>
  <si>
    <t>(-) Intereses a devengar por préstamos otorgados a Comitentes del exterior para compra de Valores (margen) GS</t>
  </si>
  <si>
    <t>Intereses a cobrar  CDA en  Repo  USD</t>
  </si>
  <si>
    <t>Intereses a cobrar  CDA en  Repo  GS</t>
  </si>
  <si>
    <t>Intereses a cobrar  Bonos Subordinados en Repo USD</t>
  </si>
  <si>
    <t>Intereses a cobrar  Bonos Subordinados en Repo GS</t>
  </si>
  <si>
    <t>Intereses a cobrar  Letras de Regulación Monetaria en Repo  USD</t>
  </si>
  <si>
    <t>Intereses a cobrar  Letras de Regulación Monetaria en Repo  GS</t>
  </si>
  <si>
    <t>Intereses a cobrar  Bonos AFD en  Repo  USD</t>
  </si>
  <si>
    <t>Intereses a cobrar  Bonos AFD en  Repo  GS</t>
  </si>
  <si>
    <t>Intereses a cobrar  Bonos Corporativos en Repo USD</t>
  </si>
  <si>
    <t>Intereses a cobrar  Bonos Corporativos en Repo GS</t>
  </si>
  <si>
    <t>Intereses a cobrar  Bonos del Tesoro en Repo  USD</t>
  </si>
  <si>
    <t>Intereses a cobrar  Bonos del Tesoro en Repo  GS</t>
  </si>
  <si>
    <t>Intereses a cobrar Bonos Financieros en Repo USD</t>
  </si>
  <si>
    <t>Intereses a cobrar Bonos Financieros en Repo GS</t>
  </si>
  <si>
    <t>(-) Intereses a devengar  CDA en Repo  USD</t>
  </si>
  <si>
    <t>(-) Intereses a devengar  CDA en Repo  GS</t>
  </si>
  <si>
    <t>(-) Intereses a devengar Bonos Subordinados en Repo USD</t>
  </si>
  <si>
    <t>(-) Intereses a devengar Bonos Subordinados en Repo GS</t>
  </si>
  <si>
    <t>(-) Intereses a devengar   Letras de Regulación Monetaria en Repo  USD</t>
  </si>
  <si>
    <t>(-) Intereses a devengar   Letras de Regulación Monetaria en Repo  GS</t>
  </si>
  <si>
    <t>(-) Intereses a devengar   Bonos AFD en Repo  USD</t>
  </si>
  <si>
    <t>(-) Intereses a devengar   Bonos AFD en Repo  GS</t>
  </si>
  <si>
    <t>(-) Intereses a devengar  Bonos Corporativos en Repo  USD</t>
  </si>
  <si>
    <t>(-) Intereses a devengar  Bonos Corporativos en Repo  GS</t>
  </si>
  <si>
    <t>(-) Intereses a devengar  Bonos del Tesoro en  Repo  USD</t>
  </si>
  <si>
    <t>(-) Intereses a devengar  Bonos del Tesoro en  Repo  GS</t>
  </si>
  <si>
    <t>(-) Intereses a devengar Bonos Financieros en Repo USD</t>
  </si>
  <si>
    <t>(-) Intereses a devengar Bonos Financieros en Repo GS</t>
  </si>
  <si>
    <t>Intereses a cobrar Bonos Financieros en repo USD</t>
  </si>
  <si>
    <t>Intereses a cobrar Bonos Financieros en repo GS</t>
  </si>
  <si>
    <t>(-) Intereses a devengar Bonos Financieros en repo USD</t>
  </si>
  <si>
    <t>(-) Intereses a devengar Bonos Financieros en repo GS</t>
  </si>
  <si>
    <t>Intereses a cobrar  Bonos en el exterior en Repo USD</t>
  </si>
  <si>
    <t>Intereses a cobrar  Bonos en el exterior en Repo GS</t>
  </si>
  <si>
    <t>(-) Intereses a devengar Bonos en el exterior en Repo USD</t>
  </si>
  <si>
    <t>(-) Intereses a devengar Bonos en el exterior en Repo GS</t>
  </si>
  <si>
    <t>Intereses a cobrar  CDA   USD</t>
  </si>
  <si>
    <t>Intereses a cobrar  CDA   GS</t>
  </si>
  <si>
    <t>Intereses a cobrar  Bonos Subordinados   USD</t>
  </si>
  <si>
    <t>Intereses a cobrar  Bonos Subordinados   GS</t>
  </si>
  <si>
    <t>Intereses a cobrar  Bonos Corporativos  USD</t>
  </si>
  <si>
    <t>Intereses a cobrar  Bonos Corporativos  GS</t>
  </si>
  <si>
    <t>Intereses a cobrar Bonos Financieros  USD</t>
  </si>
  <si>
    <t>Intereses a cobrar Bonos Financieros  GS</t>
  </si>
  <si>
    <t>Intereses a cobrar  Letras de regulacion monetaria  USD</t>
  </si>
  <si>
    <t>Intereses a cobrar  Letras de regulacion monetaria  GS</t>
  </si>
  <si>
    <t>Intereses a cobrar  Bonos del Tesoro   USD</t>
  </si>
  <si>
    <t>Intereses a cobrar  Bonos del Tesoro   GS</t>
  </si>
  <si>
    <t>Intereses a cobrar Bonos municipales  USD</t>
  </si>
  <si>
    <t>Intereses a cobrar Bonos municipales  GS</t>
  </si>
  <si>
    <t>Intereses a cobrar  Bonos Bursátiles de corto plazo   USD</t>
  </si>
  <si>
    <t>Intereses a cobrar  Bonos Bursátiles de corto plazo   GS</t>
  </si>
  <si>
    <t>Intereses a cobrar  Pagarés  Colocación privada  USD</t>
  </si>
  <si>
    <t>Intereses a cobrar  Pagarés  Colocación privada  GS</t>
  </si>
  <si>
    <t>(-) Intereses a devengar CDA   USD</t>
  </si>
  <si>
    <t>(-) Intereses a devengar CDA   GS</t>
  </si>
  <si>
    <t>(-) Intereses a devengar  Bonos Subordinados  USD</t>
  </si>
  <si>
    <t>(-) Intereses a devengar  Bonos Subordinados  GS</t>
  </si>
  <si>
    <t>(-) Intereses a devengar Bonos Corporativos  USD</t>
  </si>
  <si>
    <t>(-) Intereses a devengar Bonos Corporativos  GS</t>
  </si>
  <si>
    <t>(-) Intereses a devengar Bonos Financieros   USD</t>
  </si>
  <si>
    <t>(-) Intereses a devengar Bonos Financieros   GS</t>
  </si>
  <si>
    <t>(-) Intereses a devengar  Letras de regulacion monetaria  USD</t>
  </si>
  <si>
    <t>(-) Intereses a devengar  Letras de regulacion monetaria  GS</t>
  </si>
  <si>
    <t>(-) Intereses a devengar Bonos del Tesoro USD</t>
  </si>
  <si>
    <t>(-) Intereses a devengar Bonos del Tesoro GS</t>
  </si>
  <si>
    <t>(-) Intereses a devengar Bonos municipales   USD</t>
  </si>
  <si>
    <t>(-) Intereses a devengar Bonos municipales   GS</t>
  </si>
  <si>
    <t>(-) Intereses a devengar Bonos Bursátiles de corto plazo  USD</t>
  </si>
  <si>
    <t>(-) Intereses a devengar Bonos Bursátiles de corto plazo  GS</t>
  </si>
  <si>
    <t>(-) Intereses a devengar Pagarés Colocación privada   USD</t>
  </si>
  <si>
    <t>(-) Intereses a devengar Pagarés Colocación privada   GS</t>
  </si>
  <si>
    <t>Intereses a cobrar  CDA  Partes Vinculadas USD</t>
  </si>
  <si>
    <t>Intereses a cobrar  CDA  Partes Vinculadas GS</t>
  </si>
  <si>
    <t>Intereses a cobrar  Bonos Subordinados Partes Vinculadas USD</t>
  </si>
  <si>
    <t>Intereses a cobrar  Bonos Subordinados Partes Vinculadas GS</t>
  </si>
  <si>
    <t>Intereses a cobrar  Bonos Corporativos Partes Vinculadas USD</t>
  </si>
  <si>
    <t>Intereses a cobrar  Bonos Corporativos Partes Vinculadas GS</t>
  </si>
  <si>
    <t>Intereses a cobrar  Bonos Financieros Partes Vinculadas USD</t>
  </si>
  <si>
    <t>Intereses a cobrar  Bonos Financieros Partes Vinculadas GS</t>
  </si>
  <si>
    <t>Intereses a cobrar Bonos Bursátiles de corto plazo Partes Vinculadas USD</t>
  </si>
  <si>
    <t>Intereses a cobrar Bonos Bursátiles de corto plazo Partes Vinculadas GS</t>
  </si>
  <si>
    <t>Intereses a cobrar Pagarés Colocación privada  Partes Vinculadas USD</t>
  </si>
  <si>
    <t>Intereses a cobrar Pagarés Colocación privada  Partes Vinculadas GS</t>
  </si>
  <si>
    <t>(-) Intereses a devengar CDA  Partes Vinculadas USD</t>
  </si>
  <si>
    <t>(-) Intereses a devengar CDA  Partes Vinculadas GS</t>
  </si>
  <si>
    <t>(-) Intereses a devengar Bonos Subordinados  Partes Vinculadas USD</t>
  </si>
  <si>
    <t>(-) Intereses a devengar Bonos Subordinados  Partes Vinculadas GS</t>
  </si>
  <si>
    <t>(-) Intereses a devengar Bonos Corporativos Partes Vinculadas USD</t>
  </si>
  <si>
    <t>(-) Intereses a devengar Bonos Corporativos Partes Vinculadas GS</t>
  </si>
  <si>
    <t>(-) Intereses a devengar Bonos Financieros  Partes Vinculadas USD</t>
  </si>
  <si>
    <t>(-) Intereses a devengar Bonos Financieros  Partes Vinculadas GS</t>
  </si>
  <si>
    <t>(-) Intereses a devengar Bonos Bursátiles de corto plazo  Partes Vinculadas USD</t>
  </si>
  <si>
    <t>(-) Intereses a devengar Bonos Bursátiles de corto plazo  Partes Vinculadas GS</t>
  </si>
  <si>
    <t>(-) Intereses a devengar Pagarés Colocación privada Partes Vinculadas USD</t>
  </si>
  <si>
    <t>(-) Intereses a devengar Pagarés Colocación privada Partes Vinculadas GS</t>
  </si>
  <si>
    <t>Intereses a cobrar  Bonos en el exterior  USD</t>
  </si>
  <si>
    <t>Intereses a cobrar  Bonos en el exterior  GS</t>
  </si>
  <si>
    <t>(-) Intereses a devengar Bonos en el exterior  USD</t>
  </si>
  <si>
    <t>(-) Intereses a devengar Bonos en el exterior  GS</t>
  </si>
  <si>
    <t>Intereses a cobrar  Bonos en el exterior Partes vinculadas USD</t>
  </si>
  <si>
    <t>Intereses a cobrar  Bonos en el exterior Partes vinculadas GS</t>
  </si>
  <si>
    <t>(-) Intereses a devengar Bonos en el exterior Partes vinculadas USD</t>
  </si>
  <si>
    <t>(-) Intereses a devengar Bonos en el exterior Partes vinculadas GS</t>
  </si>
  <si>
    <t>Intereses a cobrar  Bancos USD</t>
  </si>
  <si>
    <t>Intereses a cobrar  Bancos GS</t>
  </si>
  <si>
    <t>Intereses a cobrar  Otras instituciones financieras USD</t>
  </si>
  <si>
    <t>Intereses a cobrar  Otras instituciones financieras GS</t>
  </si>
  <si>
    <t>(-) Intereses a devengar Bancos USD</t>
  </si>
  <si>
    <t>(-) Intereses a devengar Bancos GS</t>
  </si>
  <si>
    <t>(-) Intereses a devengar  Otras instituciones financieras USD</t>
  </si>
  <si>
    <t>(-) Intereses a devengar  Otras instituciones financieras GS</t>
  </si>
  <si>
    <t>(-) Previsión por deudores morosos - Deudores por servicios de intermediación USD</t>
  </si>
  <si>
    <t>(-) Previsión por deudores morosos - Deudores por servicios de intermediación GS</t>
  </si>
  <si>
    <t>(-) Previsión por deudores morosos  Partes Vinculadas - Deudores por servicios de intermediación a Partes Vinculadas  USD</t>
  </si>
  <si>
    <t>(-) Previsión por deudores morosos  Partes Vinculadas - Deudores por servicios de intermediación a Partes Vinculadas  GS</t>
  </si>
  <si>
    <t>(-) Previsión por deudores morosos Clientes del exterior - Deudores por servicios de intermediación - Clientes del exterior USD</t>
  </si>
  <si>
    <t>(-) Previsión por deudores morosos Clientes del exterior - Deudores por servicios de intermediación - Clientes del exterior GS</t>
  </si>
  <si>
    <t>(-) Previsión por deudores morosos  Partes Vinculadas - Deudores por servicios de intermediación - Clientes del exterior Partes Vinculadas USD</t>
  </si>
  <si>
    <t>(-) Previsión por deudores morosos  Partes Vinculadas - Deudores por servicios de intermediación - Clientes del exterior Partes Vinculadas GS</t>
  </si>
  <si>
    <t>(-) Previsión por deudores morosos - Deudores por servicios de administración de Fondos USD</t>
  </si>
  <si>
    <t>(-) Previsión por deudores morosos - Deudores por servicios de administración de Fondos GS</t>
  </si>
  <si>
    <t>(-) Previsión por deudores morosos Partes Vinculadas - Deudores por servicios de administración de Fondos a Partes Vinculadas USD</t>
  </si>
  <si>
    <t>(-) Previsión por deudores morosos Partes Vinculadas - Deudores por servicios de administración de Fondos a Partes Vinculadas GS</t>
  </si>
  <si>
    <t>(-) Previsión por deudores morosos - Deudores por servicios de colocación de cuotas - Fondos Patrimoniales USD</t>
  </si>
  <si>
    <t>(-) Previsión por deudores morosos - Deudores por servicios de colocación de cuotas - Fondos Patrimoniales GS</t>
  </si>
  <si>
    <t>(-) Previsión por deudores morosos - Deudores por otros servicios prestados USD</t>
  </si>
  <si>
    <t>(-) Previsión por deudores morosos - Deudores por otros servicios prestados GS</t>
  </si>
  <si>
    <t>(-) Previsión por deudores morosos Partes Vinculadas - Deudores por otros servicios prestados Partes Vinculadas USD</t>
  </si>
  <si>
    <t>(-) Previsión por deudores morosos Partes Vinculadas - Deudores por otros servicios prestados Partes Vinculadas GS</t>
  </si>
  <si>
    <t>(-) Previsión por préstamos otorgados a Comitentes para compra de valores (margen) - Deudores por préstamos otorgados  USD</t>
  </si>
  <si>
    <t>(-) Previsión por préstamos otorgados a Comitentes para compra de valores (margen) - Deudores por préstamos otorgados  GS</t>
  </si>
  <si>
    <t>(-) Previsión por préstamos otorgados a Comitentes del exterior para compra de valores (margen) - Deudores por Préstamos otorgados - Comitentes del exterior USD</t>
  </si>
  <si>
    <t>(-) Previsión por préstamos otorgados a Comitentes del exterior para compra de valores (margen) - Deudores por Préstamos otorgados - Comitentes del exterior GS</t>
  </si>
  <si>
    <t>(-) Previsión por deudores morosos - Deudores por venta de instrumentos de cartera propia USD</t>
  </si>
  <si>
    <t>(-) Previsión por deudores morosos - Deudores por venta de instrumentos de cartera propia GS</t>
  </si>
  <si>
    <t>Inmuebles / Terrenos USD</t>
  </si>
  <si>
    <t>Inmuebles / Terrenos GS</t>
  </si>
  <si>
    <t>Inmuebles /Edificios USD</t>
  </si>
  <si>
    <t>Inmuebles /Edificios GS</t>
  </si>
  <si>
    <t>Rodados  USD</t>
  </si>
  <si>
    <t>Rodados  GS</t>
  </si>
  <si>
    <t>Muebles y Útiles USD</t>
  </si>
  <si>
    <t>Muebles y Útiles GS</t>
  </si>
  <si>
    <t>Equipos de Informática USD</t>
  </si>
  <si>
    <t>Equipos de Informática GS</t>
  </si>
  <si>
    <t>Equipos de Oficina USD</t>
  </si>
  <si>
    <t>Equipos de Oficina GS</t>
  </si>
  <si>
    <t>Instalaciones USD</t>
  </si>
  <si>
    <t>Instalaciones GS</t>
  </si>
  <si>
    <t>Útiles y Enseres USD</t>
  </si>
  <si>
    <t>Útiles y Enseres GS</t>
  </si>
  <si>
    <t>Mejora en Predio Ajeno USD</t>
  </si>
  <si>
    <t>Mejora en Predio Ajeno GS</t>
  </si>
  <si>
    <t>Maquinarias y Equipos USD</t>
  </si>
  <si>
    <t>Maquinarias y Equipos GS</t>
  </si>
  <si>
    <t>(-) Depreciación Acumulada  Inmuebles / Edificios USD</t>
  </si>
  <si>
    <t>(-) Depreciación Acumulada  Inmuebles / Edificios GS</t>
  </si>
  <si>
    <t>(-) Depreciación Acumulada Rodados USD</t>
  </si>
  <si>
    <t>(-) Depreciación Acumulada Rodados GS</t>
  </si>
  <si>
    <t>(-) Depreciación Acumulada  Muebles y Útiles USD</t>
  </si>
  <si>
    <t>(-) Depreciación Acumulada  Muebles y Útiles GS</t>
  </si>
  <si>
    <t>(-) Depreciación Acumulada  Equipos de Informática USD</t>
  </si>
  <si>
    <t>(-) Depreciación Acumulada  Equipos de Informática GS</t>
  </si>
  <si>
    <t>(-) Depreciación Acumulada  Equipos de Oficina USD</t>
  </si>
  <si>
    <t>(-) Depreciación Acumulada  Equipos de Oficina GS</t>
  </si>
  <si>
    <t>(-) Depreciación Acumulada  Instalaciones USD</t>
  </si>
  <si>
    <t>(-) Depreciación Acumulada  Instalaciones GS</t>
  </si>
  <si>
    <t>(-) Depreciación Acumulada  Útiles y Enseres USD</t>
  </si>
  <si>
    <t>(-) Depreciación Acumulada  Útiles y Enseres GS</t>
  </si>
  <si>
    <t>(-) Depreciación Acumulada  Mejora en Predio Ajeno USD</t>
  </si>
  <si>
    <t>(-) Depreciación Acumulada  Mejora en Predio Ajeno GS</t>
  </si>
  <si>
    <t>(-) Depreciación Acumulada  Maquinarias y Equipos USD</t>
  </si>
  <si>
    <t>(-) Depreciación Acumulada  Maquinarias y Equipos GS</t>
  </si>
  <si>
    <t>Marcas y Patentes USD</t>
  </si>
  <si>
    <t>Marcas y Patentes GS</t>
  </si>
  <si>
    <t>Licencias Informáticas USD</t>
  </si>
  <si>
    <t>Licencias Informáticas GS</t>
  </si>
  <si>
    <t>Software Informático USD</t>
  </si>
  <si>
    <t>Software Informático GS</t>
  </si>
  <si>
    <t>(-) Amortización Acumulada  marcas y patentes USD</t>
  </si>
  <si>
    <t>(-) Amortización Acumulada  marcas y patentes GS</t>
  </si>
  <si>
    <t>(-) Amortización Acumulada Licencias informáticas USD</t>
  </si>
  <si>
    <t>(-) Amortización Acumulada Licencias informáticas GS</t>
  </si>
  <si>
    <t>(-) Amortización Acumulada - Software informàtico USD</t>
  </si>
  <si>
    <t>(-) Amortización Acumulada - Software informàtico GS</t>
  </si>
  <si>
    <t>Gastos de Constitución USD</t>
  </si>
  <si>
    <t>Gastos de Constitución GS</t>
  </si>
  <si>
    <t>(-) Amortización Acumulada Gastos de Constitución USD</t>
  </si>
  <si>
    <t>(-) Amortización Acumulada Gastos de Constitución GS</t>
  </si>
  <si>
    <t>Acreedores por compra de bienes  USD</t>
  </si>
  <si>
    <t>Acreedores por compra de bienes  GS</t>
  </si>
  <si>
    <t>Acreedores por compra de servicios  USD</t>
  </si>
  <si>
    <t>Acreedores por compra de servicios  GS</t>
  </si>
  <si>
    <t>Anticipo de clientes  USD</t>
  </si>
  <si>
    <t>Anticipo de clientes  GS</t>
  </si>
  <si>
    <t>Garantias Recibidas en concepto de Alquiler de inmuebles USD</t>
  </si>
  <si>
    <t>Garantias Recibidas en concepto de Alquiler de inmuebles GS</t>
  </si>
  <si>
    <t>Operaciones a Liquidar USD</t>
  </si>
  <si>
    <t>Operaciones a Liquidar GS</t>
  </si>
  <si>
    <t>Operaciones a Liquidar Terceros - USD</t>
  </si>
  <si>
    <t>Operaciones a Liquidar Terceros - GS</t>
  </si>
  <si>
    <t>Cupones Cobrados de Clientes USD</t>
  </si>
  <si>
    <t>Cupones Cobrados de Clientes GS</t>
  </si>
  <si>
    <t>Acreedores por compra de bienes USD</t>
  </si>
  <si>
    <t>Acreedores por compra de bienes GS</t>
  </si>
  <si>
    <t>Acreedores por compra de servicios USD</t>
  </si>
  <si>
    <t>Acreedores por compra de servicios GS</t>
  </si>
  <si>
    <t>Intereses a pagar a Acreedores por compra de bienes  USD</t>
  </si>
  <si>
    <t>Intereses a pagar a Acreedores por compra de bienes  GS</t>
  </si>
  <si>
    <t>Intereses a pagar a Acreedores por compra de servicios  USD</t>
  </si>
  <si>
    <t>Intereses a pagar a Acreedores por compra de servicios  GS</t>
  </si>
  <si>
    <t>(-) Intereses a devengar Acreedores por compra de bienes  USD</t>
  </si>
  <si>
    <t>(-) Intereses a devengar Acreedores por compra de bienes  GS</t>
  </si>
  <si>
    <t>(-) Intereses a devengar Acreedores por compra de servicios  USD</t>
  </si>
  <si>
    <t>(-) Intereses a devengar Acreedores por compra de servicios  GS</t>
  </si>
  <si>
    <t>Intereses a pagar a Acreedores por compra de bienes USD (Partes Vinculadas)</t>
  </si>
  <si>
    <t>Intereses a pagar a Acreedores por compra de bienes GS (Partes Vinculadas)</t>
  </si>
  <si>
    <t>Intereses a pagar a Acreedores por compra de servicios USD (Partes Vinculadas)</t>
  </si>
  <si>
    <t>Intereses a pagar a Acreedores por compra de servicios GS (Partes Vinculadas)</t>
  </si>
  <si>
    <t>(-) Intereses a devengar Acreedores por compra de bienes USD (Partes Vinculadas)</t>
  </si>
  <si>
    <t>(-) Intereses a devengar Acreedores por compra de bienes GS (Partes Vinculadas)</t>
  </si>
  <si>
    <t>(-) Intereses a devengar Acreedores por compra de servicios  USD (Partes Vinculadas)</t>
  </si>
  <si>
    <t>(-) Intereses a devengar Acreedores por compra de servicios  GS (Partes Vinculadas)</t>
  </si>
  <si>
    <t>Diferencial de Precio Negativo no Amortizado - CDA USD</t>
  </si>
  <si>
    <t>Diferencial de Precio Negativo no Amortizado - CDA GS</t>
  </si>
  <si>
    <t>Diferencial de Precio Negativo no Amortizado - CDA en Repo USD</t>
  </si>
  <si>
    <t>Diferencial de Precio Negativo no Amortizado - CDA en Repo GS</t>
  </si>
  <si>
    <t>Diferencial de Precio Negativo no Amortizado - Bonos Subordinados USD</t>
  </si>
  <si>
    <t>Diferencial de Precio Negativo no Amortizado - Bonos Subordinados GS</t>
  </si>
  <si>
    <t>Diferencial de Precio Negativo no Amortizado - Bonos Subordinados en Repo USD</t>
  </si>
  <si>
    <t>Diferencial de Precio Negativo no Amortizado - Bonos Subordinados en Repo GS</t>
  </si>
  <si>
    <t>Diferencial de Precio Negativo no Amortizado - Bonos Corporativos USD</t>
  </si>
  <si>
    <t>Diferencial de Precio Negativo no Amortizado - Bonos Corporativos GS</t>
  </si>
  <si>
    <t>Diferencial de Precio Negativo no Amortizado - Bonos Corporativos en Repo USD</t>
  </si>
  <si>
    <t>Diferencial de Precio Negativo no Amortizado - Bonos Corporativos en Repo GS</t>
  </si>
  <si>
    <t>Diferencial de Precio Negativo no Amortizado - Bonos Financieros USD</t>
  </si>
  <si>
    <t>Diferencial de Precio Negativo no Amortizado - Bonos Financieros GS</t>
  </si>
  <si>
    <t>Diferencial de Precio Negativo no Amortizado - Bonos Financieros en Repo USD</t>
  </si>
  <si>
    <t>Diferencial de Precio Negativo no Amortizado - Bonos Financieros en Repo GS</t>
  </si>
  <si>
    <t>Diferencial de Precio Negativo no Amortizado - Letras de Regulación Monetaria USD</t>
  </si>
  <si>
    <t>Diferencial de Precio Negativo no Amortizado - Letras de Regulación Monetaria GS</t>
  </si>
  <si>
    <t>Diferencial de Precio Negativo no Amortizado - Letras de Regulación Monetaria en Repo USD</t>
  </si>
  <si>
    <t>Diferencial de Precio Negativo no Amortizado - Letras de Regulación Monetaria en Repo GS</t>
  </si>
  <si>
    <t>Diferencial de Precio Negativo no Amortizado - Bonos del Tesoro USD</t>
  </si>
  <si>
    <t>Diferencial de Precio Negativo no Amortizado - Bonos del Tesoro GS</t>
  </si>
  <si>
    <t>Diferencial de Precio Negativo no Amortizado - Bonos del Tesoro en Repo USD</t>
  </si>
  <si>
    <t>Diferencial de Precio Negativo no Amortizado - Bonos del Tesoro en Repo GS</t>
  </si>
  <si>
    <t>Diferencial de Precio Negativo no Amortizado - Bonos Municipales USD</t>
  </si>
  <si>
    <t>Diferencial de Precio Negativo no Amortizado - Bonos Municipales GS</t>
  </si>
  <si>
    <t>Diferencial de Precio Negativo no Amortizado - Bonos Municipales en Repo USD</t>
  </si>
  <si>
    <t>Diferencial de Precio Negativo no Amortizado - Bonos Municipales en Repo GS</t>
  </si>
  <si>
    <t>Diferencial de Precio Negativo no Amortizado - Bonos Bursátiles de Corto plazo USD</t>
  </si>
  <si>
    <t>Diferencial de Precio Negativo no Amortizado - Bonos Bursátiles de Corto plazo GS</t>
  </si>
  <si>
    <t>Diferencial de Precio Negativo no Amortizado - Bonos Bursátiles de Corto plazo en Repo USD</t>
  </si>
  <si>
    <t>Diferencial de Precio Negativo no Amortizado - Bonos Bursátiles de Corto plazo en Repo GS</t>
  </si>
  <si>
    <t>Diferencial de Precio Negativo no Amortizado - Pagarés Colocación Privada USD</t>
  </si>
  <si>
    <t>Diferencial de Precio Negativo no Amortizado - Pagarés Colocación Privada GS</t>
  </si>
  <si>
    <t>Diferencial de Precio Negativo no Amortizado - Pagarés Colocación Privada en Repo USD</t>
  </si>
  <si>
    <t>Diferencial de Precio Negativo no Amortizado - Pagarés Colocación Privada en Repo GS</t>
  </si>
  <si>
    <t>Diferencial de Precio Negativo no Amortizado - CDA Partes Vinculadas USD</t>
  </si>
  <si>
    <t>Diferencial de Precio Negativo no Amortizado - CDA Partes Vinculadas GS</t>
  </si>
  <si>
    <t>Diferencial de Precio Negativo no Amortizado - Bonos Subordinados Partes Vinculadas USD</t>
  </si>
  <si>
    <t>Diferencial de Precio Negativo no Amortizado - Bonos Subordinados Partes Vinculadas GS</t>
  </si>
  <si>
    <t>Diferencial de Precio Negativo no Amortizado - Bonos Corporativos Partes Vinculadas USD</t>
  </si>
  <si>
    <t>Diferencial de Precio Negativo no Amortizado - Bonos Corporativos Partes Vinculadas GS</t>
  </si>
  <si>
    <t>Diferencial de Precio Negativo no Amortizado - Bonos Financieros Partes Vinculadas USD</t>
  </si>
  <si>
    <t>Diferencial de Precio Negativo no Amortizado - Bonos Financieros Partes Vinculadas GS</t>
  </si>
  <si>
    <t>Diferencial de Precio Negativo no Amortizado - Bonos Bursátiles de Corto plazo Partes Vinculadas USD</t>
  </si>
  <si>
    <t>Diferencial de Precio Negativo no Amortizado - Bonos Bursátiles de Corto plazo Partes Vinculadas GS</t>
  </si>
  <si>
    <t>Diferencial de Precio Negativo no Amortizado - Pagarés Colocación Privada Partes Vinculadas USD</t>
  </si>
  <si>
    <t>Diferencial de Precio Negativo no Amortizado - Pagarés Colocación Privada Partes Vinculadas GS</t>
  </si>
  <si>
    <t>Operación de Venta / Repo - Titulos USD</t>
  </si>
  <si>
    <t>Operación de Venta / Repo - Titulos Gs</t>
  </si>
  <si>
    <t>Acreedores Títulos Renta Fija CDA  en Repo  USD</t>
  </si>
  <si>
    <t>Acreedores Títulos Renta Fija CDA  en Repo  GS</t>
  </si>
  <si>
    <t>Acreedores Títulos Renta Fija Bonos subordinados  en Repo  USD</t>
  </si>
  <si>
    <t>Acreedores Títulos Renta Fija Bonos subordinados  en Repo  GS</t>
  </si>
  <si>
    <t>Acreedores Títulos Renta Fija Bonos Corporativos  en Repo  USD</t>
  </si>
  <si>
    <t>Acreedores Títulos Renta Fija Bonos Corporativos  en Repo  GS</t>
  </si>
  <si>
    <t>Acreedores Títulos Renta Fija Bonos Financieros en Repo  USD</t>
  </si>
  <si>
    <t>Acreedores Títulos Renta Fija Bonos Financieros en Repo  GS</t>
  </si>
  <si>
    <t>Acreedores Títulos Renta Fija Letras de Regulación Monetaria  en Repo  USD</t>
  </si>
  <si>
    <t>Acreedores Títulos Renta Fija Letras de Regulación Monetaria  en Repo  GS</t>
  </si>
  <si>
    <t>Acreedores Títulos Renta Fija Bonos AFD en Repo USD</t>
  </si>
  <si>
    <t>Acreedores Títulos Renta Fija Bonos AFD en Repo GS</t>
  </si>
  <si>
    <t>Acreedores Títulos Renta Fija Bonos del Tesoro en Repo  USD</t>
  </si>
  <si>
    <t>Acreedores Títulos Renta Fija Bonos del Tesoro en Repo  GS</t>
  </si>
  <si>
    <t>Acreedores Títulos Renta Variable Acciones Ordinarias en Repo  USD</t>
  </si>
  <si>
    <t>Acreedores Títulos Renta Variable Acciones Ordinarias en Repo  GS</t>
  </si>
  <si>
    <t>Acreedores Títulos Renta Variable Acciones Preferidas en Repo  USD</t>
  </si>
  <si>
    <t>Acreedores Títulos Renta Variable Acciones Preferidas en Repo  GS</t>
  </si>
  <si>
    <t>Intereses a pagar Acreedores CDA (Repo)  USD</t>
  </si>
  <si>
    <t>Intereses a pagar Acreedores CDA (Repo)  GS</t>
  </si>
  <si>
    <t>Intereses a pagar Acreedores Bonos subordinados  (Repo)  USD</t>
  </si>
  <si>
    <t>Intereses a pagar Acreedores Bonos subordinados  (Repo)  GS</t>
  </si>
  <si>
    <t>Intereses a pagar Acreedores Bonos Corporativos (Repo)  USD</t>
  </si>
  <si>
    <t>Intereses a pagar Acreedores Bonos Corporativos (Repo)  GS</t>
  </si>
  <si>
    <t>Intereses a pagar Acreedores Bonos Financieros (Repo)  USD</t>
  </si>
  <si>
    <t>Intereses a pagar Acreedores Bonos Financieros (Repo)  GS</t>
  </si>
  <si>
    <t>Intereses a pagar Acreedores Letras de Regulación Monetaria  (Repo)  USD</t>
  </si>
  <si>
    <t>Intereses a pagar Acreedores Letras de Regulación Monetaria  (Repo)  GS</t>
  </si>
  <si>
    <t>Intereses a pagar Acreedores Bonos AFD  (Repo) USD</t>
  </si>
  <si>
    <t>Intereses a pagar Acreedores Bonos AFD  (Repo) GS</t>
  </si>
  <si>
    <t>Intereses a pagar Acreedores Bonos del Tesoro (Repo)  USD</t>
  </si>
  <si>
    <t>Intereses a pagar Acreedores Bonos del Tesoro (Repo)  GS</t>
  </si>
  <si>
    <t>(-) Intereses a devengar Acreedores CDA (Repo) USD</t>
  </si>
  <si>
    <t>(-) Intereses a devengar Acreedores CDA (Repo) GS</t>
  </si>
  <si>
    <t>(-) Intereses a devengar Acreedores Bonos subordinados (Repo) USD</t>
  </si>
  <si>
    <t>(-) Intereses a devengar Acreedores Bonos subordinados (Repo) GS</t>
  </si>
  <si>
    <t>(-) Intereses a devengar Acreedores Bonos Corporativos (Repo) USD</t>
  </si>
  <si>
    <t>(-) Intereses a devengar Acreedores Bonos Corporativos (Repo) GS</t>
  </si>
  <si>
    <t>(-) Intereses a devengar Acreedores Bonos Financieros (Repo) USD</t>
  </si>
  <si>
    <t>(-) Intereses a devengar Acreedores Bonos Financieros (Repo) GS</t>
  </si>
  <si>
    <t>(-) Intereses a devengar Acreedores Letras de Regulación Monetaria (Repo) USD</t>
  </si>
  <si>
    <t>(-) Intereses a devengar Acreedores Letras de Regulación Monetaria (Repo) GS</t>
  </si>
  <si>
    <t>(-) Intereses a devengar Acreedores Bonos AFD (Repo) USD</t>
  </si>
  <si>
    <t>(-) Intereses a devengar Acreedores Bonos AFD (Repo) GS</t>
  </si>
  <si>
    <t>(-) Intereses a devengar Acreedores Bonos del Tesoro (Repo) USD</t>
  </si>
  <si>
    <t>(-) Intereses a devengar Acreedores Bonos del Tesoro (Repo) GS</t>
  </si>
  <si>
    <t>Intereses a pagar Acreedores CDA  (Repo)  emit. Partes Vinculadas  USD</t>
  </si>
  <si>
    <t>Intereses a pagar Acreedores CDA  (Repo)  emit. Partes Vinculadas  GS</t>
  </si>
  <si>
    <t>Intereses a pagar Acreedores Bonos subordinados  (Repo)  emit. Partes Vinculadas  USD</t>
  </si>
  <si>
    <t>Intereses a pagar Acreedores Bonos subordinados  (Repo)  emit. Partes Vinculadas  GS</t>
  </si>
  <si>
    <t>Intereses a pagar Acreedores Bonos Corporativos (Repo)  emit. Partes Vinculadas  USD</t>
  </si>
  <si>
    <t>Intereses a pagar Acreedores Bonos Corporativos (Repo)  emit. Partes Vinculadas  GS</t>
  </si>
  <si>
    <t>Intereses a pagar Acreedores Bonos Financieros (Repo)  emit. Partes Vinculadas  USD</t>
  </si>
  <si>
    <t>Intereses a pagar Acreedores Bonos Financieros (Repo)  emit. Partes Vinculadas  GS</t>
  </si>
  <si>
    <t>(-) Intereses a devengar Acreedores CDA (Repo)  emit. Partes Vinculadas USD</t>
  </si>
  <si>
    <t>(-) Intereses a devengar Acreedores CDA (Repo)  emit. Partes Vinculadas GS</t>
  </si>
  <si>
    <t>(-) Intereses a devengar Acreedores Bonos subordinados (Repo)  emit. Partes Vinculadas USD</t>
  </si>
  <si>
    <t>(-) Intereses a devengar Acreedores Bonos subordinados (Repo)  emit. Partes Vinculadas GS</t>
  </si>
  <si>
    <t>(-) Intereses a devengar Acreedores Bonos Corporativos (Repo)  emit. Partes Vinculadas USD</t>
  </si>
  <si>
    <t>(-) Intereses a devengar Acreedores Bonos Corporativos (Repo)  emit. Partes Vinculadas GS</t>
  </si>
  <si>
    <t>(-) Intereses a devengar Acreedores Bonos Financieros (Repo)  emit. Partes Vinculadas USD</t>
  </si>
  <si>
    <t>(-) Intereses a devengar Acreedores Bonos Financieros (Repo)  emit. Partes Vinculadas GS</t>
  </si>
  <si>
    <t>Intereses a pagar Acreedores CDA  (Repo Partes Vinculadas)  USD</t>
  </si>
  <si>
    <t>Intereses a pagar Acreedores CDA  (Repo Partes Vinculadas)  GS</t>
  </si>
  <si>
    <t>Intereses a pagar Acreedores Bonos subordinados  (Repo Partes Vinculadas)  USD</t>
  </si>
  <si>
    <t>Intereses a pagar Acreedores Bonos subordinados  (Repo Partes Vinculadas)  GS</t>
  </si>
  <si>
    <t>Intereses a pagar Acreedores Bonos Corporativos (Repo Partes Vinculadas)  USD</t>
  </si>
  <si>
    <t>Intereses a pagar Acreedores Bonos Corporativos (Repo Partes Vinculadas)  GS</t>
  </si>
  <si>
    <t>Intereses a pagar Acreedores Bonos Financieros (Repo Partes Vinculadas)  USD</t>
  </si>
  <si>
    <t>Intereses a pagar Acreedores Bonos Financieros (Repo Partes Vinculadas)  GS</t>
  </si>
  <si>
    <t>Intereses a pagar Acreedores Letras de Regulación Monetaria  (Repo Partes Vinculadas)  USD</t>
  </si>
  <si>
    <t>Intereses a pagar Acreedores Letras de Regulación Monetaria  (Repo Partes Vinculadas)  GS</t>
  </si>
  <si>
    <t>Intereses a pagar Acreedores Bonos AFD  (Repo Partes Vinculadas) USD</t>
  </si>
  <si>
    <t>Intereses a pagar Acreedores Bonos AFD  (Repo Partes Vinculadas) GS</t>
  </si>
  <si>
    <t>Intereses a pagar Acreedores Bonos del Tesoro (Repo Partes Vinculadas)  USD</t>
  </si>
  <si>
    <t>Intereses a pagar Acreedores Bonos del Tesoro (Repo Partes Vinculadas)  GS</t>
  </si>
  <si>
    <t>(-) Intereses a devengar Acreedores CDA (Repo Partes Vinculadas) USD</t>
  </si>
  <si>
    <t>(-) Intereses a devengar Acreedores CDA (Repo Partes Vinculadas) GS</t>
  </si>
  <si>
    <t>(-) Intereses a devengar Acreedores Bonos subordinados (Repo Partes Vinculadas) USD</t>
  </si>
  <si>
    <t>(-) Intereses a devengar Acreedores Bonos subordinados (Repo Partes Vinculadas) GS</t>
  </si>
  <si>
    <t>(-) Intereses a devengar Acreedores Bonos Corporativos (Repo Partes Vinculadas) USD</t>
  </si>
  <si>
    <t>(-) Intereses a devengar Acreedores Bonos Corporativos (Repo Partes Vinculadas) GS</t>
  </si>
  <si>
    <t>(-) Intereses a devengar Acreedores Bonos Financieros (Repo Partes Vinculadas) USD</t>
  </si>
  <si>
    <t>(-) Intereses a devengar Acreedores Bonos Financieros (Repo Partes Vinculadas) GS</t>
  </si>
  <si>
    <t>(-) Intereses a devengar Acreedores Letras de Regulación Monetaria (Repo Partes Vinculadas) USD</t>
  </si>
  <si>
    <t>(-) Intereses a devengar Acreedores Letras de Regulación Monetaria (Repo Partes Vinculadas) GS</t>
  </si>
  <si>
    <t>(-) Intereses a devengar Acreedores Bonos AFD (Repo Partes Vinculadas) USD</t>
  </si>
  <si>
    <t>(-) Intereses a devengar Acreedores Bonos AFD (Repo Partes Vinculadas) GS</t>
  </si>
  <si>
    <t>(-) Intereses a devengar Acreedores Bonos del Tesoro (Repo Partes Vinculadas) USD</t>
  </si>
  <si>
    <t>(-) Intereses a devengar Acreedores Bonos del Tesoro (Repo Partes Vinculadas) GS</t>
  </si>
  <si>
    <t>Sobregiro Banco Rio Cta. Cte. USD N° 08-811341-01</t>
  </si>
  <si>
    <t>Sobregiro Banco Rio Cta. Cte. GS N° 08-144040-03</t>
  </si>
  <si>
    <t>Tarjeta de Credito a pagar  USD</t>
  </si>
  <si>
    <t>Tarjeta de Credito a pagar  GS</t>
  </si>
  <si>
    <t>Préstamos bancarios  USD</t>
  </si>
  <si>
    <t>Préstamos bancarios  GS</t>
  </si>
  <si>
    <t>Préstamos de otras entidades financieras USD</t>
  </si>
  <si>
    <t>Préstamos de otras entidades financieras GS</t>
  </si>
  <si>
    <t>Sobregiro Bancop Cta. Cte. USD N° 410287440</t>
  </si>
  <si>
    <t>Préstamos de socios partes vinculadas  USD</t>
  </si>
  <si>
    <t>Préstamos de socios partes vinculadas  GS</t>
  </si>
  <si>
    <t>Préstamos de entidades jurídicas vinculadas USD</t>
  </si>
  <si>
    <t>Préstamos de entidades jurídicas vinculadas GS</t>
  </si>
  <si>
    <t>Sobregiro Banco Atlas Cta. Cte. USD N° 1429697</t>
  </si>
  <si>
    <t>Sobregiro Banco Atlas Cta. Cte. Gs N° 1429679</t>
  </si>
  <si>
    <t>Tarjeta de Credito a pagar partes vinculadas USD</t>
  </si>
  <si>
    <t>Tarjeta de Credito a pagar partes vinculadas GS</t>
  </si>
  <si>
    <t>Intereses a pagar sobre préstamos de entidades financieras USD</t>
  </si>
  <si>
    <t>Intereses a pagar sobre préstamos de entidades financieras GS</t>
  </si>
  <si>
    <t>(-) Intereses a devengar sobre préstamos de entidades financieras USD</t>
  </si>
  <si>
    <t>(-) Intereses a devengar sobre préstamos de entidades financieras GS</t>
  </si>
  <si>
    <t>Intereses a pagar sobre préstamos de entidades financieras (Partes Vinculadas) USD</t>
  </si>
  <si>
    <t>Intereses a pagar sobre préstamos de entidades financieras (Partes Vinculadas) GS</t>
  </si>
  <si>
    <t>(-) Intereses a devengar sobre préstamos de entidades financieras (Partes Vinculadas) USD</t>
  </si>
  <si>
    <t>(-) Intereses a devengar sobre préstamos de entidades financieras (Partes Vinculadas) GS</t>
  </si>
  <si>
    <t>Honorarios Directorio a pagar USD</t>
  </si>
  <si>
    <t>Honorarios Directorio a pagar GS</t>
  </si>
  <si>
    <t>Honorarios Gerencia a pagar USD</t>
  </si>
  <si>
    <t>Honorarios Gerencia a pagar GS</t>
  </si>
  <si>
    <t>Honorarios Contabilidad a pagar USD</t>
  </si>
  <si>
    <t>Honorarios Contabilidad a pagar GS</t>
  </si>
  <si>
    <t>Honorarios Abogados a pagar USD</t>
  </si>
  <si>
    <t>Honorarios Abogados a pagar GS</t>
  </si>
  <si>
    <t>Honorario Síndicos a pagar USD</t>
  </si>
  <si>
    <t>Honorario Síndicos a pagar GS</t>
  </si>
  <si>
    <t>Sueldos y Jornales/administrativos  a pagar USD</t>
  </si>
  <si>
    <t>Sueldos y Jornales/administrativos  a pagar GS</t>
  </si>
  <si>
    <t>Aguinaldos a pagar  USD</t>
  </si>
  <si>
    <t>Aguinaldos a pagar  GS</t>
  </si>
  <si>
    <t>Vacaciones a pagar USD</t>
  </si>
  <si>
    <t>Vacaciones a pagar GS</t>
  </si>
  <si>
    <t>Aportes y Retenciones a pagar USD</t>
  </si>
  <si>
    <t>Aportes y Retenciones a pagar GS</t>
  </si>
  <si>
    <t>Fondos de Garantía BVPASA a pagar  USD</t>
  </si>
  <si>
    <t>Fondos de Garantía BVPASA a pagar  GS</t>
  </si>
  <si>
    <t>Beneficios a empleados a pagar USD</t>
  </si>
  <si>
    <t>Beneficios a empleados a pagar GS</t>
  </si>
  <si>
    <t>Honorarios Auditoría Externa a pagar USD</t>
  </si>
  <si>
    <t>Honorarios Auditoría Externa a pagar GS</t>
  </si>
  <si>
    <t>Seguro Médico a pagar USD</t>
  </si>
  <si>
    <t>Seguro Médico a pagar GS</t>
  </si>
  <si>
    <t>Mantenimiento Sistemas a Pagar USD</t>
  </si>
  <si>
    <t>Servicios Básicos a Pagar GS</t>
  </si>
  <si>
    <t>Comisiones Comerciales a Pagar GS</t>
  </si>
  <si>
    <t>Otros Honorarios a Pagar Gs</t>
  </si>
  <si>
    <t>IRE a pagar USD</t>
  </si>
  <si>
    <t>IRE a pagar GS</t>
  </si>
  <si>
    <t>Impuesto al Valor Agregado a pagar USD</t>
  </si>
  <si>
    <t>Impuesto al Valor Agregado a pagar GS</t>
  </si>
  <si>
    <t>Retención IDU a pagar USD</t>
  </si>
  <si>
    <t>Retención IDU a pagar GS</t>
  </si>
  <si>
    <t>Retención Impuesto a la Renta no Residente a pagar USD</t>
  </si>
  <si>
    <t>Retención Impuesto a la Renta no Residente a pagar GS</t>
  </si>
  <si>
    <t>Retención IVA a pagar USD</t>
  </si>
  <si>
    <t>Retención IVA a pagar GS</t>
  </si>
  <si>
    <t>Pasivo por Impuesto Diferido USD</t>
  </si>
  <si>
    <t>Pasivo por Impuesto Diferido GS</t>
  </si>
  <si>
    <t>Dividendos a pagar USD</t>
  </si>
  <si>
    <t>Dividendos a pagar GS</t>
  </si>
  <si>
    <t>Capital integrado en efectivo USD</t>
  </si>
  <si>
    <t>Capital Suscripto GS</t>
  </si>
  <si>
    <t>(-) Capital a Integrar GS</t>
  </si>
  <si>
    <t>Capital integrado en Títulos valores USD</t>
  </si>
  <si>
    <t>Capital integrado en Títulos valores GS</t>
  </si>
  <si>
    <t>Aportes irrevocables para integración de capital USD</t>
  </si>
  <si>
    <t>Aportes irrevocables para integración de capital GS</t>
  </si>
  <si>
    <t>Reserva legal USD</t>
  </si>
  <si>
    <t>Reserva legal GS</t>
  </si>
  <si>
    <t>Reserva estaturaria USD</t>
  </si>
  <si>
    <t>Reserva estaturaria GS</t>
  </si>
  <si>
    <t>Reserva facultativa USD</t>
  </si>
  <si>
    <t>Reserva facultativa GS</t>
  </si>
  <si>
    <t>Reserva de revalúo  USD</t>
  </si>
  <si>
    <t>Reserva de revalúo  GS</t>
  </si>
  <si>
    <t>Prima de emisión  USD</t>
  </si>
  <si>
    <t>Prima de emisión  GS</t>
  </si>
  <si>
    <t>Superávit por revaluación de acciones USD</t>
  </si>
  <si>
    <t>Superávit por revaluación de acciones GS</t>
  </si>
  <si>
    <t>Títulos Valores de Deuda - Incremento por MTM (Mark to Market) USD</t>
  </si>
  <si>
    <t>Títulos Valores de Deuda - Incremento por MTM (Mark to Market) GS</t>
  </si>
  <si>
    <t>(-) Títulos Valores de Deuda - Reducción por MTM (Mark to Market) USD</t>
  </si>
  <si>
    <t>(-) Títulos Valores de Deuda - Reducción por MTM (Mark to Market) GS</t>
  </si>
  <si>
    <t>Acciones - Incremento por MTM (Mark to Market) USD</t>
  </si>
  <si>
    <t>Acciones - Incremento por MTM (Mark to Market) GS</t>
  </si>
  <si>
    <t>(-) Acciones - Reducción por MTM (Mark to Market) USD</t>
  </si>
  <si>
    <t>(-) Acciones - Reducción por MTM (Mark to Market) GS</t>
  </si>
  <si>
    <t>Utilidades Acumuladas USD</t>
  </si>
  <si>
    <t>Utilidades Acumuladas GS</t>
  </si>
  <si>
    <t>Pérdidas Acumuladas USD</t>
  </si>
  <si>
    <t>Pérdidas Acumuladas GS</t>
  </si>
  <si>
    <t>Utilidad del Periodo USD</t>
  </si>
  <si>
    <t>Utilidad del Periodo GS</t>
  </si>
  <si>
    <t>Pérdida del Periodo USD</t>
  </si>
  <si>
    <t>Pérdida del Periodo GS</t>
  </si>
  <si>
    <t>Comisiones por operaciones de intermediación de Acciones bursátiles  USD</t>
  </si>
  <si>
    <t>Comisiones por operaciones de intermediación de Acciones bursátiles  GS</t>
  </si>
  <si>
    <t>Comisiones por operaciones de intermediación de Renta Fija bursátiles  USD</t>
  </si>
  <si>
    <t>Comisiones por operaciones de intermediación de Renta Fija bursátiles  GS</t>
  </si>
  <si>
    <t>Com. cob. por contratos de colocación bursátil - Renta Variable USD</t>
  </si>
  <si>
    <t>Com. cob. por contratos de colocación bursátil - Renta Variable GS</t>
  </si>
  <si>
    <t>Com. cob. por contratos de colocación bursátil - Renta Fija USD</t>
  </si>
  <si>
    <t>Com. cob. por contratos de colocación bursátil - Renta Fija GS</t>
  </si>
  <si>
    <t>Comisiones por operaciones de intermediación de Acciones bursátiles Partes vinculadas USD</t>
  </si>
  <si>
    <t>Comisiones por operaciones de intermediación de Acciones bursátiles Partes vinculadas GS</t>
  </si>
  <si>
    <t>Comisiones por operaciones de intermediación de Renta Fija bursátiles Partes vinculadas USD</t>
  </si>
  <si>
    <t>Comisiones por operaciones de intermediación de Renta Fija bursátiles Partes vinculadas GS</t>
  </si>
  <si>
    <t>Com. cob. por cont. de colocación bursátil - Renta Variable (Partes Vinculadas) USD</t>
  </si>
  <si>
    <t>Com. cob. por cont. de colocación bursátil - Renta Variable (Partes Vinculadas) GS</t>
  </si>
  <si>
    <t>Com. cob. por cont. de colocación bursátil - Renta Fija (Partes Vinculadas) USD</t>
  </si>
  <si>
    <t>Com. cob. por cont. de colocación bursátil - Renta Fija (Partes Vinculadas) GS</t>
  </si>
  <si>
    <t>Comisiones por operaciones de intermediación de Acciones extrabursátil  USD</t>
  </si>
  <si>
    <t>Comisiones por operaciones de intermediación de Acciones extrabursátil  GS</t>
  </si>
  <si>
    <t>Comisiones por operaciones de intermediación de Renta Fija extrabursátil  USD</t>
  </si>
  <si>
    <t>Comisiones por operaciones de intermediación de Renta Fija extrabursátil  GS</t>
  </si>
  <si>
    <t>Com. cob. por cont. de colocación extrabursátil - Renta Variable USD</t>
  </si>
  <si>
    <t>Com. cob. por cont. de colocación extrabursátil - Renta Variable GS</t>
  </si>
  <si>
    <t>Com. cob. por cont. de colocación extrabursátil - Renta Fija USD</t>
  </si>
  <si>
    <t>Com. cob. por cont. de colocación extrabursátil - Renta Fija GS</t>
  </si>
  <si>
    <t>Comisiones por operaciones de intermediación de Acciones extrabursátil Partes vinculadas USD</t>
  </si>
  <si>
    <t>Comisiones por operaciones de intermediación de Acciones extrabursátil Partes vinculadas GS</t>
  </si>
  <si>
    <t>Comisiones por operaciones de intermediación de Renta Fija extrabursátil Partes vinculadas USD</t>
  </si>
  <si>
    <t>Comisiones por operaciones de intermediación de Renta Fija extrabursátil Partes vinculadas GS</t>
  </si>
  <si>
    <t>Com. cob. por cont. de colocación extrabursátil - Renta Variable (Partes Vinculadas) USD</t>
  </si>
  <si>
    <t>Com. cob. por cont. de colocación extrabursátil - Renta Variable (Partes Vinculadas) GS</t>
  </si>
  <si>
    <t>Com. cob. por cont. de colocación extrabursátil - Renta Fija (Partes Vinculadas) USD</t>
  </si>
  <si>
    <t>Com. cob. por cont. de colocación extrabursátil - Renta Fija (Partes Vinculadas) GS</t>
  </si>
  <si>
    <t>Comisiones por servicios de administración de fondos USD</t>
  </si>
  <si>
    <t>Comisiones por servicios de administración de fondos GS</t>
  </si>
  <si>
    <t>Com. cob. por servicios de colocación de cuotas USD</t>
  </si>
  <si>
    <t>Com. cob. por servicios de colocación de cuotas GS</t>
  </si>
  <si>
    <t>Ingresos por Administración de cartera USD</t>
  </si>
  <si>
    <t>Ingresos por Administración de cartera GS</t>
  </si>
  <si>
    <t>Ingresos por Asesoría Financiera USD</t>
  </si>
  <si>
    <t>Ingresos por Asesoría Financiera GS</t>
  </si>
  <si>
    <t>Ingresos por Asesoría para inscripción de sociedades/emisiones USD</t>
  </si>
  <si>
    <t>Ingresos por Asesoría para inscripción de sociedades/emisiones GS</t>
  </si>
  <si>
    <t>Ingresos por  Colocación privada Pagarés USD</t>
  </si>
  <si>
    <t>Ingresos por  Colocación privada Pagarés GS</t>
  </si>
  <si>
    <t>Ingresos por Representante de Obligacionistas  USD</t>
  </si>
  <si>
    <t>Ingresos por Representante de Obligacionistas  GS</t>
  </si>
  <si>
    <t>Ingresos por  Operaciones de contrato de futuros USD</t>
  </si>
  <si>
    <t>Ingresos por  Operaciones de contrato de futuros GS</t>
  </si>
  <si>
    <t>Ingresos por Custodia de Títulos Valores  USD</t>
  </si>
  <si>
    <t>Ingresos por Custodia de Títulos Valores  GS</t>
  </si>
  <si>
    <t>Ingreso por Gestión de Cobro de Cupones USD</t>
  </si>
  <si>
    <t>Ingreso por Gestión de Cobro de Cupones GS</t>
  </si>
  <si>
    <t>Ingresos por administración de cartera Partes vinculadas USD</t>
  </si>
  <si>
    <t>Ingresos por administración de cartera Partes vinculadas GS</t>
  </si>
  <si>
    <t>Ingresos por Asesoría Financiera Partes vinculadas USD</t>
  </si>
  <si>
    <t>Ingresos por Asesoría Financiera Partes vinculadas GS</t>
  </si>
  <si>
    <t>Ingresos por Asesoría para inscripción de sociedades/emisiones Partes vinculadas USD</t>
  </si>
  <si>
    <t>Ingresos por Asesoría para inscripción de sociedades/emisiones Partes vinculadas GS</t>
  </si>
  <si>
    <t>Ingresos por colocación privada Pagarés Partes vinculadas USD</t>
  </si>
  <si>
    <t>Ingresos por colocación privada Pagarés Partes vinculadas GS</t>
  </si>
  <si>
    <t>Ingresos por Representante de Obligacionistas Partes vinculadas USD</t>
  </si>
  <si>
    <t>Ingresos por Representante de Obligacionistas Partes vinculadas GS</t>
  </si>
  <si>
    <t>Ingresos por operaciones de contrato de futuros Partes vinculadas USD</t>
  </si>
  <si>
    <t>Ingresos por operaciones de contrato de futuros Partes vinculadas GS</t>
  </si>
  <si>
    <t>Ingresos de Custodia de Títulos Valores Partes vinculadas USD</t>
  </si>
  <si>
    <t>Ingresos de Custodia de Títulos Valores Partes vinculadas GS</t>
  </si>
  <si>
    <t>Ingresos por venta de CDA USD</t>
  </si>
  <si>
    <t>Ingresos por venta de CDA GS</t>
  </si>
  <si>
    <t>Ingresos por venta de Bonos Corporativos  USD</t>
  </si>
  <si>
    <t>Ingresos por venta de Bonos Corporativos  GS</t>
  </si>
  <si>
    <t>Ingresos por venta de Bonos Financieros USD</t>
  </si>
  <si>
    <t>Ingresos por venta de Bonos Financieros GS</t>
  </si>
  <si>
    <t>Ingresos por venta de Bonos Subordinados USD</t>
  </si>
  <si>
    <t>Ingresos por venta de Bonos Subordinados GS</t>
  </si>
  <si>
    <t>Ingresos por venta de Bonos Bursátiles de Corto plazo USD</t>
  </si>
  <si>
    <t>Ingresos por venta de Bonos Bursátiles de Corto plazo GS</t>
  </si>
  <si>
    <t>Ingresos por venta de Letra de Regulación Monetaria  USD</t>
  </si>
  <si>
    <t>Ingresos por venta de Letra de Regulación Monetaria  GS</t>
  </si>
  <si>
    <t>Ingresos por venta de Pagarés Colocación Privada USD</t>
  </si>
  <si>
    <t>Ingresos por venta de Pagarés Colocación Privada GS</t>
  </si>
  <si>
    <t>Ingresos por venta de CDA Partes Vinculadas USD</t>
  </si>
  <si>
    <t>Ingresos por venta de CDA Partes Vinculadas GS</t>
  </si>
  <si>
    <t>Ingresos por venta de Bonos Corporativos Partes Vinculadas USD</t>
  </si>
  <si>
    <t>Ingresos por venta de Bonos Corporativos Partes Vinculadas GS</t>
  </si>
  <si>
    <t>Ingresos por venta de Bonos Financieros Partes Vinculadas USD</t>
  </si>
  <si>
    <t>Ingresos por venta de Bonos Financieros Partes Vinculadas GS</t>
  </si>
  <si>
    <t>Ingresos por venta de Bonos Subordinados Partes Vinculadas USD</t>
  </si>
  <si>
    <t>Ingresos por venta de Bonos Subordinados Partes Vinculadas GS</t>
  </si>
  <si>
    <t>Ingresos por venta de Bonos Bursátiles de Corto plazo Partes Vinculadas USD</t>
  </si>
  <si>
    <t>Ingresos por venta de Bonos Bursátiles de Corto plazo Partes Vinculadas GS</t>
  </si>
  <si>
    <t>Ingresos por venta de Pagarés Colocación Privada Partes Vinculadas USD</t>
  </si>
  <si>
    <t>Ingresos por venta de Pagarés Colocación Privada Partes Vinculadas GS</t>
  </si>
  <si>
    <t>Ingresos por venta Bonos en el exterior  USD</t>
  </si>
  <si>
    <t>Ingresos por venta Bonos en el exterior  GS</t>
  </si>
  <si>
    <t>Ingresos por venta Bonos en el exterior Partes Vinculadas USD</t>
  </si>
  <si>
    <t>Ingresos por venta Bonos en el exterior Partes Vinculadas GS</t>
  </si>
  <si>
    <t>Ingresos por venta de acciones  Agentes del Mercado de Valores USD</t>
  </si>
  <si>
    <t>Ingresos por venta de acciones  Agentes del Mercado de Valores GS</t>
  </si>
  <si>
    <t>Ingresos por venta de acciones entidades no participantes en el Mercado de Valores USD</t>
  </si>
  <si>
    <t>Ingresos por venta de acciones entidades no participantes en el Mercado de Valores GS</t>
  </si>
  <si>
    <t>Ingresos por venta de acciones  Agentes del Mercado de Valores Partes vinculadas USD</t>
  </si>
  <si>
    <t>Ingresos por venta de acciones  Agentes del Mercado de Valores Partes vinculadas GS</t>
  </si>
  <si>
    <t>Ingresos por venta  de acciones entidades no participantes en el Mercado de Valores Partes Vinculadas USD</t>
  </si>
  <si>
    <t>Ingresos por venta  de acciones entidades no participantes en el Mercado de Valores Partes Vinculadas GS</t>
  </si>
  <si>
    <t>Ingresos por Intereses de cartera propia - CDA  USD</t>
  </si>
  <si>
    <t>Ingresos por Intereses de cartera propia - CDA  GS</t>
  </si>
  <si>
    <t>Ingresos por Intereses de cartera propia - Bonos Subordinados  USD</t>
  </si>
  <si>
    <t>Ingresos por Intereses de cartera propia - Bonos Subordinados  GS</t>
  </si>
  <si>
    <t>Ingresos por Intereses de cartera propia - Bonos Corporativos  USD</t>
  </si>
  <si>
    <t>Ingresos por Intereses de cartera propia - Bonos Corporativos  GS</t>
  </si>
  <si>
    <t>Ingresos por Intereses de cartera propia - Bonos Financieros  USD</t>
  </si>
  <si>
    <t>Ingresos por Intereses de cartera propia - Bonos Financieros  GS</t>
  </si>
  <si>
    <t>Ingresos por Intereses de cartera propia - Bonos del Tesoro  USD</t>
  </si>
  <si>
    <t>Ingresos por Intereses de cartera propia - Bonos del Tesoro  GS</t>
  </si>
  <si>
    <t>Ingresos por Intereses de cartera propia - Bonos Municipales  USD</t>
  </si>
  <si>
    <t>Ingresos por Intereses de cartera propia - Bonos Municipales  GS</t>
  </si>
  <si>
    <t>Ingresos por Intereses de cartera propia - Bonos AFD  USD</t>
  </si>
  <si>
    <t>Ingresos por Intereses de cartera propia - Bonos AFD  GS</t>
  </si>
  <si>
    <t>Ingresos por dividendos cobrados instrumentos de cartera propia renta variable USD</t>
  </si>
  <si>
    <t>Ingresos por dividendos cobrados instrumentos de cartera propia renta variable GS</t>
  </si>
  <si>
    <t>Ingresos por intereses cobrados en Repo CDA  USD</t>
  </si>
  <si>
    <t>Ingresos por intereses cobrados en Repo CDA  GS</t>
  </si>
  <si>
    <t>Ingresos por intereses cobrados en Repo Bonos Subordinados  USD</t>
  </si>
  <si>
    <t>Ingresos por intereses cobrados en Repo Bonos Subordinados  GS</t>
  </si>
  <si>
    <t>Ingresos por intereses cobrados en Repo Bonos Corporativos  USD</t>
  </si>
  <si>
    <t>Ingresos por intereses cobrados en Repo Bonos Corporativos  GS</t>
  </si>
  <si>
    <t>Ingresos por intereses cobrados en Repo Bonos Financieros  USD</t>
  </si>
  <si>
    <t>Ingresos por intereses cobrados en Repo Bonos Financieros  GS</t>
  </si>
  <si>
    <t>Ingresos por intereses cobrados en Repo Bonos del Tesoro  USD</t>
  </si>
  <si>
    <t>Ingresos por intereses cobrados en Repo Bonos del Tesoro  GS</t>
  </si>
  <si>
    <t>Ingresos por intereses cobrados en Repo Bonos Municipales  USD</t>
  </si>
  <si>
    <t>Ingresos por intereses cobrados en Repo Bonos Municipales  GS</t>
  </si>
  <si>
    <t>Ingresos por intereses cobrados en Repo Bonos AFD  USD</t>
  </si>
  <si>
    <t>Ingresos por intereses cobrados en Repo Bonos AFD  GS</t>
  </si>
  <si>
    <t>Ingresos por Intereses de Operaciones de Repo (Reportador) CDA USD</t>
  </si>
  <si>
    <t>Ingresos por Intereses de Operaciones de Repo (Reportador) CDA GS</t>
  </si>
  <si>
    <t>Ingresos por rendimiento fondo mutuo USD</t>
  </si>
  <si>
    <t>Ingresos por rendimiento fondo mutuo GS</t>
  </si>
  <si>
    <t>Ingresos por rendimiento fondo de inversión USD</t>
  </si>
  <si>
    <t>Ingresos por rendimiento fondo de inversión GS</t>
  </si>
  <si>
    <t>Ingresos por intereses cobrados instrumentos de cartera propia renta fija Partes Vinculadas CDA USD</t>
  </si>
  <si>
    <t>Ingresos por intereses cobrados instrumentos de cartera propia renta fija Partes Vinculadas CDA Gs</t>
  </si>
  <si>
    <t>Ingresos por dividendos cobrados instrumentos de cartera propia renta variable Partes Vinculadas USD</t>
  </si>
  <si>
    <t>Ingresos por dividendos cobrados instrumentos de cartera propia renta variable Partes Vinculadas GS</t>
  </si>
  <si>
    <t>Ingresos por intereses cobrados instrumentos en Repo Partes Vinculadas USD</t>
  </si>
  <si>
    <t>Ingresos por intereses cobrados instrumentos en Repo Partes Vinculadas GS</t>
  </si>
  <si>
    <t>Ingreso por Amortización de Diferencial de precio negativo CDA USD</t>
  </si>
  <si>
    <t>Ingreso por Amortización de Diferencial de precio negativo CDA GS</t>
  </si>
  <si>
    <t>Ingreso por Amortización de Diferencial de precio negativo CDA en Repo USD</t>
  </si>
  <si>
    <t>Ingreso por Amortización de Diferencial de precio negativo CDA en Repo GS</t>
  </si>
  <si>
    <t>Ingreso por Amortización de Diferencial de precio negativo Bonos Corporativos USD</t>
  </si>
  <si>
    <t>Ingreso por Amortización de Diferencial de precio negativo Bonos Corporativos GS</t>
  </si>
  <si>
    <t>Ingreso por Amortización de Diferencial de precio negativo Bonos Financieros USD</t>
  </si>
  <si>
    <t>Ingreso por Amortización de Diferencial de precio negativo Bonos Financieros Gs</t>
  </si>
  <si>
    <t>Ingreso por Amortización de Diferencial de precio negativo Bonos Subordinados USD</t>
  </si>
  <si>
    <t>Ingreso por Amortización de Diferencial de precio negativo Bonos Subordinados GS</t>
  </si>
  <si>
    <t>Ingreso por Amortización de Diferencial de precio negativo Bonos BBCP USD</t>
  </si>
  <si>
    <t>Ingreso por Amortización de Diferencial de precio negativo Bonos BBCP GS</t>
  </si>
  <si>
    <t>Ingreso por Amortización de Diferencial de precio negativo Bonos Corporativos en Repo USD</t>
  </si>
  <si>
    <t>Ingreso por Amortización de Diferencial de precio negativo Bonos Corporativos en Repo Gs</t>
  </si>
  <si>
    <t>Ingreso por Amortización de Diferencial de precio negativo Bonos Financieros en Repo USD</t>
  </si>
  <si>
    <t>Ingreso por Amortización de Diferencial de precio negativo Bonos Financieros en Repo Gs</t>
  </si>
  <si>
    <t>Ingreso por Amortización de Diferencial de precio negativo Bonos Subordinados en Repo USD</t>
  </si>
  <si>
    <t>Ingreso por Amortización de Diferencial de precio negativo Bonos Subordinados en Repo GS</t>
  </si>
  <si>
    <t>Ingreso por Amortización de Diferencial de precio negativo Bonos BBCP en Repo USD</t>
  </si>
  <si>
    <t>Ingreso por Amortización de Diferencial de precio negativo Bonos BBCP en Repo GS</t>
  </si>
  <si>
    <t>Ingreso por Amortización de Diferencial de precio negativo Letras de Regulación Monetaria USD</t>
  </si>
  <si>
    <t>Ingreso por Amortización de Diferencial de precio negativo Letras de Regulación Monetaria GS</t>
  </si>
  <si>
    <t>Ingreso por Amortización de Diferencial de precio negativo Pagarés Colocación Privada USD</t>
  </si>
  <si>
    <t>Ingreso por Amortización de Diferencial de precio negativo Pagarés Colocación Privada GS</t>
  </si>
  <si>
    <t>Ingreso por Amortización de Diferencial de precio negativo CDA Partes Vinculadas USD</t>
  </si>
  <si>
    <t>Ingreso por Amortización de Diferencial de precio negativo CDA Partes Vinculadas GS</t>
  </si>
  <si>
    <t>Ingreso por Amortización de Diferencial de precio negativo CDA en Repo USD Partes Vinculadas</t>
  </si>
  <si>
    <t>Ingreso por Amortización de Diferencial de precio negativo CDA en Repo GS Partes Vinculadas</t>
  </si>
  <si>
    <t>Ingreso por Amortización de Diferencial de precio negativo Bonos Corporativos Partes Vinculadas USD</t>
  </si>
  <si>
    <t>Ingreso por Amortización de Diferencial de precio negativo Bonos Corporativos Partes Vinculadas GS</t>
  </si>
  <si>
    <t>Ingreso por Amortización de Diferencial de precio negativo Bonos Financieros USD Partes Vinculadas</t>
  </si>
  <si>
    <t>Ingreso por Amortización de Diferencial de precio negativo Bonos Financieros GS Partes Vinculadas</t>
  </si>
  <si>
    <t>Ingreso por Amortización de Diferencial de precio negativo Bonos Subordinados USD Partes Vinculadas</t>
  </si>
  <si>
    <t>Ingreso por Amortización de Diferencial de precio negativo Bonos Subordinados GS Partes Vinculadas</t>
  </si>
  <si>
    <t>Ingreso por Amortización de Diferencial de precio negativo BBCP USD Partes Vinculadas</t>
  </si>
  <si>
    <t>Ingreso por Amortización de Diferencial de precio negativo BBCP GS Partes Vinculadas</t>
  </si>
  <si>
    <t>Ingreso por Amortización de Diferencial de precio negativo Bonos Corporativos USD en Repo Partes Vinculadas</t>
  </si>
  <si>
    <t>Ingreso por Amortización de Diferencial de precio negativo Bonos Corporativos GS en Repo Partes Vinculadas</t>
  </si>
  <si>
    <t>Ingreso por Amortización de Diferencial de precio negativo Bonos Financieros USD en Repo Partes Vinculadas</t>
  </si>
  <si>
    <t>Ingreso por Amortización de Diferencial de precio negativo Bonos Financieros GS en Repo Partes Vinculadas</t>
  </si>
  <si>
    <t>Ingreso por Amortización de Diferencial de precio negativo Bonos Subordinados USD en Repo Partes Vinculadas</t>
  </si>
  <si>
    <t>Ingreso por Amortización de Diferencial de precio negativo Bonos Subordinados GS en Repo Partes Vinculadas</t>
  </si>
  <si>
    <t>Ingreso por Amortización de Diferencial de precio negativo BBCP USD en Repo Partes Vinculadas</t>
  </si>
  <si>
    <t>Ingreso por Amortización de Diferencial de precio negativo GS en Repo Partes Vinculadas</t>
  </si>
  <si>
    <t>Ingreso por Amortización de Diferencial de precio negativo Colocación Privada Partes Vinculadas USD</t>
  </si>
  <si>
    <t>Ingreso por Amortización de Diferencial de precio negativo Colocación Privada Partes Vinculadas GS</t>
  </si>
  <si>
    <t>Ingreso por Amortización de Diferencial de precio negativo Bonos en el exterior USD</t>
  </si>
  <si>
    <t>Ingreso por Amortización de Diferencial de precio negativo Bonos en el exterior GS</t>
  </si>
  <si>
    <t>Ingreso por Amortización de Diferencial de precio negativo Bonos en el exterior Partes Vinculadas USD</t>
  </si>
  <si>
    <t>Ingreso por Amortización de Diferencial de precio negativo Bonos en el exterior Partes Vinculadas GS</t>
  </si>
  <si>
    <t>Ingresos por Amortización de Diferencial de precio negativo de acciones Agentes del Mercado de Valores USD</t>
  </si>
  <si>
    <t>Ingresos por Amortización de Diferencial de precio negativo de acciones Agentes del Mercado de Valores GS</t>
  </si>
  <si>
    <t>Ingresos por Amortización de Diferencial de precio negativo de acciones entidades no participantes en el Mercado de Valores USD</t>
  </si>
  <si>
    <t>Ingresos por Amortización de Diferencial de precio negativo de acciones entidades no participantes en el Mercado de Valores GS</t>
  </si>
  <si>
    <t>Ingresos por Amortización de Diferencial de precio negativo de acciones Agentes del Mercado de Valores Partes vinculadas USD</t>
  </si>
  <si>
    <t>Ingresos por Amortización de Diferencial de precio negativo de acciones Agentes del Mercado de Valores Partes vinculadas GS</t>
  </si>
  <si>
    <t>Ingresos por Amortización de Diferencial de precio negativo de acciones entidades no participantes en el Mercado de Valores Partes Vinculadas USD</t>
  </si>
  <si>
    <t>Ingresos por Amortización de Diferencial de precio negativo de acciones entidades no participantes en el Mercado de Valores Partes Vinculadas GS</t>
  </si>
  <si>
    <t>Comisiones por referencias USD</t>
  </si>
  <si>
    <t>Comisiones por referencias GS</t>
  </si>
  <si>
    <t>Ingresos por ajustes y redondeos USD</t>
  </si>
  <si>
    <t>Ingresos por ajustes y redondeos GS</t>
  </si>
  <si>
    <t>Aranceles BVPASA  USD</t>
  </si>
  <si>
    <t>Aranceles BVPASA  GS</t>
  </si>
  <si>
    <t>Ingresos Fondo de garantía BVPASA USD</t>
  </si>
  <si>
    <t>Ingresos Fondo de garantía BVPASA GS</t>
  </si>
  <si>
    <t>Intereses caja de ahorro en entidades bancarias USD</t>
  </si>
  <si>
    <t>Intereses caja de ahorro en entidades bancarias GS</t>
  </si>
  <si>
    <t>Intereses caja de ahorro en entidades bancarias GS no usar</t>
  </si>
  <si>
    <t>Descuentos obtenidos USD</t>
  </si>
  <si>
    <t>Descuentos obtenidos GS</t>
  </si>
  <si>
    <t>Alquileres de Inmuebles USD</t>
  </si>
  <si>
    <t>Alquileres de Inmuebles GS</t>
  </si>
  <si>
    <t>Ingresos por diferencia de cambio activos USD</t>
  </si>
  <si>
    <t>Ingresos por diferencia de cambio activos GS</t>
  </si>
  <si>
    <t>Ingresos por diferencia de cambio pasivos USD</t>
  </si>
  <si>
    <t>Ingresos por diferencia de cambio pasivos GS</t>
  </si>
  <si>
    <t>Ingresos Extraordinarios USD</t>
  </si>
  <si>
    <t>Ingresos Extraordinarios Gs</t>
  </si>
  <si>
    <t>Ingreso por Operaciones de Cambio USD</t>
  </si>
  <si>
    <t>Ingreso por Operaciones de Cambio GS</t>
  </si>
  <si>
    <t>Ingreso por Recupero de Gastos USD - Partes Vinculadas</t>
  </si>
  <si>
    <t>Ingreso por Recupero de Gastos GS - Partes Vinculadas</t>
  </si>
  <si>
    <t>Aranceles BVPASA USD</t>
  </si>
  <si>
    <t>Aranceles BVPASA GS</t>
  </si>
  <si>
    <t>Fondo de garantía BVPASA USD</t>
  </si>
  <si>
    <t>Fondo de garantía BVPASA GS</t>
  </si>
  <si>
    <t>Intereses caja de ahorro en entidades bancarias USD - vinculadas</t>
  </si>
  <si>
    <t>Intereses caja de ahorro en entidades bancarias GS - vinculadas</t>
  </si>
  <si>
    <t>Ingreso por servicios a Vinculadas GS</t>
  </si>
  <si>
    <t>Ingresos por instrumentos financieros a valor razonable USD</t>
  </si>
  <si>
    <t>Ingresos por instrumentos financieros a valor razonable GS</t>
  </si>
  <si>
    <t>Otros ingresos por instrumentos financieros a valor razonable USD</t>
  </si>
  <si>
    <t>Otros ingresos por instrumentos financieros a valor razonable GS</t>
  </si>
  <si>
    <t>Indemnizaciones cobradas USD</t>
  </si>
  <si>
    <t>Indemnizaciones cobradas GS</t>
  </si>
  <si>
    <t>Utilidad en venta de bienes de uso USD</t>
  </si>
  <si>
    <t>Utilidad en venta de bienes de uso GS</t>
  </si>
  <si>
    <t>Ingreso por Impuesto Diferido Gs</t>
  </si>
  <si>
    <t>Comisiones servicios de custodia  USD</t>
  </si>
  <si>
    <t>Comisiones servicios de custodia  GS</t>
  </si>
  <si>
    <t>Comisiones pagadas asesores independientes  USD</t>
  </si>
  <si>
    <t>Comisiones pagadas asesores independientes  GS</t>
  </si>
  <si>
    <t>Comisiones pagadas a otras entidades por intermediación USD</t>
  </si>
  <si>
    <t>Comisiones pagadas a otras entidades por intermediación GS</t>
  </si>
  <si>
    <t>Comisiones pagadas por distribución de fondos USD</t>
  </si>
  <si>
    <t>Comisiones pagadas por distribución de fondos GS</t>
  </si>
  <si>
    <t>Comisiones pagadas sobre ventas de títulos valores USD</t>
  </si>
  <si>
    <t>Comisiones pagadas sobre ventas de títulos valores GS</t>
  </si>
  <si>
    <t>Comisiones servicios de custodia USD</t>
  </si>
  <si>
    <t>Comisiones servicios de custodia GS</t>
  </si>
  <si>
    <t>Arancel BVPASA por Renta Variable  SEN USD</t>
  </si>
  <si>
    <t>Arancel BVPASA por Renta Variable  SEN GS</t>
  </si>
  <si>
    <t>Arancel BVPASA por Renta  Fija  SEN USD</t>
  </si>
  <si>
    <t>Arancel BVPASA por Renta  Fija  SEN GS</t>
  </si>
  <si>
    <t>Arancel BVPASA por Renta Variable - Tradicional USD</t>
  </si>
  <si>
    <t>Arancel BVPASA por Renta Variable - Tradicional GS</t>
  </si>
  <si>
    <t>Arancel BVPASA por Pacto (Repo) USD</t>
  </si>
  <si>
    <t>Arancel BVPASA por Pacto (Repo) GS</t>
  </si>
  <si>
    <t>Aranceles pagados SIV USD</t>
  </si>
  <si>
    <t>Aranceles pagados SIV GS</t>
  </si>
  <si>
    <t>Aranceles pagados SEPRELAD  USD</t>
  </si>
  <si>
    <t>Aranceles pagados SEPRELAD  GS</t>
  </si>
  <si>
    <t>Contribución al Fondo de garantía BVPASA USD</t>
  </si>
  <si>
    <t>Contribución al Fondo de garantía BVPASA GS</t>
  </si>
  <si>
    <t>Aranceles Pagados - Servicio SEN USD</t>
  </si>
  <si>
    <t>Costo por venta de CDA USD</t>
  </si>
  <si>
    <t>Costo por venta de CDA GS</t>
  </si>
  <si>
    <t>Costo por venta de Bonos Corporativos USD</t>
  </si>
  <si>
    <t>Costo por venta de Bonos Corporativos GS</t>
  </si>
  <si>
    <t>Costo por venta de Bonos Financieros USD</t>
  </si>
  <si>
    <t>Costo por venta de Bonos Financieros GS</t>
  </si>
  <si>
    <t>Costo por venta de Bonos Subordinados USD</t>
  </si>
  <si>
    <t>Costo por venta de Bonos Subordinados GS</t>
  </si>
  <si>
    <t>Costo por venta de Bonos Bursátiles de Corto plazo USD</t>
  </si>
  <si>
    <t>Costo por venta de Bonos Bursátiles de Corto plazo GS</t>
  </si>
  <si>
    <t>Costo por venta de Letra de Regulación Monetaria USD</t>
  </si>
  <si>
    <t>Costo por venta de Letra de Regulación Monetaria GS</t>
  </si>
  <si>
    <t>Costo por venta de Pagarés Colocación Privada USD</t>
  </si>
  <si>
    <t>Costo por venta de Pagarés Colocación Privada GS</t>
  </si>
  <si>
    <t>Costo por venta de CDA Partes Vinculadas USD</t>
  </si>
  <si>
    <t>Costo por venta de CDA Partes Vinculadas GS</t>
  </si>
  <si>
    <t>Costo por venta de Bonos Corporativos Partes Vinculadas USD</t>
  </si>
  <si>
    <t>Costo por venta de Bonos Corporativos Partes Vinculadas GS</t>
  </si>
  <si>
    <t>Costo por venta de Bonos Financieros Partes Vinculadas USD</t>
  </si>
  <si>
    <t>Costo por venta de Bonos Financieros Partes Vinculadas GS</t>
  </si>
  <si>
    <t>Costo por venta de Bonos Subordinados Partes Vinculadas USD</t>
  </si>
  <si>
    <t>Costo por venta de Bonos Subordinados Partes Vinculadas GS</t>
  </si>
  <si>
    <t>Costo por venta de Bonos Bursátiles de Corto plazo Partes Vinculadas USD</t>
  </si>
  <si>
    <t>Costo por venta de Bonos Bursátiles de Corto plazo Partes Vinculadas GS</t>
  </si>
  <si>
    <t>Costo por venta de Pagarés Colocación Privada Partes Vinculadas USD</t>
  </si>
  <si>
    <t>Costo por venta de Pagarés Colocación Privada Partes Vinculadas GS</t>
  </si>
  <si>
    <t>Costo por venta de Bonos en el exterior USD</t>
  </si>
  <si>
    <t>Costo por venta de Bonos en el exterior GS</t>
  </si>
  <si>
    <t>Costo por venta de Bonos en el exterior Partes Vinculadas USD</t>
  </si>
  <si>
    <t>Costo por venta de Bonos en el exterior Partes Vinculadas GS</t>
  </si>
  <si>
    <t>Costo por venta de acciones Agentes del Mercado de Valores USD</t>
  </si>
  <si>
    <t>Costo por venta de acciones Agentes del Mercado de Valores GS</t>
  </si>
  <si>
    <t>Costo por venta de acciones entidades no participantes en el Mercado de Valores USD</t>
  </si>
  <si>
    <t>Costo por venta de acciones entidades no participantes en el Mercado de Valores GS</t>
  </si>
  <si>
    <t>Costo por venta de acciones Agentes del Mercado de Valores Partes vinculadas USD</t>
  </si>
  <si>
    <t>Costo por venta de acciones Agentes del Mercado de Valores Partes vinculadas GS</t>
  </si>
  <si>
    <t>Costo por venta de acciones entidades no participantes en el Mercado de Valores Partes Vinculadas USD</t>
  </si>
  <si>
    <t>Costo por venta de acciones entidades no participantes en el Mercado de Valores Partes Vinculadas GS</t>
  </si>
  <si>
    <t>Gasto por amortización de diferencial de precio positivo CDA USD</t>
  </si>
  <si>
    <t>Gasto por amortización de diferencial de precio positivo CDA GS</t>
  </si>
  <si>
    <t>Gasto por amortización de diferencial de precio positivo CDA en Repo USD</t>
  </si>
  <si>
    <t>Gasto por amortización de diferencial de precio positivo CDA en Repo GS</t>
  </si>
  <si>
    <t>Gasto por amortización de diferencial de precio positivo Bonos Corporativos USD</t>
  </si>
  <si>
    <t>Gasto por amortización de diferencial de precio positivo Bonos Corporativos GS</t>
  </si>
  <si>
    <t>Gasto por amortización de diferencial de precio positivo Bonos Financieros USD</t>
  </si>
  <si>
    <t>Gasto por amortización de diferencial de precio positivo Bonos Financieros GS</t>
  </si>
  <si>
    <t>Gasto por amortización de diferencial de precio positivo Bonos Subordinados USD</t>
  </si>
  <si>
    <t>Gasto por amortización de diferencial de precio positivo Bonos Subordinados Gs</t>
  </si>
  <si>
    <t>Gasto por amortización de diferencial de precio positivo BBCP USD</t>
  </si>
  <si>
    <t>Gasto por amortización de diferencial de precio positivo BBCP GS</t>
  </si>
  <si>
    <t>Gasto por amortización de diferencial de precio positivo Bonos Corporativos USD en Repo</t>
  </si>
  <si>
    <t>Gasto por amortización de diferencial de precio positivo Bonos Corporativos GS en Repo</t>
  </si>
  <si>
    <t>Gasto por amortización de diferencial de precio positivo Bonos Financieros USD en Repo</t>
  </si>
  <si>
    <t>Gasto por amortización de diferencial de precio positivo Bonos Financieros GS en Repo</t>
  </si>
  <si>
    <t>Gasto por amortización de diferencial de precio positivo Bonos Subordinados USD en Repo</t>
  </si>
  <si>
    <t>Gasto por amortización de diferencial de precio positivo Bonos Subordinados Gs en Repo</t>
  </si>
  <si>
    <t>Gasto por amortización de diferencial de precio positivo BBCP USD en Repo</t>
  </si>
  <si>
    <t>Gasto por amortización de diferencial de precio positivo BBCP GS en Repo</t>
  </si>
  <si>
    <t>Gasto por amortización de diferencial de precio positivo Letras de Regulación Monetaria USD</t>
  </si>
  <si>
    <t>Gasto por amortización de diferencial de precio positivo Letras de Regulación Monetaria GS</t>
  </si>
  <si>
    <t>Gasto por amortización de diferencial de precio positivo Pagarés Colocación Privada USD</t>
  </si>
  <si>
    <t>Gasto por amortización de diferencial de precio positivo Pagarés Colocación Privada GS</t>
  </si>
  <si>
    <t>Gasto por amortización de diferencial de precio positivo CDA Partes Vinculadas USD</t>
  </si>
  <si>
    <t>Gasto por amortización de diferencial de precio positivo CDA Partes Vinculadas GS</t>
  </si>
  <si>
    <t>Gasto por amortización de diferencial de precio positivo CDA en Repo USD Partes Vinculadas</t>
  </si>
  <si>
    <t>Gasto por amortización de diferencial de precio positivo CDA en Repo GS Partes Vinculadas</t>
  </si>
  <si>
    <t>Gasto por amortización de diferencial de precio positivo Bonos Corporativos USD Partes Vinculadas</t>
  </si>
  <si>
    <t>Gasto por amortización de diferencial de precio positivo Bonos Corporativos GS Partes Vinculadas</t>
  </si>
  <si>
    <t>Gasto por amortización de diferencial de precio positivo Bonos Financieros USD Partes Vinculadas</t>
  </si>
  <si>
    <t>Gasto por amortización de diferencial de precio positivo Bonos Financieros GS Partes Vinculadas</t>
  </si>
  <si>
    <t>Gasto por amortización de diferencial de precio positivo Bonos Subordinados USD Partes Vinculadas</t>
  </si>
  <si>
    <t>Gasto por amortización de diferencial de precio positivo Bonos Subordinados Gs Partes Vinculadas</t>
  </si>
  <si>
    <t>Gasto por amortización de diferencial de precio positivo BBCP USD Partes Vinculadas</t>
  </si>
  <si>
    <t>Gasto por amortización de diferencial de precio positivo BBCP GS Partes Vinculadas</t>
  </si>
  <si>
    <t>Gasto por amortización de diferencial de precio positivo Bonos Corporativos USD en Repo Partes Vinculadas</t>
  </si>
  <si>
    <t>Gasto por amortización de diferencial de precio positivo Bonos Corporativos GS en Repo Partes Vinculadas</t>
  </si>
  <si>
    <t>Gasto por amortización de diferencial de precio positivo Bonos Financieros USD en Repo Partes Vinculadas</t>
  </si>
  <si>
    <t>Gasto por amortización de diferencial de precio positivo Bonos Financieros GS en Repo Partes Vinculadas</t>
  </si>
  <si>
    <t>Gasto por amortización de diferencial de precio positivo Bonos Subordinados USD en Repo Partes Vinculadas</t>
  </si>
  <si>
    <t>Gasto por amortización de diferencial de precio positivo Bonos Subordinados Gs en Repo Partes Vinculadas</t>
  </si>
  <si>
    <t>Gasto por amortización de diferencial de precio positivo BBCP USD en Repo Partes Vinculadas</t>
  </si>
  <si>
    <t>Gasto por amortización de diferencial de precio positivo BBCP GS en Repo Partes Vinculadas</t>
  </si>
  <si>
    <t>Gasto por amortización de diferencial de precio positivo de Pagarés Colocación Privada Partes Vinculadas USD</t>
  </si>
  <si>
    <t>Gasto por amortización de diferencial de precio positivo de Pagarés Colocación Privada Partes Vinculadas GS</t>
  </si>
  <si>
    <t>Gasto por amortización de diferencial de precio positivo Bonos en el exterior  USD</t>
  </si>
  <si>
    <t>Gasto por amortización de diferencial de precio positivo Bonos en el exterior  GS</t>
  </si>
  <si>
    <t>Gasto por amortización de diferencial de precio positivo Bonos en el exterior Partes Vinculadas USD</t>
  </si>
  <si>
    <t>Gasto por amortización de diferencial de precio positivo Bonos en el exterior Partes Vinculadas GS</t>
  </si>
  <si>
    <t>Gasto por amortización de diferencial de precio positivo acciones Agentes del Mercado de Valores USD</t>
  </si>
  <si>
    <t>Gasto por amortización de diferencial de precio positivo acciones Agentes del Mercado de Valores GS</t>
  </si>
  <si>
    <t>Gasto por amortización de diferencial de precio positivo acciones entidades no participantes en el Mercado de Valores USD</t>
  </si>
  <si>
    <t>Gasto por amortización de diferencial de precio positivo acciones entidades no participantes en el Mercado de Valores GS</t>
  </si>
  <si>
    <t>Gasto por amortización de diferencial de precio positivo acciones Agentes del Mercado de Valores Partes Vinculadas USD</t>
  </si>
  <si>
    <t>Gasto por amortización de diferencial de precio positivo acciones Agentes del Mercado de Valores Partes Vinculadas GS</t>
  </si>
  <si>
    <t>Gasto por amortización de diferencial de precio positivo acciones entidades no participantes en el Mercado de Valores Partes Vinculadas USD</t>
  </si>
  <si>
    <t>Gasto por amortización de diferencial de precio positivo acciones entidades no participantes en el Mercado de Valores Partes Vinculadas GS</t>
  </si>
  <si>
    <t>Publicidad y propaganda USD</t>
  </si>
  <si>
    <t>Publicidad y propaganda GS</t>
  </si>
  <si>
    <t>Gastos de representación USD</t>
  </si>
  <si>
    <t>Gastos de representación GS</t>
  </si>
  <si>
    <t>Obsequios a Clientes USD</t>
  </si>
  <si>
    <t>Obsequios a Clientes GS</t>
  </si>
  <si>
    <t>Comisiones pagadas sobre ventas USD</t>
  </si>
  <si>
    <t>Comisiones pagadas sobre ventas GS</t>
  </si>
  <si>
    <t>Honorarios Directorio Vinculados USD</t>
  </si>
  <si>
    <t>Honorarios Directorio Vinculados GS</t>
  </si>
  <si>
    <t>Honorarios Administración/Gerencia Vinculados USD</t>
  </si>
  <si>
    <t>Honorarios Administración/Gerencia Vinculados GS</t>
  </si>
  <si>
    <t>Honorarios Contabilidad USD</t>
  </si>
  <si>
    <t>Honorarios Contabilidad GS</t>
  </si>
  <si>
    <t>Honorarios Abogados USD</t>
  </si>
  <si>
    <t>Honorarios Abogados GS</t>
  </si>
  <si>
    <t>Honorario Auditor Interno Vinculado USD</t>
  </si>
  <si>
    <t>Honorario Auditor Interno Vinculado GS</t>
  </si>
  <si>
    <t>Honorario Síndicos Vinculados USD</t>
  </si>
  <si>
    <t>Honorario Síndicos Vinculados GS</t>
  </si>
  <si>
    <t>Honorario Apoderado Vinculados USD</t>
  </si>
  <si>
    <t>Honorario Apoderado Vinculados GS</t>
  </si>
  <si>
    <t>Auditoría Externa USD</t>
  </si>
  <si>
    <t>Auditoría Externa GS</t>
  </si>
  <si>
    <t>Honorarios - Varios USD</t>
  </si>
  <si>
    <t>Honorarios - Varios GS</t>
  </si>
  <si>
    <t>Amortizaciones del Ejercicio Cargos Diferidos USD</t>
  </si>
  <si>
    <t>Amortizaciones del Ejercicio Cargos Diferidos GS</t>
  </si>
  <si>
    <t>Amortizaciones del Ejercicio Activos Intangibles GS</t>
  </si>
  <si>
    <t>Preaviso USD</t>
  </si>
  <si>
    <t>Preaviso GS</t>
  </si>
  <si>
    <t>Gastos de capacitación  USD</t>
  </si>
  <si>
    <t>Gastos de capacitación  GS</t>
  </si>
  <si>
    <t>Uniforme USD</t>
  </si>
  <si>
    <t>Uniforme GS</t>
  </si>
  <si>
    <t>Dietas a directores y consejeros USD</t>
  </si>
  <si>
    <t>Dietas a directores y consejeros GS</t>
  </si>
  <si>
    <t>Retribuciones especiales USD</t>
  </si>
  <si>
    <t>Retribuciones especiales GS</t>
  </si>
  <si>
    <t>Otros Beneficios al personal USD</t>
  </si>
  <si>
    <t>Otros Beneficios al personal GS</t>
  </si>
  <si>
    <t>Colación USD</t>
  </si>
  <si>
    <t>Colación GS</t>
  </si>
  <si>
    <t>Demostraciones y Agasajos USD</t>
  </si>
  <si>
    <t>Demostraciones y Agasajos GS</t>
  </si>
  <si>
    <t>Gastos de Estacionamiento USD</t>
  </si>
  <si>
    <t>Gastos de Estacionamiento Gs</t>
  </si>
  <si>
    <t>Serv. de Seguridad Informatica - Vinculadas USD</t>
  </si>
  <si>
    <t>Serv. de Seguridad Informatica - Vinculadas GS</t>
  </si>
  <si>
    <t>Gastos de Escribanía  USD</t>
  </si>
  <si>
    <t>Gastos de Escribanía  GS</t>
  </si>
  <si>
    <t>Reparación y mantenimiento de rodados USD</t>
  </si>
  <si>
    <t>Servicios de Consultoría GS</t>
  </si>
  <si>
    <t>Asesoría legal USD</t>
  </si>
  <si>
    <t>Asesoría legal GS</t>
  </si>
  <si>
    <t>Reparación y mantenimiento de muebles e instalaciones USD</t>
  </si>
  <si>
    <t>Reparación y mantenimiento de muebles e instalaciones GS</t>
  </si>
  <si>
    <t>Reparación y mantenimiento de equipos de informatica y sistemas USD</t>
  </si>
  <si>
    <t>Reparación y mantenimiento de equipos de informatica y sistemas GS</t>
  </si>
  <si>
    <t>Courrier y encomiendas USD</t>
  </si>
  <si>
    <t>Courrier y encomiendas GS</t>
  </si>
  <si>
    <t>Gastos de refrigerios USD</t>
  </si>
  <si>
    <t>Gastos de refrigerios GS</t>
  </si>
  <si>
    <t>Gastos de limpieza y cafetería USD</t>
  </si>
  <si>
    <t>Gastos de limpieza y cafetería GS</t>
  </si>
  <si>
    <t>Viaticos USD</t>
  </si>
  <si>
    <t>Viaticos GS</t>
  </si>
  <si>
    <t>Útiles de oficina USD</t>
  </si>
  <si>
    <t>Útiles de oficina GS</t>
  </si>
  <si>
    <t>Papelería, útiles e impresos USD</t>
  </si>
  <si>
    <t>Papelería, útiles e impresos GS</t>
  </si>
  <si>
    <t>Gastos de Movilidad  USD</t>
  </si>
  <si>
    <t>Gastos de Movilidad  GS</t>
  </si>
  <si>
    <t>Combustibles y lubricantes USD</t>
  </si>
  <si>
    <t>Combustibles y lubricantes GS</t>
  </si>
  <si>
    <t>Servicios de seguridad informática. USD</t>
  </si>
  <si>
    <t>Servicios de seguridad informática. GS</t>
  </si>
  <si>
    <t>Gastos de asamblea USD</t>
  </si>
  <si>
    <t>Gastos de asamblea GS</t>
  </si>
  <si>
    <t>Donaciones y contribuciones USD</t>
  </si>
  <si>
    <t>Donaciones y contribuciones GS</t>
  </si>
  <si>
    <t>Expensas USD</t>
  </si>
  <si>
    <t>Expensas GS</t>
  </si>
  <si>
    <t>Gastos Viaje USD</t>
  </si>
  <si>
    <t>Gastos Viaje GS</t>
  </si>
  <si>
    <t>Honorarios por gestiones varias USD</t>
  </si>
  <si>
    <t>Honorarios por gestiones varias GS</t>
  </si>
  <si>
    <t>Asesoría y Gestión de Cartera USD</t>
  </si>
  <si>
    <t>Asesoría y Gestión de Cartera GS</t>
  </si>
  <si>
    <t>Cuotas y Suscripciones USD</t>
  </si>
  <si>
    <t>Cuotas y Suscripciones GS</t>
  </si>
  <si>
    <t>Servicio de Calificación USD</t>
  </si>
  <si>
    <t>Servicio de Calificación GS</t>
  </si>
  <si>
    <t>Servicio de Monitoreo USD</t>
  </si>
  <si>
    <t>Servicio de Monitoreo GS</t>
  </si>
  <si>
    <t>Gastos No Deducibles USD</t>
  </si>
  <si>
    <t>Gastos No Deducibles GS</t>
  </si>
  <si>
    <t>Egresos por Ajustes y Redondeos USD</t>
  </si>
  <si>
    <t>Egresos por Ajustes y Redondeos GS</t>
  </si>
  <si>
    <t>Seguros pagados edificios USD</t>
  </si>
  <si>
    <t>Seguros pagados edificios GS</t>
  </si>
  <si>
    <t>Seguros pagados rodados USD</t>
  </si>
  <si>
    <t>Seguros pagados rodados GS</t>
  </si>
  <si>
    <t>Seguros Pagados Garantía de Constitución Casa de bolsa GS</t>
  </si>
  <si>
    <t>Seguro medico del personal USD</t>
  </si>
  <si>
    <t>Seguro medico del personal GS</t>
  </si>
  <si>
    <t>Agua, luz, teléfono e internet USD</t>
  </si>
  <si>
    <t>Agua, luz, teléfono e internet GS</t>
  </si>
  <si>
    <t>Comunicaciones USD</t>
  </si>
  <si>
    <t>Comunicaciones Gs</t>
  </si>
  <si>
    <t>Depreciación del ejercicio USD</t>
  </si>
  <si>
    <t>Depreciación del ejercicio GS</t>
  </si>
  <si>
    <t>Sueldos y jornales/Administrativo USD</t>
  </si>
  <si>
    <t>Sueldos y jornales/Administrativo GS</t>
  </si>
  <si>
    <t>Sueldos y Jornales / Administrativo GS - GND</t>
  </si>
  <si>
    <t>Aguinaldos USD</t>
  </si>
  <si>
    <t>Aguinaldos GS</t>
  </si>
  <si>
    <t>Vacaciones USD</t>
  </si>
  <si>
    <t>Vacaciones GS</t>
  </si>
  <si>
    <t>Bonificación familiar USD</t>
  </si>
  <si>
    <t>Bonificación familiar GS</t>
  </si>
  <si>
    <t>Aporte patronal USD</t>
  </si>
  <si>
    <t>Aporte patronal GS</t>
  </si>
  <si>
    <t>Alquiler de Bienes Inmuebles USD</t>
  </si>
  <si>
    <t>Alquiler de Bienes Muebles GS</t>
  </si>
  <si>
    <t>Impuestos  patentes tasas y contribuciones USD</t>
  </si>
  <si>
    <t>Impuestos  patentes tasas y contribuciones GS</t>
  </si>
  <si>
    <t>Previsión incobrables USD</t>
  </si>
  <si>
    <t>Previsión incobrables GS</t>
  </si>
  <si>
    <t>Alquiler de Bienes Inmuebles GS</t>
  </si>
  <si>
    <t>Alquiler de Bienes Muebles USD</t>
  </si>
  <si>
    <t>Intereses pagados por préstamos USD</t>
  </si>
  <si>
    <t>Intereses pagados por préstamos GS</t>
  </si>
  <si>
    <t>Gastos de sobregiros  USD Vinculados</t>
  </si>
  <si>
    <t>Gastos de sobregiros  GS Vinculados</t>
  </si>
  <si>
    <t>Gastos de Sobregiros USD - No Vinculados</t>
  </si>
  <si>
    <t>Gastos de Sobregiros Gs - No Vinculados</t>
  </si>
  <si>
    <t>Intereses por operaciones en repo CDA  USD</t>
  </si>
  <si>
    <t>Intereses por operaciones en repo CDA  GS</t>
  </si>
  <si>
    <t>Intereses por operaciones en repo Bonos Subordinados  USD</t>
  </si>
  <si>
    <t>Intereses por operaciones en repo Bonos Subordinados  GS</t>
  </si>
  <si>
    <t>Intereses por operaciones en repo Bonos Corporativos  USD</t>
  </si>
  <si>
    <t>Intereses por operaciones en repo Bonos Corporativos  GS</t>
  </si>
  <si>
    <t>Intereses por operaciones en repo Bonos Financieros  USD</t>
  </si>
  <si>
    <t>Intereses por operaciones en repo Bonos Financieros  GS</t>
  </si>
  <si>
    <t>Intereses por operaciones en repo Bonos del Tesoro  USD</t>
  </si>
  <si>
    <t>Intereses por operaciones en repo Bonos del Tesoro  GS</t>
  </si>
  <si>
    <t>Intereses por operaciones en repo Bonos Municipales  USD</t>
  </si>
  <si>
    <t>Intereses por operaciones en repo Bonos Municipales  GS</t>
  </si>
  <si>
    <t>Intereses por operaciones en repo Bonos AFD  USD</t>
  </si>
  <si>
    <t>Intereses por operaciones en repo Bonos AFD  GS</t>
  </si>
  <si>
    <t>Intereses por operaciones en repo USD - GND</t>
  </si>
  <si>
    <t>Intereses por operaciones en repo - GND</t>
  </si>
  <si>
    <t>Comisiones y gastos bancarios  USD - Vinculadas</t>
  </si>
  <si>
    <t>Comisiones y gastos bancarios  GS - Vinculadas</t>
  </si>
  <si>
    <t>Comisiones y Gastos Bancarios USD - GND</t>
  </si>
  <si>
    <t>Comisiones y Gastos Bancarios GS - GND</t>
  </si>
  <si>
    <t>Comisiones y gastos bancarios USD - No Vinculados</t>
  </si>
  <si>
    <t>Comisiones y gastos bancarios GS - No Vinculados</t>
  </si>
  <si>
    <t>Gastos bancarios por préstamos USD</t>
  </si>
  <si>
    <t>Gastos bancarios por préstamos GS</t>
  </si>
  <si>
    <t>Egresos por diferencia de cambio activos USD</t>
  </si>
  <si>
    <t>Egresos por diferencia de cambio activos GS</t>
  </si>
  <si>
    <t>Egresos por diferencia de cambio pasivos USD</t>
  </si>
  <si>
    <t>Egresos por diferencia de cambio pasivos GS</t>
  </si>
  <si>
    <t>Pérdida por Operaciones de Cambio USD</t>
  </si>
  <si>
    <t>Pérdida por Operaciones de Cambio GS</t>
  </si>
  <si>
    <t>Gastos mantenimiento tarjeta de crédito USD</t>
  </si>
  <si>
    <t>Gastos mantenimiento tarjeta de crédito GS</t>
  </si>
  <si>
    <t>IVA Costo USD</t>
  </si>
  <si>
    <t>IVA Costo GS</t>
  </si>
  <si>
    <t>Impuesto a la Renta  USD</t>
  </si>
  <si>
    <t>Impuesto a la Renta  GS</t>
  </si>
  <si>
    <t>Reserva Legal del Ejercicio USD</t>
  </si>
  <si>
    <t>Reserva Legal del Ejercicio GS</t>
  </si>
  <si>
    <t>Retención Renta USD</t>
  </si>
  <si>
    <t>Retención Renta GS</t>
  </si>
  <si>
    <t>Otros Resultados - Impuesto Diferido</t>
  </si>
  <si>
    <t>Multas y sanciones USD</t>
  </si>
  <si>
    <t>Multas y sanciones GS</t>
  </si>
  <si>
    <t>Gastos por instrumentos financieros a valor razonable  USD</t>
  </si>
  <si>
    <t>Gastos por instrumentos financieros a valor razonable  GS</t>
  </si>
  <si>
    <t>Indemnizaciones pagadas USD</t>
  </si>
  <si>
    <t>Indemnizaciones pagadas GS</t>
  </si>
  <si>
    <t>Pérdida en venta de bienes de uso USD</t>
  </si>
  <si>
    <t>Pérdida en venta de bienes de uso GS</t>
  </si>
  <si>
    <t>Resultado Del Ejercicio</t>
  </si>
  <si>
    <t>Totales</t>
  </si>
  <si>
    <t>DISPONIBILIDADES</t>
  </si>
  <si>
    <t>Bancos Cta. Cte.</t>
  </si>
  <si>
    <t>Bancos Cta. Cte.  Operaciones administrativas</t>
  </si>
  <si>
    <t>Bancos Cta. Ahorro</t>
  </si>
  <si>
    <t>110201070010701</t>
  </si>
  <si>
    <t>Inversiones en Títulos de Renta Fija</t>
  </si>
  <si>
    <t xml:space="preserve">Inversiones en Títulos de Renta Fija emitidos en el pais </t>
  </si>
  <si>
    <t xml:space="preserve">CDA </t>
  </si>
  <si>
    <t>Inversiones Diferencial de Precios en Instrumentos de Renta Fija emitidos en el pais</t>
  </si>
  <si>
    <t>Diferencial de Precio Positivo no Amortizado - CDA</t>
  </si>
  <si>
    <t>CUENTAS POR COBRAR</t>
  </si>
  <si>
    <t>Deudores por servicios prestados</t>
  </si>
  <si>
    <t>Deudores por servicios de administración de Fondos a Partes Vinculadas</t>
  </si>
  <si>
    <t>Deudores por servicios de administración de Fondos a Partes Vinculadas USD</t>
  </si>
  <si>
    <t>Deudores por servicios de administración de Fondos a Partes Vinculadas GS</t>
  </si>
  <si>
    <t>Deudores por servicios de administración de Fondos</t>
  </si>
  <si>
    <t>Deudores por otros servicios prestados Partes Vinculadas</t>
  </si>
  <si>
    <t>Otras cuentas a cobrar Partes Vinculadas</t>
  </si>
  <si>
    <t>Deudores por Negociación de Títulos Valores en Repo</t>
  </si>
  <si>
    <t>Deudores por Negociación de Títulos Renta Fija en Repo con Partes Vinculadas</t>
  </si>
  <si>
    <t xml:space="preserve">Deudores por negociación Títulos Renta Fija CDA en Repo </t>
  </si>
  <si>
    <t>130201890020199</t>
  </si>
  <si>
    <t>130201890040199</t>
  </si>
  <si>
    <t xml:space="preserve">Deudores por negociación Títulos Renta Fija Bonos Corporativos en Repo </t>
  </si>
  <si>
    <t>Créditos por impuestos corrientes</t>
  </si>
  <si>
    <t>Créditos por impuestos</t>
  </si>
  <si>
    <t>IVA CF 10%</t>
  </si>
  <si>
    <t>Activo por Impuesto Diferido</t>
  </si>
  <si>
    <t xml:space="preserve">Garantías constituidas </t>
  </si>
  <si>
    <t>Garantía de alquiler</t>
  </si>
  <si>
    <t>Gastos pagados por adelantado</t>
  </si>
  <si>
    <t>Gastos a devengar</t>
  </si>
  <si>
    <t>Suscripciones a vencer</t>
  </si>
  <si>
    <t>Servicios de Calificación a Vencer</t>
  </si>
  <si>
    <t>Intereses a Cobrar</t>
  </si>
  <si>
    <t>Intereses a Cobrar Títulos de Renta Fija en  Repo</t>
  </si>
  <si>
    <t>(-) Intereses a devengar Bonos Financieros en Repo</t>
  </si>
  <si>
    <t>Intereses a Cobrar Títulos de Renta Fija en  Repo con Partes Vinculadas</t>
  </si>
  <si>
    <t xml:space="preserve">Intereses a cobrar  CDA en  Repo </t>
  </si>
  <si>
    <t>Intereses a cobrar  Bonos Subordinados en Repo</t>
  </si>
  <si>
    <t>Intereses a cobrar  Bonos Corporativos en Repo</t>
  </si>
  <si>
    <t>130802210040199</t>
  </si>
  <si>
    <t xml:space="preserve">(-) Intereses a devengar  CDA en Repo </t>
  </si>
  <si>
    <t>(-) Intereses a devengar Bonos Subordinados en Repo</t>
  </si>
  <si>
    <t xml:space="preserve">(-) Intereses a devengar  Bonos Corporativos en Repo </t>
  </si>
  <si>
    <t>Intereses a cobrar Títulos de Renta Fija emitidos en el país</t>
  </si>
  <si>
    <t xml:space="preserve">Intereses a cobrar  CDA  </t>
  </si>
  <si>
    <t xml:space="preserve">(-) Intereses a devengar CDA  </t>
  </si>
  <si>
    <t>PROPIEDADES, PLANTA Y EQUIPO</t>
  </si>
  <si>
    <t>Propiedades, planta y equipo</t>
  </si>
  <si>
    <t>Bienes en operación</t>
  </si>
  <si>
    <t>Muebles y Útiles</t>
  </si>
  <si>
    <t>Equipos de Informática</t>
  </si>
  <si>
    <t>Mejora en Predio Ajeno</t>
  </si>
  <si>
    <t>(-) Depreciación Acumulada  Muebles y Útiles</t>
  </si>
  <si>
    <t>(-) Depreciación Acumulada  Equipos de Informática</t>
  </si>
  <si>
    <t>(-) Depreciación Acumulada  Mejora en Predio Ajeno</t>
  </si>
  <si>
    <t>CARGOS DIFERIDOS E INTANGIBLES</t>
  </si>
  <si>
    <t>Activos Intangibles</t>
  </si>
  <si>
    <t>Licencias Informáticas</t>
  </si>
  <si>
    <t>Software Informático</t>
  </si>
  <si>
    <t>(-) Amortización Acumulada - Software informàtico</t>
  </si>
  <si>
    <t>Cargos Diferidos</t>
  </si>
  <si>
    <t>Gastos de Constitución</t>
  </si>
  <si>
    <t>(-) Amortización Acumulada Gastos de Constitución</t>
  </si>
  <si>
    <t>ACREEDORES VARIOS</t>
  </si>
  <si>
    <t>Acreedores por compra de bienes y/o prestación de servicios</t>
  </si>
  <si>
    <t xml:space="preserve">Acreedores por compra de bienes </t>
  </si>
  <si>
    <t xml:space="preserve">Acreedores por compra de servicios </t>
  </si>
  <si>
    <t>Operaciones a Liquidar</t>
  </si>
  <si>
    <t>PASIVO POR INVERSIONES</t>
  </si>
  <si>
    <t>Pasivo por Inversiones</t>
  </si>
  <si>
    <t>Operación de Venta / Repo - Titulos</t>
  </si>
  <si>
    <t>GASTOS DEVENGADOS A PAGAR</t>
  </si>
  <si>
    <t>Gastos devengados a pagar</t>
  </si>
  <si>
    <t>Honorarios Gerencia a pagar</t>
  </si>
  <si>
    <t>Honorario Síndicos a pagar</t>
  </si>
  <si>
    <t xml:space="preserve">Aguinaldos a pagar </t>
  </si>
  <si>
    <t>Aportes y Retenciones a pagar</t>
  </si>
  <si>
    <t>Honorarios Auditoría Externa a pagar</t>
  </si>
  <si>
    <t>Seguro Médico a pagar</t>
  </si>
  <si>
    <t>Obligaciones Fiscales</t>
  </si>
  <si>
    <t>Obligaciones por impuestos</t>
  </si>
  <si>
    <t>Pasivo por Impuesto Diferido</t>
  </si>
  <si>
    <t>Retención Impuesto a la Renta no Residente a pagar</t>
  </si>
  <si>
    <t>Retención IVA a pagar</t>
  </si>
  <si>
    <t>Mantenimiento Sistemas a Pagar</t>
  </si>
  <si>
    <t>Servicios Básicos a Pagar</t>
  </si>
  <si>
    <t>CAPITAL SOCIAL, RESERVAS Y RESULTADOS</t>
  </si>
  <si>
    <t>Capital integrado</t>
  </si>
  <si>
    <t>Capital integrado en efectivo</t>
  </si>
  <si>
    <t>Resultados</t>
  </si>
  <si>
    <t>Resultados  Acumulados</t>
  </si>
  <si>
    <t>Pérdidas Acumuladas</t>
  </si>
  <si>
    <t>Resultados del Ejercicio</t>
  </si>
  <si>
    <t>Pérdida del Periodo</t>
  </si>
  <si>
    <t>INGRESOS OPERATIVOS</t>
  </si>
  <si>
    <t>Comisiones Cobradas por Servicios de Administración</t>
  </si>
  <si>
    <t>Comisiones Cobradas por Servicios de Administración de Fondos</t>
  </si>
  <si>
    <t>Comisiones por servicios de administración de fondos</t>
  </si>
  <si>
    <t>Ingresos por negociación de títulos valores de cartera propia</t>
  </si>
  <si>
    <t xml:space="preserve">Ingresos por intereses y rendimientos de títulos valores de cartera propia </t>
  </si>
  <si>
    <t>Ingresos por intereses cobrados instrumentos de cartera propia renta fija</t>
  </si>
  <si>
    <t>Ingresos por intereses cobrados instrumentos en Repo</t>
  </si>
  <si>
    <t>Ingresos por Intereses de Operaciones de Repo (Reportador)</t>
  </si>
  <si>
    <t>Otros Ingresos Operativos</t>
  </si>
  <si>
    <t>Ingresos por ajustes y redondeos</t>
  </si>
  <si>
    <t>Intereses caja de ahorro en entidades bancarias</t>
  </si>
  <si>
    <t>Ingresos por diferencia de cambio activos</t>
  </si>
  <si>
    <t>Ingresos por diferencia de cambio pasivos</t>
  </si>
  <si>
    <t>Otros Ingresos Operativos Partes Vinculadas</t>
  </si>
  <si>
    <t>Ingreso por Recupero de Gastos - Partes Vinculadas</t>
  </si>
  <si>
    <t>GASTOS OPERATIVOS</t>
  </si>
  <si>
    <t>Gastos por comisiones servicios de intermediación/administración</t>
  </si>
  <si>
    <t>Gastos por comisiones de servicio de intermediación/administración Partes Vinculadas</t>
  </si>
  <si>
    <t>Comisiones pagadas sobre ventas de títulos valores</t>
  </si>
  <si>
    <t>Gastos por servicios de intermediación</t>
  </si>
  <si>
    <t>Aranceles pagados SIV</t>
  </si>
  <si>
    <t xml:space="preserve">Aranceles pagados SEPRELAD </t>
  </si>
  <si>
    <t>Egresos por compra de títulos valores de cartera propia</t>
  </si>
  <si>
    <t>Egresos por compra de titulos valores de cartera propia Renta Fija emitidos en el pais</t>
  </si>
  <si>
    <t>Gasto por amortización de diferencial de precio positivo CDA</t>
  </si>
  <si>
    <t>Gastos de Operación</t>
  </si>
  <si>
    <t xml:space="preserve">Gastos de comercialización </t>
  </si>
  <si>
    <t>Publicidad y propaganda</t>
  </si>
  <si>
    <t>Otros gastos de comercialización</t>
  </si>
  <si>
    <t>Obsequios a Clientes</t>
  </si>
  <si>
    <t>Comisiones pagadas sobre ventas</t>
  </si>
  <si>
    <t>Gastos de administración</t>
  </si>
  <si>
    <t>Honorarios Profesionales</t>
  </si>
  <si>
    <t>Honorarios Administración/Gerencia Vinculados</t>
  </si>
  <si>
    <t>Honorarios Contabilidad</t>
  </si>
  <si>
    <t>Honorario Síndicos Vinculados</t>
  </si>
  <si>
    <t>Auditoría Externa</t>
  </si>
  <si>
    <t>Amortizaciones del ejercicio</t>
  </si>
  <si>
    <t>Amortizaciones del Ejercicio Cargos Diferidos</t>
  </si>
  <si>
    <t>Amortizaciones del Ejercicio Activos Intangibles</t>
  </si>
  <si>
    <t>Otros gastos administrativos</t>
  </si>
  <si>
    <t xml:space="preserve">Gastos de capacitación </t>
  </si>
  <si>
    <t>Otros Beneficios al personal</t>
  </si>
  <si>
    <t>Colación</t>
  </si>
  <si>
    <t>Demostraciones y Agasajos</t>
  </si>
  <si>
    <t>Gastos de Estacionamiento</t>
  </si>
  <si>
    <t>Serv. de Seguridad Informatica - Vinculadas</t>
  </si>
  <si>
    <t xml:space="preserve">Gastos de Escribanía </t>
  </si>
  <si>
    <t>Reparación y mantenimiento de muebles e instalaciones</t>
  </si>
  <si>
    <t>Reparación y mantenimiento de equipos de informatica y sistemas</t>
  </si>
  <si>
    <t>Gastos de refrigerios</t>
  </si>
  <si>
    <t>Gastos de limpieza y cafetería</t>
  </si>
  <si>
    <t>Útiles de oficina</t>
  </si>
  <si>
    <t>Papelería, útiles e impresos</t>
  </si>
  <si>
    <t xml:space="preserve">Gastos de Movilidad </t>
  </si>
  <si>
    <t>Combustibles y lubricantes</t>
  </si>
  <si>
    <t>Gastos de asamblea</t>
  </si>
  <si>
    <t>Expensas</t>
  </si>
  <si>
    <t>Honorarios por gestiones varias</t>
  </si>
  <si>
    <t>Asesoría y Gestión de Cartera</t>
  </si>
  <si>
    <t>Cuotas y Suscripciones</t>
  </si>
  <si>
    <t>Servicio de Calificación</t>
  </si>
  <si>
    <t>Servicio de Monitoreo</t>
  </si>
  <si>
    <t>Gastos No Deducibles</t>
  </si>
  <si>
    <t>Egresos por Ajustes y Redondeos</t>
  </si>
  <si>
    <t>Seguros pagados</t>
  </si>
  <si>
    <t>Seguro medico del personal</t>
  </si>
  <si>
    <t>Servicios básicos</t>
  </si>
  <si>
    <t>Agua, luz, teléfono e internet</t>
  </si>
  <si>
    <t>Comunicaciones</t>
  </si>
  <si>
    <t>Depreciaciones del ejercicio</t>
  </si>
  <si>
    <t>Depreciación del ejercicio</t>
  </si>
  <si>
    <t>Sueldos y jornales/Administrativo</t>
  </si>
  <si>
    <t>Aguinaldos</t>
  </si>
  <si>
    <t>Vacaciones</t>
  </si>
  <si>
    <t>Aporte patronal</t>
  </si>
  <si>
    <t>Alquileres pagados</t>
  </si>
  <si>
    <t>Alquileres pagados - Bienes Inmuebles</t>
  </si>
  <si>
    <t>Alquileres pagados - Bienes Muebles</t>
  </si>
  <si>
    <t>Impuestos  patentes tasas y contribuciones</t>
  </si>
  <si>
    <t>Gastos Financieros</t>
  </si>
  <si>
    <t xml:space="preserve">Comisiones y gastos bancarios </t>
  </si>
  <si>
    <t>Comisiones y gastos bancarios - Vinculadas</t>
  </si>
  <si>
    <t>Comisiones y gastos bancarios  - GND</t>
  </si>
  <si>
    <t>Comisiones y gastos bancarios  - No Vinculadas</t>
  </si>
  <si>
    <t>Egresos por diferencia de cambio activos</t>
  </si>
  <si>
    <t>Egresos por diferencia de cambio pasivos</t>
  </si>
  <si>
    <t xml:space="preserve">Gastos Fiscales </t>
  </si>
  <si>
    <t>Impuestos Pagados</t>
  </si>
  <si>
    <t>IVA Costo</t>
  </si>
  <si>
    <t>Retención Renta</t>
  </si>
  <si>
    <t>Otros gastos fiscales</t>
  </si>
  <si>
    <t>Multas y sanciones</t>
  </si>
  <si>
    <t>ATLAS A.F.P.I.S.A.</t>
  </si>
  <si>
    <t/>
  </si>
  <si>
    <t>FECHA:</t>
  </si>
  <si>
    <t>20/02/2025</t>
  </si>
  <si>
    <t>HORA:</t>
  </si>
  <si>
    <t>08:48:10</t>
  </si>
  <si>
    <t>BALANCE CONTABLE M/E</t>
  </si>
  <si>
    <t>Parámetros:</t>
  </si>
  <si>
    <t>Fecha</t>
  </si>
  <si>
    <t>RUBRO</t>
  </si>
  <si>
    <t>DESCRIPCION</t>
  </si>
  <si>
    <t>MON</t>
  </si>
  <si>
    <t>SALDO ACTUAL</t>
  </si>
  <si>
    <t>SALDO USD</t>
  </si>
  <si>
    <t>SALDO ACTUAL GS</t>
  </si>
  <si>
    <t>PARA EEFF</t>
  </si>
  <si>
    <t>PARA NOTAS</t>
  </si>
  <si>
    <t>31/12/2024</t>
  </si>
  <si>
    <t>GS</t>
  </si>
  <si>
    <t>USD</t>
  </si>
  <si>
    <t>(-) Amortización Acumulada Licencias informáticas</t>
  </si>
  <si>
    <t>Acreedores por compra de bienes y/o prestación de servicios Partes Vinculadas</t>
  </si>
  <si>
    <t>Acreedores por compra de servicios</t>
  </si>
  <si>
    <t>x</t>
  </si>
  <si>
    <t>Comisiones Cobradas  - FM DIA USD</t>
  </si>
  <si>
    <t>Comisiones Cobradas  - FM DIA GS</t>
  </si>
  <si>
    <t>Intereses Devengados - CDA (Gs)</t>
  </si>
  <si>
    <t xml:space="preserve">Ingresos por intereses cobrados en Repo Bonos Subordinados </t>
  </si>
  <si>
    <t>Intereses Devengados - Repo</t>
  </si>
  <si>
    <t>Ingresos por intereses cobrados en Repo Bonos Corporativos</t>
  </si>
  <si>
    <t>Ingresos por intereses cobrados en Repo Bonos Financieros</t>
  </si>
  <si>
    <t>Ingreso por ajustes y redondeo</t>
  </si>
  <si>
    <t>Intereses Cobrados - Caja de Ahorro</t>
  </si>
  <si>
    <t>Ganancia por Diferencia de Cambio</t>
  </si>
  <si>
    <t>Otros ingresos de operación</t>
  </si>
  <si>
    <t>Ingreso por Recupero de Exentos GS</t>
  </si>
  <si>
    <t>Recupero de Gastos</t>
  </si>
  <si>
    <t>Ingreso por Recupero de Gastos Gravados USD</t>
  </si>
  <si>
    <t>Ingreso por Recupero de Gastos Gravados GS</t>
  </si>
  <si>
    <t>Ingresos por Servicios a Vinculadas</t>
  </si>
  <si>
    <t>GANANCIAS</t>
  </si>
  <si>
    <t>Ganancias</t>
  </si>
  <si>
    <t xml:space="preserve">Ganancias  </t>
  </si>
  <si>
    <t>Ingreso por Impuesto Diferido</t>
  </si>
  <si>
    <t>Gastos por Comisiones de servicio de intermediación/administración</t>
  </si>
  <si>
    <t>Comisiones pagadas por distribución de fondos</t>
  </si>
  <si>
    <t>NOTAS A LOS ESTADOS FINANCIEROS</t>
  </si>
  <si>
    <t>NOTA 1.</t>
  </si>
  <si>
    <t>INFORMACIÓN BÁSICA DE LA EMPRESA</t>
  </si>
  <si>
    <t>1.1  Naturaleza jurídica de las actividades de la Entidad</t>
  </si>
  <si>
    <r>
      <rPr>
        <b/>
        <sz val="10"/>
        <color theme="1"/>
        <rFont val="Arial Nova"/>
        <family val="2"/>
      </rPr>
      <t>Atlas Administradora de Fondos Patrimoniales de Inversión S.A.</t>
    </r>
    <r>
      <rPr>
        <sz val="10"/>
        <color theme="1"/>
        <rFont val="Arial Nova"/>
        <family val="2"/>
      </rPr>
      <t xml:space="preserve"> ("</t>
    </r>
    <r>
      <rPr>
        <b/>
        <sz val="10"/>
        <color theme="1"/>
        <rFont val="Arial Nova"/>
        <family val="2"/>
      </rPr>
      <t>ATLAS A.F.P.I.S.A</t>
    </r>
    <r>
      <rPr>
        <sz val="10"/>
        <color theme="1"/>
        <rFont val="Arial Nova"/>
        <family val="2"/>
      </rPr>
      <t>." o la "</t>
    </r>
    <r>
      <rPr>
        <b/>
        <sz val="10"/>
        <color theme="1"/>
        <rFont val="Arial Nova"/>
        <family val="2"/>
      </rPr>
      <t>Entidad</t>
    </r>
    <r>
      <rPr>
        <sz val="10"/>
        <color theme="1"/>
        <rFont val="Arial Nova"/>
        <family val="2"/>
      </rPr>
      <t>"), con domicilio en Avda. Mariscal López casi Dr. Morra, piso 6 en el Edificio Mariscal Center de la Ciudad de Asunción, es una sociedad anónima constituida por Escritura Pública N° 26 de fecha 13 de abril de 2023 ante el escribano Edison Arnaldo Cáceres Ortigoza, autorizada a operar por la Superintendencia de Valores del Banco Central del Paraguay (anterior Comisión Nacional de Valores) por Resolución N° 108 de fecha 29 de junio de 2023, cuyo objeto social exclusivo es la administración de fondos patrimoniales de inversión conforme a la Ley N° 5452/15 “Que regula los Fondos Patrimoniales de Inversión”, y la Resolución CNV CG N° 35/23, Acta de Directorio N° 020/2023 de fecha 9 de febrero de 2023 que “Aprueba el Reglamento General de Mercado de Valores, y sus eventuales modificaciones”.</t>
    </r>
  </si>
  <si>
    <r>
      <rPr>
        <b/>
        <sz val="10"/>
        <color theme="1"/>
        <rFont val="Arial Nova"/>
        <family val="2"/>
      </rPr>
      <t>ATLAS A.F.P.I.S.A</t>
    </r>
    <r>
      <rPr>
        <sz val="10"/>
        <color theme="1"/>
        <rFont val="Arial Nova"/>
        <family val="2"/>
      </rPr>
      <t>. se constituyó con un capital emitido y suscripto por ₲ 50.000.000.000 (Guaraníes cincuenta mil millones) y un Capital Integrado por ₲ 5.000.000.000 (Guaraníes cinco mil millones), según lo establecido en el Artículo 3° del Capítulo 8 de la Resolución CNV CG N° 35/2023. Asimismo, en los meses de febrero, junio y diciembre del corriente año, la Entidad realizó integraciones de capital por un importe total de ₲ 5.800.000.000 (Guaraníes cinco mil ochocientos millones).</t>
    </r>
  </si>
  <si>
    <t xml:space="preserve">NOTA 2. </t>
  </si>
  <si>
    <t>PRINCIPALES POLÍTICAS Y PRÁCTICAS CONTABLES APLICADAS</t>
  </si>
  <si>
    <t>2.1. Bases para la preparación de los Estados Financieros</t>
  </si>
  <si>
    <t>Los estados financieros han sido preparados de acuerdo con Normas de Información Financiera (NIF) emitidas por el Consejo de Contadores Públicos del Paraguay y con las normas contables, criterios de valuación y normas de presentación establecidas por la Superintendencia de Valores del Banco Central del Paraguay (anterior Comisión Nacional de Valores), aplicables a las Administradoras de Fondos Patrimoniales de Inversión.</t>
  </si>
  <si>
    <t>Los estados financieros se expresan en guaraníes y han sido preparados sobre la base de los costos históricos, excepto por el tratamiento asignado a los activos y pasivos monetarios en moneda extranjera; y no reconocen en forma integral los efectos de la inflación en la situación patrimonial y financiera de la Entidad, ni en los resultados de sus operaciones teniendo en cuenta que la corrección monetaria de los estados financieros no constituye una práctica contable aplicada en el Paraguay. De haberse aplicado una corrección monetaria integral de los Estados Financieros podrían haber surgido diferencias en la presentación de la situación patrimonial y financiera, en los resultados de las operaciones y flujos de efectivo de la Entidad al 31 de diciembre de 2024.</t>
  </si>
  <si>
    <t xml:space="preserve">Según el índice general de precios del consumidor publicado por el Banco Central del Paraguay, la inflación al 31 de diciembre de 2024 y 2023 fue de 3,8% y 3.7%, respectivamente.  </t>
  </si>
  <si>
    <t>2.2. Principales Políticas y Prácticas Contables Aplicadas</t>
  </si>
  <si>
    <t>a. Moneda Extranjera</t>
  </si>
  <si>
    <t>Los activos y pasivos en moneda extranjera se valúan a los tipos de cambio vigentes a la fecha de cierre del ejercicio. 
Las diferencias de cambio originadas por fluctuaciones en los tipos de cambio, producidos entre las fechas de concertación de las operaciones y su valuación al cierre del ejercicio, son reconocidas en resultados en el ejercicio en que ocurren.</t>
  </si>
  <si>
    <t>b. Inversiones Temporarias</t>
  </si>
  <si>
    <t>Los títulos de deuda son reconocidos a su valor de incorporación compuestos por el valor nominal del título más los intereses devengados a la fecha de cada ejercicio, más el diferencial de precio positivo o negativo registrado en el momento de la compra. Los intereses generados y el diferencial de precio de los instrumentos son cargados en resultados conforme se devengan considerando la vida residual de los títulos. Cuando las inversiones incluyen cláusulas de ajuste, las mismas se ajustan en base al método de ajuste pactado.</t>
  </si>
  <si>
    <t>Asimismo, la Entidad evalúa regularmente los riesgos asociados a la calidad del emisor a fin de identificar indicadores de deterioro.</t>
  </si>
  <si>
    <t>c. Bienes de Uso</t>
  </si>
  <si>
    <t xml:space="preserve">Los Bienes de uso se reconocen a su costo de adquisición y la medición posterior de los mismos se presentan neta de depreciaciones acumuladas y, en caso de corresponder, de deterioro. </t>
  </si>
  <si>
    <t>Las mejoras o adiciones son capitalizadas, mientras que los gastos de mantenimiento y/o reparaciones que no aumentan el valor de los bienes ni su vida útil, son imputados como gastos en el período en que se originan.</t>
  </si>
  <si>
    <t>d. Activos Intangibles y Cargos Diferidos</t>
  </si>
  <si>
    <t>Los bienes intangibles, íntegramente de vida útil definida, se exponen a su costo de adquisición menos las correspondientes amortizaciones acumuladas al cierre de cada ejercicio. Las amortizaciones son calculadas por el método de línea recta considerando una vida útil de 60 meses.</t>
  </si>
  <si>
    <t>En cuanto a los cargos diferidos, los valores expuestos corresponden a los gastos de apertura autorizados por la Superintendencia de Valores del Banco Central del Paraguay para su diferimiento, según nota SV.SG. N° 005/2024 de fecha 5 de enero de 2024.</t>
  </si>
  <si>
    <t>e. Política de Constitución de Previsiones</t>
  </si>
  <si>
    <t xml:space="preserve">Las previsiones para eventuales pérdidas derivadas de cuentas de dudoso cobro se determinan a fin de año sobre la base del estudio de la cartera de créditos realizado con el objeto de determinar la porción no recuperable de las cuentas a cobrar.
Al 31 de diciembre de 2024 y 2023, la Entidad no ha constituido previsiones por incobrables, debido a que no cuenta con créditos no recuperables que requieran la constitución de previsiones.				</t>
  </si>
  <si>
    <t xml:space="preserve"> </t>
  </si>
  <si>
    <t>f. Política de Depreciaciones y Amortizaciones</t>
  </si>
  <si>
    <t xml:space="preserve">f.1.
</t>
  </si>
  <si>
    <r>
      <rPr>
        <b/>
        <sz val="10"/>
        <color theme="1"/>
        <rFont val="Arial Nova"/>
        <family val="2"/>
      </rPr>
      <t>Bienes de Uso:</t>
    </r>
    <r>
      <rPr>
        <sz val="10"/>
        <color theme="1"/>
        <rFont val="Arial Nova"/>
        <family val="2"/>
      </rPr>
      <t xml:space="preserve"> las depreciaciones son computadas a partir de año siguiente de incorporación en el activo de la Entidad y se calculan por el método de línea recta, en base a la vida útil estimada del bien sobre el valor neto contable menos el valor residual de los bienes. </t>
    </r>
  </si>
  <si>
    <t>Tipo de bien</t>
  </si>
  <si>
    <t>Años de vida útil estimada</t>
  </si>
  <si>
    <t>Valor residual</t>
  </si>
  <si>
    <t>Muebles y Equipos de Oficina</t>
  </si>
  <si>
    <t>Mejoras en Propiedad de Terceros</t>
  </si>
  <si>
    <t xml:space="preserve">f.2.
</t>
  </si>
  <si>
    <r>
      <t xml:space="preserve">Activos Intangibles: </t>
    </r>
    <r>
      <rPr>
        <sz val="10"/>
        <color theme="1"/>
        <rFont val="Arial Nova"/>
        <family val="2"/>
      </rPr>
      <t>las amortizaciones son computadas a partir del año siguiente de incorporación y se calculan por el método de línea recta considerando una vida útil de 60 meses.</t>
    </r>
  </si>
  <si>
    <t xml:space="preserve">f.3.
</t>
  </si>
  <si>
    <r>
      <t xml:space="preserve">Cargos Diferidos: </t>
    </r>
    <r>
      <rPr>
        <sz val="10"/>
        <color theme="1"/>
        <rFont val="Arial Nova"/>
        <family val="2"/>
      </rPr>
      <t>las amortizaciones son computadas a partir del año siguiente de incorporación y se calculan por el método de línea recta considerando una vida útil en función al plazo por el cual los contratos, asumidos por la Entidad, otorgan el derecho de uso de los valores adquiridos o en su caso durante el periodo de tiempo que sea autorizado por el regulador</t>
    </r>
    <r>
      <rPr>
        <b/>
        <sz val="10"/>
        <color theme="1"/>
        <rFont val="Arial Nova"/>
        <family val="2"/>
      </rPr>
      <t>.</t>
    </r>
  </si>
  <si>
    <t>g. Política de Reconocimiento de Ingresos</t>
  </si>
  <si>
    <t>g.1.</t>
  </si>
  <si>
    <r>
      <t xml:space="preserve">Intereses sobre títulos y otros valores: </t>
    </r>
    <r>
      <rPr>
        <sz val="10"/>
        <color theme="1"/>
        <rFont val="Arial Nova"/>
        <family val="2"/>
      </rPr>
      <t>los ingresos generados durante el ejercicio son registrados conforme se devengan.</t>
    </r>
  </si>
  <si>
    <t xml:space="preserve">g.2.
</t>
  </si>
  <si>
    <r>
      <t xml:space="preserve">Venta de títulos: </t>
    </r>
    <r>
      <rPr>
        <sz val="10"/>
        <color theme="1"/>
        <rFont val="Arial Nova"/>
        <family val="2"/>
      </rPr>
      <t>se reconoce como ingreso la diferencia de precio entre el valor de venta de un activo propio y el valor en libros a la fecha de transacción.</t>
    </r>
  </si>
  <si>
    <t xml:space="preserve">g.3.
</t>
  </si>
  <si>
    <r>
      <t xml:space="preserve">Ingresos por servicios: </t>
    </r>
    <r>
      <rPr>
        <sz val="10"/>
        <color theme="1"/>
        <rFont val="Arial Nova"/>
        <family val="2"/>
      </rPr>
      <t>la Entidad aplica el principio de lo devengado para el reconocimiento de ingresos por comisiones por administración de fondos.</t>
    </r>
  </si>
  <si>
    <t>h. Uso de Estimaciones</t>
  </si>
  <si>
    <t>i. Impuesto a la Renta</t>
  </si>
  <si>
    <t xml:space="preserve">El impuesto a la renta que se carga a los resultados del año se basa en la utilidad contable antes de este concepto, ajustada por las partidas que la ley incluye o excluye para la determinación de la utilidad gravable a la que se aplica la tasa del impuesto y por el reconocimiento del cargo o el ingreso originados por la aplicación del impuesto diferido, si los hubiere.		</t>
  </si>
  <si>
    <t>A partir del 1 de enero de 2020 entró en vigor la Ley N° 6.380/2019 por el cual el Impuesto a la Renta se denomina actualmente Impuesto a la Renta Empresarial (IRE), manteniéndose la tasa del 10 %, y la distribución de dividendos y utilidades está sujeta a una retención del 8% en concepto del Impuesto a los Dividendos y a las Utilidades (IDU) a personas físicas o jurídicas domiciliadas en el país, mientras que la tasa es del 15% cuando se tratase de no domiciliados.</t>
  </si>
  <si>
    <t>j. Base para la preparación del Estado de Flujos de Efectivo</t>
  </si>
  <si>
    <t>Para la preparación del estado de flujo de efectivo fue utilizado el método directo, con la clasificación de flujo de efectivo por actividades operativas, de inversión y de financiamiento.</t>
  </si>
  <si>
    <t>Se consideraron dentro del concepto de efectivo y equivalentes a los saldos en efectivo, disponibilidades en cuentas bancarias y, en caso de existir, las inversiones temporales asimilables a efectivo (de alta liquidez y con vencimiento originalmente pactado por un plazo menor a tres meses).</t>
  </si>
  <si>
    <t>k. Período</t>
  </si>
  <si>
    <t>Los presentes estados financieros abarcan el periodo comprendido desde el 1 de enero hasta el 31 de diciembre de 2024; las cifras comparativas se presentan por el periodo comprendido desde el 13 de abril hasta el 31 de diciembre de 2023.</t>
  </si>
  <si>
    <t>NOTA 3.</t>
  </si>
  <si>
    <t>CAMBIO DE POLÍTICAS Y PROCEDIMIENTOS DE CONTABILIDAD</t>
  </si>
  <si>
    <t>Modificación en el criterio de devengamiento de títulos adquiridos en Reporto. A partir del tercer trimestre del presente año, se ha modificado el criterio de devengamiento de los títulos adquiridos en Reporto. El nuevo criterio establece que el devengamiento se calculará desde el día de la operación hasta el día anterior al vencimiento del título, el cual no difiere significativamente respecto al criterio anterior.</t>
  </si>
  <si>
    <t>NOTAS A LOS ESTADOS FINANCIEROS AL 31 DE DICIEMBRE DE 2024</t>
  </si>
  <si>
    <t>NOTA 4.</t>
  </si>
  <si>
    <t>CRITERIOS ESPECÍFICOS DE VALUACIÓN</t>
  </si>
  <si>
    <t>4.a. Valuación en moneda extranjera</t>
  </si>
  <si>
    <t>Las partidas de activos y pasivos en moneda extranjera al 31 de diciembre de 2024 fueron valuadas al tipo de cambio referencial de cierre proporcionado por el Banco Central del Paraguay (BCP). Asimismo, al 31 de diciembre de 2023 fueron valuadas al tipo de cambio proporcionado por la Dirección Nacional de Ingresos Tributarios (DNIT), el cual no difiere significativamente respecto del vigente en el mercado libre de cambios:</t>
  </si>
  <si>
    <t>Tipo de cambio Comprador</t>
  </si>
  <si>
    <t>Tipo de cambio Vendedor</t>
  </si>
  <si>
    <t>4.b. Posición en moneda extranjera</t>
  </si>
  <si>
    <t>La posición en moneda extranjera al 31 de diciembre de 2024 y 2023, es como sigue:</t>
  </si>
  <si>
    <t>ACTIVOS Y PASIVOS</t>
  </si>
  <si>
    <t>EN MONEDA EXTRANJERA Y SU VALUACIÓN EN MONEDA LOCAL</t>
  </si>
  <si>
    <t>Detalle</t>
  </si>
  <si>
    <t>Moneda
Extranjera
Clase</t>
  </si>
  <si>
    <t>Moneda
Extranjera
Monto</t>
  </si>
  <si>
    <t>Tipo
Cambio
31/12/2024</t>
  </si>
  <si>
    <t>Saldo
31/12/2024
(Guaranies)</t>
  </si>
  <si>
    <t>Tipo
Cambio
31/12/2023</t>
  </si>
  <si>
    <t>Saldo
31/12/2023
(Guaranies)</t>
  </si>
  <si>
    <t>ACTIVOS CORRIENTES</t>
  </si>
  <si>
    <t>Comisiones a Cobrar - FM DIA USD</t>
  </si>
  <si>
    <t>Cuentas a Cobrar - Relacionadas</t>
  </si>
  <si>
    <t>PASIVOS</t>
  </si>
  <si>
    <t>PASIVOS CORRIENTES</t>
  </si>
  <si>
    <t>Acreedores Varios M/E</t>
  </si>
  <si>
    <t>POSICION NETA</t>
  </si>
  <si>
    <t>4.c. Diferencia de cambio en moneda extranjera</t>
  </si>
  <si>
    <t>Concepto</t>
  </si>
  <si>
    <t>Diferencia
Cambio
31/12/2024
(Guaraníes)</t>
  </si>
  <si>
    <t>Diferencia
Cambio
31/12/2023
(Guaraníes)</t>
  </si>
  <si>
    <t>Ganancias por valuación de activos monetarios en ME</t>
  </si>
  <si>
    <t>Ganancias por valuación de pasivos monetarios en ME</t>
  </si>
  <si>
    <t>Pérdidas por valuación de activos monetarios en ME</t>
  </si>
  <si>
    <t>Pérdidas por valuación de pasivos monetarios en ME</t>
  </si>
  <si>
    <t>DIFERENCIA DE CAMBIO NETAS</t>
  </si>
  <si>
    <t xml:space="preserve">NOTA 5. </t>
  </si>
  <si>
    <t>INFORMACIÓN REFERENTE A LOS PRINCIPALES ACTIVOS, PASIVOS Y RESULTADOS</t>
  </si>
  <si>
    <t>5.1  Disponibilidades</t>
  </si>
  <si>
    <t>La composición de este rubro al 31 de diciembre del 2024 y 2023, es la siguiente:</t>
  </si>
  <si>
    <t>Cuenta</t>
  </si>
  <si>
    <t>Banco GNB Paraguay S.A.</t>
  </si>
  <si>
    <t>5.2  Inversiones Temporarias</t>
  </si>
  <si>
    <t>Al 31 de diciembre de 2024, no existen saldos en inversiones de renta fija y renta variable. Al 31 de diciembre del 2023, es la siguiente:</t>
  </si>
  <si>
    <t>Instrumento</t>
  </si>
  <si>
    <t>Emisor</t>
  </si>
  <si>
    <t>Valor
Costo</t>
  </si>
  <si>
    <t>Valor
Contable</t>
  </si>
  <si>
    <t>Valor Nominal
Unitario</t>
  </si>
  <si>
    <t>Valor de
Cotización</t>
  </si>
  <si>
    <t>Vencimiento</t>
  </si>
  <si>
    <t>Certificado de Depósito de Ahorro</t>
  </si>
  <si>
    <t>Banco Continental S.A.E.C.A.</t>
  </si>
  <si>
    <t>Total - 31/12/2023</t>
  </si>
  <si>
    <t>Al 31 de diciembre de 2024, no existen saldos en inversiones de renta fija y renta variable.</t>
  </si>
  <si>
    <t>5.3  Créditos</t>
  </si>
  <si>
    <t>5.3.1   Cuentas a Cobrar a personas y empresas relacionadas</t>
  </si>
  <si>
    <t>Conceptos</t>
  </si>
  <si>
    <t>Corriente</t>
  </si>
  <si>
    <t>No corriente</t>
  </si>
  <si>
    <t>Gs.</t>
  </si>
  <si>
    <t>Comisiones a Cobrar - FM DIA GS</t>
  </si>
  <si>
    <t>Cuentas a Cobrar - Atlas C.B. S.A.</t>
  </si>
  <si>
    <t>Cuentas a Cobrar - FM DIA GS</t>
  </si>
  <si>
    <t>Cuentas a Cobrar - FM DIA USD</t>
  </si>
  <si>
    <t>Total - 31/12/2024</t>
  </si>
  <si>
    <t>5.4  Bienes de Uso</t>
  </si>
  <si>
    <t>La composición de este rubro es la siguiente:</t>
  </si>
  <si>
    <t>Cuentas</t>
  </si>
  <si>
    <t>VALORES DE ORIGEN</t>
  </si>
  <si>
    <t>DEPRECIACIONES</t>
  </si>
  <si>
    <t>Valores al
inicio del 
Ejercicio</t>
  </si>
  <si>
    <t>Altas</t>
  </si>
  <si>
    <t>Bajas</t>
  </si>
  <si>
    <t>Revalúo del Ejercicio</t>
  </si>
  <si>
    <t>Valores al Cierre del Ejercicio</t>
  </si>
  <si>
    <t>Acumuladas al inicio del Ejercicio</t>
  </si>
  <si>
    <t>Revaluo del Ejercicio</t>
  </si>
  <si>
    <t>Acumuladas al Cierre</t>
  </si>
  <si>
    <t>Valor Neto
del Activo Fijo
31/12/2024</t>
  </si>
  <si>
    <t>5.5  Cargos Diferidos</t>
  </si>
  <si>
    <t>Saldo
Inicial</t>
  </si>
  <si>
    <t>Aumentos</t>
  </si>
  <si>
    <t>Amortizaciones</t>
  </si>
  <si>
    <t>Saldo Neto</t>
  </si>
  <si>
    <t>Gastos de Constitución y Organización</t>
  </si>
  <si>
    <t>5.6  Activos Intangibles</t>
  </si>
  <si>
    <t>Sistemas Informáticos</t>
  </si>
  <si>
    <t>Software Contable</t>
  </si>
  <si>
    <t>5.7  Otros activos corrientes y no corrientes</t>
  </si>
  <si>
    <t>IVA Crédito Fiscal</t>
  </si>
  <si>
    <t>Suscripciones Pagadas por Adelantado</t>
  </si>
  <si>
    <t>Servicio de Calificacion de Riesgos - FM</t>
  </si>
  <si>
    <t>Garantia de Alquiler</t>
  </si>
  <si>
    <t>Gastos de Licencias a Devengar</t>
  </si>
  <si>
    <t>5.8  Acreedores Varios</t>
  </si>
  <si>
    <t>Corriente
Gs.</t>
  </si>
  <si>
    <t>No Corriente
Gs.</t>
  </si>
  <si>
    <t>Proveedores de Bienes y Servicios - ML</t>
  </si>
  <si>
    <t>Proveedores de Bienes y Servicios - ME</t>
  </si>
  <si>
    <t>5.9  Cuentas a pagar a personas y empresas relacionadas</t>
  </si>
  <si>
    <t>Cuentas a Pagar - Atlas Casa de Bolsa S.A.</t>
  </si>
  <si>
    <t xml:space="preserve">Honorarios a Pagar </t>
  </si>
  <si>
    <t>5.10  Otros Pasivos corrientes y no corrientes</t>
  </si>
  <si>
    <t>Aportes y Retenciones a Pagar</t>
  </si>
  <si>
    <t>Aguinaldos a Pagar</t>
  </si>
  <si>
    <t>Honorarios Auditoría Externa a Pagar</t>
  </si>
  <si>
    <t>Comisiones Comerciales a Pagar</t>
  </si>
  <si>
    <t>Otros Honorarios a Pagar</t>
  </si>
  <si>
    <t>5.11  Saldos y transacciones con personas y empresas relacionadas</t>
  </si>
  <si>
    <t>Nombre</t>
  </si>
  <si>
    <t>Relación</t>
  </si>
  <si>
    <t>Tipo de Operación</t>
  </si>
  <si>
    <t>Disponibilidad en Cta. Bancaria</t>
  </si>
  <si>
    <t>Fondo Administrado</t>
  </si>
  <si>
    <t>Comisión Administ. a Cobrar</t>
  </si>
  <si>
    <t>Cuentas a Cobrar</t>
  </si>
  <si>
    <t>Vinculada</t>
  </si>
  <si>
    <t>Cuentas a Pagar</t>
  </si>
  <si>
    <t>Vinculadas</t>
  </si>
  <si>
    <t>Personal Gerencial (*)</t>
  </si>
  <si>
    <t>Prov. Aguinaldo / Honorarios</t>
  </si>
  <si>
    <t>Síndico</t>
  </si>
  <si>
    <t>Prov. Honorarios</t>
  </si>
  <si>
    <t>(*) Incluye: Gerentes / Sub-Gerentes / Oficial de Cumplimiento / Auditora Interna</t>
  </si>
  <si>
    <t>5.12  Resultados con personas y empresas vinculadas</t>
  </si>
  <si>
    <t>La composición al 31 de diciembre del 2024 y 2023, es la siguiente:</t>
  </si>
  <si>
    <t>Persona o Empresa Relacionada</t>
  </si>
  <si>
    <t>Total Ingresos</t>
  </si>
  <si>
    <t>Total Egresos</t>
  </si>
  <si>
    <t>Resultado Ejercicio 31/12/2024</t>
  </si>
  <si>
    <t>Resultado
Ejercicio
31/12/2023</t>
  </si>
  <si>
    <t>Comisión por Administración</t>
  </si>
  <si>
    <t>Ingreso por Servicios</t>
  </si>
  <si>
    <t>Ingresos por Intereses de Operaciones de Repo</t>
  </si>
  <si>
    <t>Perdida en Operaciones</t>
  </si>
  <si>
    <t>Gastos Bancarios</t>
  </si>
  <si>
    <t>Servicios administrativos</t>
  </si>
  <si>
    <t>Honorarios, salarios y otras remuneraciones</t>
  </si>
  <si>
    <t>(*) Incluye: Gerentes / Sub-Gerentes / Oficial de Cumplimiento / Auditora Interna / Síndico</t>
  </si>
  <si>
    <t>5.13  Patrimonio Neto</t>
  </si>
  <si>
    <t>Saldo al 
31/12/2023</t>
  </si>
  <si>
    <t>Disminución</t>
  </si>
  <si>
    <t>Saldo al 
31/12/2024</t>
  </si>
  <si>
    <t>Capital Integrado</t>
  </si>
  <si>
    <t>Aportes no capitalizados</t>
  </si>
  <si>
    <t>Reservas</t>
  </si>
  <si>
    <t>Resultados Acumulados</t>
  </si>
  <si>
    <t>Resultado del Ejercicio</t>
  </si>
  <si>
    <t>5.14  Ingresos</t>
  </si>
  <si>
    <t>Ingresos Financieros</t>
  </si>
  <si>
    <t>Utilidad - Letra de Regulación Monetaria</t>
  </si>
  <si>
    <t>Ganancia en Operaciones</t>
  </si>
  <si>
    <t>Prima - Bonos Corporativos Gs</t>
  </si>
  <si>
    <t>Prima - Bonos Financieros Gs</t>
  </si>
  <si>
    <t>5.15  Egresos</t>
  </si>
  <si>
    <t>Gastos de Venta</t>
  </si>
  <si>
    <t>Gastos de Marketing</t>
  </si>
  <si>
    <t>Comisiones Comerciales</t>
  </si>
  <si>
    <t>Gastos de Lanzamiento</t>
  </si>
  <si>
    <t>Gastos de Administracion</t>
  </si>
  <si>
    <t>Sueldos y Jornales</t>
  </si>
  <si>
    <t>Aporte Patronal IPS 16,5%</t>
  </si>
  <si>
    <t>Seguro Médico Privado</t>
  </si>
  <si>
    <t>Capacitación al Personal</t>
  </si>
  <si>
    <t>Otros Beneficios al Personal</t>
  </si>
  <si>
    <t>Servicios de Calificación</t>
  </si>
  <si>
    <t>Gastos de Escribanía</t>
  </si>
  <si>
    <t>Depreciaciones y Amortizaciones</t>
  </si>
  <si>
    <t>Gastos de Constitución y Preoperativos</t>
  </si>
  <si>
    <t>Servicios Tercerizados</t>
  </si>
  <si>
    <t>Patentes y Tasas Municipales</t>
  </si>
  <si>
    <t>Canon Anual - SEPRELAD</t>
  </si>
  <si>
    <t>Aranceles Pagados - SIV</t>
  </si>
  <si>
    <t>Alquiler de Bienes Inmuebles</t>
  </si>
  <si>
    <t>Alquiler de Bienes Muebles</t>
  </si>
  <si>
    <t>Útiles, Papelería e Impresos</t>
  </si>
  <si>
    <t>Agua, Luz, Teléfono e Internet</t>
  </si>
  <si>
    <t>Gastos de Limpieza y Cafeteria</t>
  </si>
  <si>
    <t>Gastos de Refrigerios</t>
  </si>
  <si>
    <t>Mantenimiento Sistemas</t>
  </si>
  <si>
    <t>Comisiones Bancarias</t>
  </si>
  <si>
    <t>Comisiones Bancarias - GND</t>
  </si>
  <si>
    <t>Combustibles y Lubricantes</t>
  </si>
  <si>
    <t>Servicios de Seguridad Informatica</t>
  </si>
  <si>
    <t>Gastos de Informes</t>
  </si>
  <si>
    <t>Insumos de informática</t>
  </si>
  <si>
    <t>Otros Gastos Administrativos</t>
  </si>
  <si>
    <t>Perdida por Diferencia de Cambio</t>
  </si>
  <si>
    <t>Gastos Fiscales</t>
  </si>
  <si>
    <t>Perdida - Letra de Regulación Monetaria</t>
  </si>
  <si>
    <t>Perdida - CDA (Gs)</t>
  </si>
  <si>
    <t>NOTA 6.</t>
  </si>
  <si>
    <t>La conciliación entre el cargo (beneficio) por impuesto a las ganancias del ejercicio / período y el que resulta de aplicar la tasa impositiva vigente sobre el resultado contable antes del impuesto, es la siguiente:</t>
  </si>
  <si>
    <t>Resultado del ejercicio / período antes de impuestos</t>
  </si>
  <si>
    <t>Tasa del impuesto vigente</t>
  </si>
  <si>
    <t>Resultado del ejercicio / período a la tasa del impuesto</t>
  </si>
  <si>
    <t>Diferencias permanentes a la tasa del impuesto</t>
  </si>
  <si>
    <t>Total cargo (beneficio) a resultados por impuesto a las ganancias</t>
  </si>
  <si>
    <t>El detalle de los principales componentes del activo y pasivo por impuesto diferido es el siguiente:</t>
  </si>
  <si>
    <t>Activo por impuesto diferido</t>
  </si>
  <si>
    <t>Quebranto Fiscal Ejercicio 2023</t>
  </si>
  <si>
    <t>Quebranto Fiscal Ejercicio 2024</t>
  </si>
  <si>
    <t>Provisiones</t>
  </si>
  <si>
    <t>Total activo por impuesto diferido</t>
  </si>
  <si>
    <t>Pasivo por impuesto diferido</t>
  </si>
  <si>
    <t>Diferencia de precio</t>
  </si>
  <si>
    <t>Impuesto a la renta expuesto en el estado de resultados</t>
  </si>
  <si>
    <t>Total activo neto por impuesto diferido</t>
  </si>
  <si>
    <t>El cargo (beneficio) por impuesto a las ganancias incluye tanto la provisión contable determinada sobre bases fiscales (impuesto corriente), como las variaciones de los saldos de las cuentas de impuestos diferidos. El desglose de este es el siguiente:</t>
  </si>
  <si>
    <t>Impuesto corriente</t>
  </si>
  <si>
    <t>Impuesto diferido</t>
  </si>
  <si>
    <t>Total impuesto sobre resultado ordinario</t>
  </si>
  <si>
    <t xml:space="preserve">NOTA 7. </t>
  </si>
  <si>
    <t>INFORMACIÓN REFERENTE A CONTINGENCIAS Y COMPROMISOS</t>
  </si>
  <si>
    <t>7.a. Compromisos directos</t>
  </si>
  <si>
    <t>7.b. Contingencias legales</t>
  </si>
  <si>
    <t>La Entidad no cuenta con contingencias legales al 31 de diciembre de 2024.</t>
  </si>
  <si>
    <t xml:space="preserve">NOTA 8. </t>
  </si>
  <si>
    <t>HECHOS POSTERIORES AL CIERRE DEL EJERCICIO</t>
  </si>
  <si>
    <t>Al 31 de diciembre de 2024, no han ocurrido otros hechos significativos de carácter financiero o de otra índole que afecten la situación patrimonial o financiera o los resultados de la Entidad.</t>
  </si>
  <si>
    <t xml:space="preserve">NOTA 9. </t>
  </si>
  <si>
    <t>LIMITACIÓN A LA LIBRE DISPONIBILIDAD DE LOS ACTIVOS O DEL PATRIMONIO Y CUALQUIER RESTRICCIÓN AL DERECHO DE PROPIEDAD</t>
  </si>
  <si>
    <t xml:space="preserve">NOTA 10. </t>
  </si>
  <si>
    <t>SANCIONES</t>
  </si>
  <si>
    <t>Al 31 de diciembre de 2024, no existen sanciones de ninguna naturaleza que la Superintendencia de Valores del Banco Central del Paraguay u otras instituciones fiscalizadoras hayan impuesto a la Entidad.</t>
  </si>
  <si>
    <t xml:space="preserve">La preparación de los presentes Estados Financieros requiere que la Gerencia de la Entidad realice estimaciones y evaluaciones que afectan el monto de los activos y pasivos registrados y contingentes, como así también los ingresos y egresos registrados al 31 de diciembre de 2024 y 2023. Los resultados reales futuros pueden diferir de las estimaciones y evaluaciones realizadas a la fecha de preparación de los Estados Financieros.			</t>
  </si>
  <si>
    <t>Las diferencias de cambio correspondientes al mantenimiento de activos y pasivos en moneda extranjera se expone a continuación:</t>
  </si>
  <si>
    <t>La Entidad no cuenta con garantías otorgadas que impliquen activos comprometidos al 31 de diciembre de 2024 y 2023.</t>
  </si>
  <si>
    <t>Al 31 de diciembre de 2024 y 2023, no existen limitaciones de disponibilidad y/o restricción del derecho de propiedad de ninguna naturaleza que la Superintendencia de Valores del Banco Central del Paraguay u otras instituciones hayan impuesto a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</si>
</sst>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 #,##0;[Red]&quot;₲&quot;\ \-#,##0"/>
    <numFmt numFmtId="41" formatCode="_ * #,##0_ ;_ * \-#,##0_ ;_ * &quot;-&quot;_ ;_ @_ "/>
    <numFmt numFmtId="43" formatCode="_ * #,##0.00_ ;_ * \-#,##0.00_ ;_ * &quot;-&quot;??_ ;_ @_ "/>
    <numFmt numFmtId="164" formatCode="_(* #,##0_);_(* \(#,##0\);_(* &quot;-&quot;_);_(@_)"/>
    <numFmt numFmtId="165" formatCode="_(* #,##0.00_);_(* \(#,##0.00\);_(* &quot;-&quot;??_);_(@_)"/>
    <numFmt numFmtId="166" formatCode="_-* #,##0_-;\-* #,##0_-;_-* &quot;-&quot;_-;_-@_-"/>
    <numFmt numFmtId="167" formatCode="_-* #,##0.00_-;\-* #,##0.00_-;_-* &quot;-&quot;??_-;_-@_-"/>
    <numFmt numFmtId="168" formatCode="_-* #,##0.00\ _€_-;\-* #,##0.00\ _€_-;_-* &quot;-&quot;??\ _€_-;_-@_-"/>
    <numFmt numFmtId="169" formatCode="_-* #,##0\ _€_-;\-* #,##0\ _€_-;_-* &quot;-&quot;??\ _€_-;_-@_-"/>
    <numFmt numFmtId="170" formatCode="General_)"/>
    <numFmt numFmtId="171" formatCode="_(* #,##0.00_);_(* \(#,##0.00\);_(* &quot;-&quot;_);_(@_)"/>
    <numFmt numFmtId="172" formatCode="_(* #,##0_);_(* \(#,##0\);_(* &quot;-&quot;??_);_(@_)"/>
    <numFmt numFmtId="173" formatCode="#,##0_ ;[Red]\-#,##0\ "/>
    <numFmt numFmtId="174" formatCode="#,##0_ ;\-#,##0\ "/>
    <numFmt numFmtId="175" formatCode="0_ ;[Red]\-0\ "/>
    <numFmt numFmtId="176" formatCode="_ * #,##0.00_ ;_ * \-#,##0.00_ ;_ * &quot;-&quot;_ ;_ @_ "/>
    <numFmt numFmtId="177" formatCode="dd/mm/yyyy;@"/>
    <numFmt numFmtId="178" formatCode="_-* #,##0_-;\-* #,##0_-;_-* &quot;-&quot;??_-;_-@_-"/>
    <numFmt numFmtId="179" formatCode="_ * #,##0_ ;_ * \-#,##0_ ;_ * &quot;-&quot;??_ ;_ @_ "/>
    <numFmt numFmtId="180" formatCode="0_ ;\-0\ "/>
    <numFmt numFmtId="181" formatCode="dd/mm/yyyy"/>
    <numFmt numFmtId="182" formatCode="###,###,###,###,##0.00"/>
    <numFmt numFmtId="183" formatCode="_(* #,##0_);_(* \(#,##0\);_(* \-??_);_(@_)"/>
    <numFmt numFmtId="184" formatCode="_ [$€-2]* #,##0.00_ ;_ [$€-2]* \-#,##0.00_ ;_ [$€-2]* &quot;-&quot;??_ "/>
    <numFmt numFmtId="185" formatCode="dd\.mm\.yyyy;@"/>
  </numFmts>
  <fonts count="97">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000000"/>
      <name val="Calibri"/>
      <family val="2"/>
      <scheme val="minor"/>
    </font>
    <font>
      <sz val="12"/>
      <name val="Courier"/>
      <family val="3"/>
    </font>
    <font>
      <sz val="10"/>
      <name val="Arial"/>
      <family val="2"/>
    </font>
    <font>
      <sz val="10"/>
      <name val="Nimbus Sans L"/>
    </font>
    <font>
      <sz val="10"/>
      <name val="Arial"/>
      <family val="2"/>
    </font>
    <font>
      <u/>
      <sz val="11"/>
      <color theme="10"/>
      <name val="Calibri"/>
      <family val="2"/>
      <scheme val="minor"/>
    </font>
    <font>
      <sz val="11"/>
      <color theme="1"/>
      <name val="Arial Narrow"/>
      <family val="2"/>
    </font>
    <font>
      <b/>
      <sz val="20"/>
      <color theme="1"/>
      <name val="Trebuchet MS"/>
      <family val="2"/>
    </font>
    <font>
      <sz val="11"/>
      <color theme="1"/>
      <name val="Trebuchet MS"/>
      <family val="2"/>
    </font>
    <font>
      <sz val="11"/>
      <color rgb="FFC00000"/>
      <name val="Trebuchet MS"/>
      <family val="2"/>
    </font>
    <font>
      <b/>
      <u/>
      <sz val="11"/>
      <color rgb="FFC00000"/>
      <name val="Trebuchet MS"/>
      <family val="2"/>
    </font>
    <font>
      <b/>
      <u/>
      <sz val="12"/>
      <color rgb="FFC00000"/>
      <name val="Trebuchet MS"/>
      <family val="2"/>
    </font>
    <font>
      <b/>
      <sz val="12"/>
      <color rgb="FFC00000"/>
      <name val="Trebuchet MS"/>
      <family val="2"/>
    </font>
    <font>
      <sz val="12"/>
      <color rgb="FFC00000"/>
      <name val="Trebuchet MS"/>
      <family val="2"/>
    </font>
    <font>
      <u/>
      <sz val="11"/>
      <color rgb="FFC00000"/>
      <name val="Trebuchet MS"/>
      <family val="2"/>
    </font>
    <font>
      <sz val="13"/>
      <color rgb="FFC00000"/>
      <name val="Trebuchet MS"/>
      <family val="2"/>
    </font>
    <font>
      <sz val="13"/>
      <name val="Trebuchet MS"/>
      <family val="2"/>
    </font>
    <font>
      <b/>
      <sz val="12"/>
      <name val="Trebuchet MS"/>
      <family val="2"/>
    </font>
    <font>
      <sz val="12"/>
      <name val="Trebuchet MS"/>
      <family val="2"/>
    </font>
    <font>
      <u/>
      <sz val="11"/>
      <name val="Trebuchet MS"/>
      <family val="2"/>
    </font>
    <font>
      <sz val="11"/>
      <name val="Trebuchet MS"/>
      <family val="2"/>
    </font>
    <font>
      <b/>
      <sz val="13"/>
      <name val="Trebuchet MS"/>
      <family val="2"/>
    </font>
    <font>
      <sz val="10"/>
      <name val="Trebuchet MS"/>
      <family val="2"/>
    </font>
    <font>
      <sz val="11"/>
      <color rgb="FFC00000"/>
      <name val="Arial Nova"/>
      <family val="2"/>
    </font>
    <font>
      <b/>
      <u/>
      <sz val="11"/>
      <color rgb="FFC00000"/>
      <name val="Arial Nova"/>
      <family val="2"/>
    </font>
    <font>
      <b/>
      <u/>
      <sz val="12"/>
      <color rgb="FFC00000"/>
      <name val="Arial Nova"/>
      <family val="2"/>
    </font>
    <font>
      <b/>
      <sz val="12"/>
      <color rgb="FFC00000"/>
      <name val="Arial Nova"/>
      <family val="2"/>
    </font>
    <font>
      <sz val="12"/>
      <color rgb="FFC00000"/>
      <name val="Arial Nova"/>
      <family val="2"/>
    </font>
    <font>
      <sz val="13"/>
      <color rgb="FFC00000"/>
      <name val="Arial Nova"/>
      <family val="2"/>
    </font>
    <font>
      <sz val="10"/>
      <name val="Arial Nova"/>
      <family val="2"/>
    </font>
    <font>
      <u/>
      <sz val="10"/>
      <color theme="10"/>
      <name val="Arial Nova"/>
      <family val="2"/>
    </font>
    <font>
      <b/>
      <sz val="10"/>
      <name val="Arial Nova"/>
      <family val="2"/>
    </font>
    <font>
      <b/>
      <u/>
      <sz val="10"/>
      <color theme="1"/>
      <name val="Arial Nova"/>
      <family val="2"/>
    </font>
    <font>
      <sz val="10"/>
      <color theme="1"/>
      <name val="Arial Nova"/>
      <family val="2"/>
    </font>
    <font>
      <b/>
      <sz val="10"/>
      <color theme="1"/>
      <name val="Arial Nova"/>
      <family val="2"/>
    </font>
    <font>
      <b/>
      <sz val="10"/>
      <color rgb="FF000000"/>
      <name val="Arial Nova"/>
      <family val="2"/>
    </font>
    <font>
      <b/>
      <sz val="10"/>
      <color theme="0"/>
      <name val="Arial Nova"/>
      <family val="2"/>
    </font>
    <font>
      <sz val="10"/>
      <color rgb="FF000000"/>
      <name val="Arial Nova"/>
      <family val="2"/>
    </font>
    <font>
      <b/>
      <sz val="10"/>
      <color rgb="FFFFFFFF"/>
      <name val="Arial Nova"/>
      <family val="2"/>
    </font>
    <font>
      <sz val="10.5"/>
      <name val="Arial Nova"/>
      <family val="2"/>
    </font>
    <font>
      <sz val="10.5"/>
      <color rgb="FFFF0000"/>
      <name val="Arial Nova"/>
      <family val="2"/>
    </font>
    <font>
      <sz val="10.5"/>
      <color theme="1"/>
      <name val="Arial Nova"/>
      <family val="2"/>
    </font>
    <font>
      <b/>
      <sz val="10.5"/>
      <color theme="1"/>
      <name val="Arial Nova"/>
      <family val="2"/>
    </font>
    <font>
      <u/>
      <sz val="10.5"/>
      <color theme="10"/>
      <name val="Arial Nova"/>
      <family val="2"/>
    </font>
    <font>
      <b/>
      <sz val="10.5"/>
      <name val="Arial Nova"/>
      <family val="2"/>
    </font>
    <font>
      <b/>
      <sz val="10.5"/>
      <color theme="0"/>
      <name val="Arial Nova"/>
      <family val="2"/>
    </font>
    <font>
      <b/>
      <sz val="10.5"/>
      <color rgb="FFFF0000"/>
      <name val="Arial Nova"/>
      <family val="2"/>
    </font>
    <font>
      <sz val="10.5"/>
      <color theme="0"/>
      <name val="Arial Nova"/>
      <family val="2"/>
    </font>
    <font>
      <sz val="10"/>
      <color rgb="FFC00000"/>
      <name val="Arial Nova"/>
      <family val="2"/>
    </font>
    <font>
      <sz val="10"/>
      <color theme="0"/>
      <name val="Arial Nova"/>
      <family val="2"/>
    </font>
    <font>
      <b/>
      <sz val="10"/>
      <color rgb="FF0000FF"/>
      <name val="Arial Nova"/>
      <family val="2"/>
    </font>
    <font>
      <u/>
      <sz val="10"/>
      <color theme="1"/>
      <name val="Arial Nova"/>
      <family val="2"/>
    </font>
    <font>
      <b/>
      <u/>
      <sz val="10"/>
      <color rgb="FF0000FF"/>
      <name val="Arial Nova"/>
      <family val="2"/>
    </font>
    <font>
      <sz val="10"/>
      <color rgb="FFFF0000"/>
      <name val="Arial Nova"/>
      <family val="2"/>
    </font>
    <font>
      <sz val="10"/>
      <color rgb="FF0000FF"/>
      <name val="Arial Nova"/>
      <family val="2"/>
    </font>
    <font>
      <b/>
      <i/>
      <sz val="10"/>
      <color rgb="FF0000FF"/>
      <name val="Arial Nova"/>
      <family val="2"/>
    </font>
    <font>
      <i/>
      <sz val="10"/>
      <color theme="1"/>
      <name val="Arial Nova"/>
      <family val="2"/>
    </font>
    <font>
      <b/>
      <sz val="12"/>
      <color theme="1"/>
      <name val="Arial Nova"/>
      <family val="2"/>
    </font>
    <font>
      <i/>
      <sz val="10"/>
      <name val="Arial Nova"/>
      <family val="2"/>
    </font>
    <font>
      <b/>
      <sz val="16"/>
      <color theme="1"/>
      <name val="Arial Nova"/>
      <family val="2"/>
    </font>
    <font>
      <sz val="11"/>
      <color theme="1"/>
      <name val="Arial Nova"/>
      <family val="2"/>
    </font>
    <font>
      <b/>
      <sz val="11"/>
      <color theme="1"/>
      <name val="Arial Nova"/>
      <family val="2"/>
    </font>
    <font>
      <b/>
      <sz val="15"/>
      <color theme="1"/>
      <name val="Arial Nova"/>
      <family val="2"/>
    </font>
    <font>
      <b/>
      <sz val="8"/>
      <color rgb="FF000000"/>
      <name val="EYInterstate Light"/>
    </font>
    <font>
      <b/>
      <sz val="8"/>
      <color theme="1"/>
      <name val="EYInterstate Light"/>
    </font>
    <font>
      <b/>
      <sz val="11"/>
      <color theme="1"/>
      <name val="Arial Narrow"/>
      <family val="2"/>
    </font>
    <font>
      <b/>
      <sz val="10"/>
      <name val="Calibri"/>
      <family val="2"/>
    </font>
    <font>
      <b/>
      <sz val="10"/>
      <name val="Arial"/>
      <family val="2"/>
    </font>
    <font>
      <sz val="10"/>
      <color theme="1"/>
      <name val="Calibri"/>
      <family val="2"/>
      <scheme val="minor"/>
    </font>
    <font>
      <sz val="9"/>
      <name val="Arial"/>
      <family val="2"/>
    </font>
    <font>
      <b/>
      <sz val="8"/>
      <color theme="0"/>
      <name val="Arial"/>
      <family val="2"/>
    </font>
    <font>
      <b/>
      <sz val="8"/>
      <name val="Arial"/>
      <family val="2"/>
    </font>
    <font>
      <sz val="8"/>
      <name val="Arial"/>
      <family val="2"/>
    </font>
    <font>
      <sz val="8"/>
      <color rgb="FFFF0000"/>
      <name val="Arial"/>
      <family val="2"/>
    </font>
    <font>
      <b/>
      <sz val="8"/>
      <color rgb="FFFF0000"/>
      <name val="Arial"/>
      <family val="2"/>
    </font>
    <font>
      <sz val="10"/>
      <color indexed="8"/>
      <name val="Arial"/>
      <family val="2"/>
    </font>
    <font>
      <b/>
      <sz val="10"/>
      <color theme="1"/>
      <name val="Calibri"/>
      <family val="2"/>
      <scheme val="minor"/>
    </font>
    <font>
      <sz val="10"/>
      <name val="Calibri"/>
      <family val="2"/>
    </font>
    <font>
      <sz val="10"/>
      <name val="Times New Roman"/>
      <family val="1"/>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0"/>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ck">
        <color rgb="FFC00000"/>
      </top>
      <bottom/>
      <diagonal/>
    </border>
    <border>
      <left/>
      <right/>
      <top/>
      <bottom style="thin">
        <color auto="1"/>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auto="1"/>
      </top>
      <bottom style="double">
        <color auto="1"/>
      </bottom>
      <diagonal/>
    </border>
  </borders>
  <cellStyleXfs count="78">
    <xf numFmtId="0" fontId="0" fillId="0" borderId="0"/>
    <xf numFmtId="168"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8" fillId="0" borderId="0"/>
    <xf numFmtId="170" fontId="19" fillId="0" borderId="0"/>
    <xf numFmtId="164" fontId="1" fillId="0" borderId="0" applyFont="0" applyFill="0" applyBorder="0" applyAlignment="0" applyProtection="0"/>
    <xf numFmtId="0" fontId="20" fillId="0" borderId="0"/>
    <xf numFmtId="0" fontId="20" fillId="0" borderId="0"/>
    <xf numFmtId="0" fontId="21" fillId="0" borderId="0"/>
    <xf numFmtId="0" fontId="20" fillId="0" borderId="0"/>
    <xf numFmtId="165" fontId="1" fillId="0" borderId="0" applyFont="0" applyFill="0" applyBorder="0" applyAlignment="0" applyProtection="0"/>
    <xf numFmtId="41" fontId="1" fillId="0" borderId="0" applyFont="0" applyFill="0" applyBorder="0" applyAlignment="0" applyProtection="0"/>
    <xf numFmtId="178" fontId="1" fillId="0" borderId="0" applyFont="0" applyFill="0" applyBorder="0" applyAlignment="0" applyProtection="0"/>
    <xf numFmtId="0" fontId="22"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0" fontId="23" fillId="0" borderId="0" applyNumberFormat="0" applyFill="0" applyBorder="0" applyAlignment="0" applyProtection="0"/>
    <xf numFmtId="0" fontId="20" fillId="0" borderId="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93" fillId="0" borderId="0">
      <alignment vertical="top"/>
    </xf>
    <xf numFmtId="184" fontId="96" fillId="0" borderId="0" applyNumberForma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cellStyleXfs>
  <cellXfs count="583">
    <xf numFmtId="0" fontId="0" fillId="0" borderId="0" xfId="0"/>
    <xf numFmtId="0" fontId="24" fillId="0" borderId="0" xfId="0" applyFont="1"/>
    <xf numFmtId="0" fontId="25" fillId="0" borderId="0" xfId="0" applyFont="1" applyAlignment="1">
      <alignment vertical="center"/>
    </xf>
    <xf numFmtId="0" fontId="26" fillId="0" borderId="0" xfId="0" applyFont="1"/>
    <xf numFmtId="0" fontId="27" fillId="0" borderId="0" xfId="0" applyFont="1"/>
    <xf numFmtId="0" fontId="28" fillId="0" borderId="0" xfId="0" applyFont="1" applyAlignment="1">
      <alignment horizontal="center"/>
    </xf>
    <xf numFmtId="0" fontId="29" fillId="0" borderId="0" xfId="0" applyFont="1" applyAlignment="1">
      <alignment horizontal="center"/>
    </xf>
    <xf numFmtId="0" fontId="27" fillId="0" borderId="24" xfId="0" applyFont="1" applyBorder="1"/>
    <xf numFmtId="0" fontId="28" fillId="0" borderId="24" xfId="0" applyFont="1" applyBorder="1" applyAlignment="1">
      <alignment horizontal="center"/>
    </xf>
    <xf numFmtId="0" fontId="29" fillId="0" borderId="24" xfId="0" applyFont="1" applyBorder="1" applyAlignment="1">
      <alignment horizontal="center"/>
    </xf>
    <xf numFmtId="0" fontId="30" fillId="0" borderId="0" xfId="0" applyFont="1"/>
    <xf numFmtId="0" fontId="31" fillId="0" borderId="0" xfId="0" applyFont="1"/>
    <xf numFmtId="0" fontId="32" fillId="0" borderId="0" xfId="58" applyFont="1" applyFill="1" applyBorder="1" applyAlignment="1">
      <alignment horizontal="center"/>
    </xf>
    <xf numFmtId="0" fontId="32" fillId="0" borderId="0" xfId="58" quotePrefix="1" applyFont="1" applyFill="1" applyBorder="1"/>
    <xf numFmtId="0" fontId="33" fillId="0" borderId="0" xfId="0" applyFont="1"/>
    <xf numFmtId="0" fontId="27" fillId="0" borderId="0" xfId="0" applyFont="1" applyAlignment="1">
      <alignment horizontal="center"/>
    </xf>
    <xf numFmtId="0" fontId="34" fillId="0" borderId="0" xfId="0" applyFont="1"/>
    <xf numFmtId="0" fontId="35" fillId="0" borderId="0" xfId="0" applyFont="1"/>
    <xf numFmtId="0" fontId="36" fillId="0" borderId="0" xfId="0" applyFont="1"/>
    <xf numFmtId="0" fontId="37" fillId="0" borderId="0" xfId="58" applyFont="1" applyFill="1" applyBorder="1" applyAlignment="1">
      <alignment horizontal="center"/>
    </xf>
    <xf numFmtId="0" fontId="38" fillId="0" borderId="0" xfId="0" applyFont="1"/>
    <xf numFmtId="0" fontId="37" fillId="0" borderId="0" xfId="58" quotePrefix="1" applyFont="1" applyFill="1" applyBorder="1"/>
    <xf numFmtId="0" fontId="38" fillId="0" borderId="0" xfId="0" applyFont="1" applyAlignment="1">
      <alignment horizontal="center"/>
    </xf>
    <xf numFmtId="0" fontId="37" fillId="0" borderId="0" xfId="58" quotePrefix="1" applyFont="1" applyFill="1" applyBorder="1" applyAlignment="1">
      <alignment horizontal="center"/>
    </xf>
    <xf numFmtId="0" fontId="39" fillId="0" borderId="0" xfId="0" applyFont="1"/>
    <xf numFmtId="0" fontId="40" fillId="0" borderId="0" xfId="0" applyFont="1" applyAlignment="1">
      <alignment horizontal="center"/>
    </xf>
    <xf numFmtId="0" fontId="41" fillId="0" borderId="0" xfId="0" applyFont="1"/>
    <xf numFmtId="0" fontId="42" fillId="0" borderId="0" xfId="0" applyFont="1" applyAlignment="1">
      <alignment horizontal="center"/>
    </xf>
    <xf numFmtId="0" fontId="43" fillId="0" borderId="0" xfId="0" applyFont="1" applyAlignment="1">
      <alignment horizontal="center"/>
    </xf>
    <xf numFmtId="0" fontId="44" fillId="0" borderId="0" xfId="0" applyFont="1"/>
    <xf numFmtId="0" fontId="45" fillId="0" borderId="0" xfId="0" applyFont="1"/>
    <xf numFmtId="0" fontId="46" fillId="0" borderId="0" xfId="0" applyFont="1"/>
    <xf numFmtId="0" fontId="41" fillId="0" borderId="0" xfId="0" applyFont="1" applyAlignment="1">
      <alignment horizontal="center"/>
    </xf>
    <xf numFmtId="0" fontId="47" fillId="0" borderId="0" xfId="46" applyFont="1"/>
    <xf numFmtId="0" fontId="48" fillId="0" borderId="0" xfId="58" applyFont="1" applyFill="1" applyAlignment="1">
      <alignment horizontal="center" vertical="center"/>
    </xf>
    <xf numFmtId="170" fontId="49" fillId="0" borderId="0" xfId="44" applyFont="1" applyAlignment="1">
      <alignment vertical="center" wrapText="1"/>
    </xf>
    <xf numFmtId="0" fontId="51" fillId="0" borderId="0" xfId="0" applyFont="1"/>
    <xf numFmtId="0" fontId="52" fillId="0" borderId="0" xfId="0" applyFont="1" applyAlignment="1">
      <alignment horizontal="justify" vertical="center"/>
    </xf>
    <xf numFmtId="0" fontId="52" fillId="0" borderId="0" xfId="0" applyFont="1" applyAlignment="1">
      <alignment horizontal="left" vertical="center"/>
    </xf>
    <xf numFmtId="0" fontId="52" fillId="0" borderId="0" xfId="0" applyFont="1" applyAlignment="1">
      <alignment vertical="center"/>
    </xf>
    <xf numFmtId="0" fontId="51" fillId="0" borderId="0" xfId="0" applyFont="1" applyAlignment="1">
      <alignment vertical="center"/>
    </xf>
    <xf numFmtId="0" fontId="53" fillId="0" borderId="0" xfId="0" applyFont="1" applyAlignment="1">
      <alignment horizontal="justify" vertical="center"/>
    </xf>
    <xf numFmtId="0" fontId="54" fillId="33" borderId="10" xfId="0" applyFont="1" applyFill="1" applyBorder="1" applyAlignment="1">
      <alignment horizontal="center" vertical="center"/>
    </xf>
    <xf numFmtId="0" fontId="55" fillId="0" borderId="10" xfId="0" applyFont="1" applyBorder="1" applyAlignment="1">
      <alignment horizontal="center" vertical="center"/>
    </xf>
    <xf numFmtId="0" fontId="55" fillId="0" borderId="10" xfId="0" applyFont="1" applyBorder="1" applyAlignment="1">
      <alignment horizontal="centerContinuous" vertical="center"/>
    </xf>
    <xf numFmtId="0" fontId="51" fillId="0" borderId="0" xfId="0" applyFont="1" applyAlignment="1">
      <alignment horizontal="left" vertical="center"/>
    </xf>
    <xf numFmtId="0" fontId="55" fillId="0" borderId="0" xfId="0" applyFont="1" applyAlignment="1">
      <alignment vertical="center"/>
    </xf>
    <xf numFmtId="6" fontId="55" fillId="0" borderId="0" xfId="0" applyNumberFormat="1" applyFont="1" applyAlignment="1">
      <alignment vertical="center"/>
    </xf>
    <xf numFmtId="0" fontId="54" fillId="33" borderId="10" xfId="0" applyFont="1" applyFill="1" applyBorder="1" applyAlignment="1">
      <alignment horizontal="center" vertical="center" wrapText="1"/>
    </xf>
    <xf numFmtId="0" fontId="55" fillId="0" borderId="10" xfId="0" applyFont="1" applyBorder="1" applyAlignment="1">
      <alignment vertical="center"/>
    </xf>
    <xf numFmtId="3" fontId="55" fillId="0" borderId="10" xfId="0" applyNumberFormat="1" applyFont="1" applyBorder="1" applyAlignment="1">
      <alignment horizontal="center" vertical="center"/>
    </xf>
    <xf numFmtId="3" fontId="55" fillId="0" borderId="10" xfId="0" applyNumberFormat="1" applyFont="1" applyBorder="1" applyAlignment="1">
      <alignment horizontal="right" vertical="center"/>
    </xf>
    <xf numFmtId="10" fontId="55" fillId="0" borderId="10" xfId="0" applyNumberFormat="1" applyFont="1" applyBorder="1" applyAlignment="1">
      <alignment horizontal="right" vertical="center"/>
    </xf>
    <xf numFmtId="3" fontId="47" fillId="0" borderId="0" xfId="46" applyNumberFormat="1" applyFont="1"/>
    <xf numFmtId="0" fontId="53" fillId="0" borderId="0" xfId="0" applyFont="1" applyAlignment="1">
      <alignment vertical="center"/>
    </xf>
    <xf numFmtId="0" fontId="54" fillId="33" borderId="10" xfId="0" applyFont="1" applyFill="1" applyBorder="1" applyAlignment="1">
      <alignment horizontal="centerContinuous" vertical="center"/>
    </xf>
    <xf numFmtId="0" fontId="55" fillId="0" borderId="10" xfId="0" applyFont="1" applyBorder="1" applyAlignment="1">
      <alignment horizontal="center" vertical="center" wrapText="1"/>
    </xf>
    <xf numFmtId="0" fontId="49" fillId="0" borderId="0" xfId="49" quotePrefix="1" applyFont="1" applyAlignment="1">
      <alignment horizontal="center"/>
    </xf>
    <xf numFmtId="0" fontId="49" fillId="0" borderId="0" xfId="46" applyFont="1" applyAlignment="1">
      <alignment horizontal="center"/>
    </xf>
    <xf numFmtId="0" fontId="52" fillId="0" borderId="0" xfId="0" applyFont="1" applyAlignment="1">
      <alignment horizontal="center"/>
    </xf>
    <xf numFmtId="0" fontId="47" fillId="0" borderId="0" xfId="49" quotePrefix="1" applyFont="1" applyAlignment="1">
      <alignment horizontal="center"/>
    </xf>
    <xf numFmtId="0" fontId="47" fillId="0" borderId="0" xfId="46" applyFont="1" applyAlignment="1">
      <alignment horizontal="center"/>
    </xf>
    <xf numFmtId="0" fontId="47" fillId="0" borderId="0" xfId="49" applyFont="1"/>
    <xf numFmtId="0" fontId="47" fillId="0" borderId="0" xfId="49" quotePrefix="1" applyFont="1" applyAlignment="1">
      <alignment horizontal="left"/>
    </xf>
    <xf numFmtId="0" fontId="48" fillId="0" borderId="0" xfId="58" applyFont="1" applyAlignment="1">
      <alignment vertical="center"/>
    </xf>
    <xf numFmtId="0" fontId="49" fillId="0" borderId="0" xfId="46" applyFont="1"/>
    <xf numFmtId="0" fontId="57" fillId="0" borderId="0" xfId="46" applyFont="1"/>
    <xf numFmtId="0" fontId="58" fillId="0" borderId="0" xfId="46" applyFont="1"/>
    <xf numFmtId="0" fontId="59" fillId="0" borderId="0" xfId="0" applyFont="1"/>
    <xf numFmtId="0" fontId="60" fillId="0" borderId="0" xfId="0" applyFont="1"/>
    <xf numFmtId="0" fontId="61" fillId="0" borderId="0" xfId="58" applyFont="1" applyFill="1" applyAlignment="1">
      <alignment horizontal="center" vertical="center"/>
    </xf>
    <xf numFmtId="0" fontId="58" fillId="0" borderId="0" xfId="0" applyFont="1"/>
    <xf numFmtId="0" fontId="60" fillId="0" borderId="0" xfId="0" applyFont="1" applyAlignment="1">
      <alignment horizontal="center" vertical="center"/>
    </xf>
    <xf numFmtId="0" fontId="59" fillId="0" borderId="0" xfId="0" applyFont="1" applyAlignment="1">
      <alignment horizontal="center" vertical="center"/>
    </xf>
    <xf numFmtId="0" fontId="63" fillId="33" borderId="0" xfId="0" applyFont="1" applyFill="1" applyAlignment="1">
      <alignment horizontal="center" vertical="center"/>
    </xf>
    <xf numFmtId="0" fontId="63" fillId="33" borderId="0" xfId="0" applyFont="1" applyFill="1" applyAlignment="1">
      <alignment horizontal="left" vertical="center"/>
    </xf>
    <xf numFmtId="177" fontId="63" fillId="33" borderId="0" xfId="0" applyNumberFormat="1" applyFont="1" applyFill="1" applyAlignment="1">
      <alignment horizontal="center" vertical="center" wrapText="1"/>
    </xf>
    <xf numFmtId="0" fontId="60" fillId="0" borderId="20" xfId="0" applyFont="1" applyBorder="1" applyAlignment="1">
      <alignment horizontal="left" indent="1"/>
    </xf>
    <xf numFmtId="0" fontId="60" fillId="0" borderId="17" xfId="0" applyFont="1" applyBorder="1" applyAlignment="1">
      <alignment horizontal="left" indent="1"/>
    </xf>
    <xf numFmtId="174" fontId="59" fillId="0" borderId="13" xfId="1" applyNumberFormat="1" applyFont="1" applyFill="1" applyBorder="1"/>
    <xf numFmtId="174" fontId="59" fillId="0" borderId="20" xfId="1" applyNumberFormat="1" applyFont="1" applyFill="1" applyBorder="1"/>
    <xf numFmtId="0" fontId="60" fillId="0" borderId="17" xfId="0" applyFont="1" applyBorder="1" applyAlignment="1">
      <alignment horizontal="left" vertical="center"/>
    </xf>
    <xf numFmtId="0" fontId="59" fillId="0" borderId="15" xfId="0" applyFont="1" applyBorder="1"/>
    <xf numFmtId="0" fontId="60" fillId="0" borderId="15" xfId="0" applyFont="1" applyBorder="1" applyAlignment="1">
      <alignment horizontal="left" indent="1"/>
    </xf>
    <xf numFmtId="0" fontId="60" fillId="0" borderId="0" xfId="0" applyFont="1" applyAlignment="1">
      <alignment horizontal="center"/>
    </xf>
    <xf numFmtId="169" fontId="60" fillId="0" borderId="15" xfId="1" applyNumberFormat="1" applyFont="1" applyFill="1" applyBorder="1"/>
    <xf numFmtId="169" fontId="59" fillId="0" borderId="0" xfId="1" applyNumberFormat="1" applyFont="1" applyFill="1" applyBorder="1" applyAlignment="1">
      <alignment horizontal="left" vertical="top"/>
    </xf>
    <xf numFmtId="169" fontId="60" fillId="0" borderId="0" xfId="1" applyNumberFormat="1" applyFont="1" applyFill="1" applyBorder="1" applyAlignment="1">
      <alignment horizontal="left" vertical="center"/>
    </xf>
    <xf numFmtId="0" fontId="59" fillId="0" borderId="15" xfId="0" applyFont="1" applyBorder="1" applyAlignment="1">
      <alignment horizontal="left" indent="1"/>
    </xf>
    <xf numFmtId="0" fontId="59" fillId="0" borderId="0" xfId="0" applyFont="1" applyAlignment="1">
      <alignment horizontal="center"/>
    </xf>
    <xf numFmtId="169" fontId="59" fillId="0" borderId="15" xfId="1" applyNumberFormat="1" applyFont="1" applyFill="1" applyBorder="1"/>
    <xf numFmtId="0" fontId="59" fillId="0" borderId="0" xfId="0" applyFont="1" applyAlignment="1">
      <alignment horizontal="left"/>
    </xf>
    <xf numFmtId="169" fontId="59" fillId="0" borderId="0" xfId="1" applyNumberFormat="1" applyFont="1" applyFill="1" applyBorder="1" applyAlignment="1">
      <alignment horizontal="left" vertical="center"/>
    </xf>
    <xf numFmtId="0" fontId="59" fillId="0" borderId="15" xfId="0" applyFont="1" applyBorder="1" applyAlignment="1">
      <alignment horizontal="left" wrapText="1" indent="1"/>
    </xf>
    <xf numFmtId="0" fontId="59" fillId="0" borderId="0" xfId="0" applyFont="1" applyAlignment="1">
      <alignment horizontal="center" wrapText="1"/>
    </xf>
    <xf numFmtId="169" fontId="59" fillId="0" borderId="15" xfId="1" applyNumberFormat="1" applyFont="1" applyFill="1" applyBorder="1" applyAlignment="1">
      <alignment vertical="center"/>
    </xf>
    <xf numFmtId="169" fontId="60" fillId="0" borderId="0" xfId="1" applyNumberFormat="1" applyFont="1" applyFill="1" applyBorder="1" applyAlignment="1">
      <alignment horizontal="left" vertical="center" wrapText="1"/>
    </xf>
    <xf numFmtId="0" fontId="60" fillId="0" borderId="15" xfId="0" applyFont="1" applyBorder="1"/>
    <xf numFmtId="0" fontId="64" fillId="0" borderId="0" xfId="0" applyFont="1"/>
    <xf numFmtId="0" fontId="59" fillId="0" borderId="0" xfId="0" applyFont="1" applyAlignment="1">
      <alignment horizontal="left" indent="1"/>
    </xf>
    <xf numFmtId="0" fontId="60" fillId="0" borderId="0" xfId="0" applyFont="1" applyAlignment="1">
      <alignment horizontal="left" indent="1"/>
    </xf>
    <xf numFmtId="169" fontId="60" fillId="0" borderId="0" xfId="1" applyNumberFormat="1" applyFont="1" applyFill="1" applyBorder="1" applyAlignment="1">
      <alignment horizontal="left"/>
    </xf>
    <xf numFmtId="169" fontId="60" fillId="0" borderId="0" xfId="1" applyNumberFormat="1" applyFont="1" applyFill="1" applyBorder="1" applyAlignment="1">
      <alignment horizontal="left" wrapText="1"/>
    </xf>
    <xf numFmtId="0" fontId="59" fillId="0" borderId="15" xfId="0" applyFont="1" applyBorder="1" applyAlignment="1">
      <alignment horizontal="left" vertical="center" wrapText="1" indent="1"/>
    </xf>
    <xf numFmtId="0" fontId="59" fillId="0" borderId="0" xfId="0" applyFont="1" applyAlignment="1">
      <alignment horizontal="center" vertical="center" wrapText="1"/>
    </xf>
    <xf numFmtId="169" fontId="59" fillId="0" borderId="0" xfId="1" applyNumberFormat="1" applyFont="1" applyFill="1" applyBorder="1" applyAlignment="1">
      <alignment horizontal="left" wrapText="1"/>
    </xf>
    <xf numFmtId="0" fontId="60" fillId="0" borderId="15" xfId="0" applyFont="1" applyBorder="1" applyAlignment="1">
      <alignment horizontal="left" vertical="top" wrapText="1" indent="1"/>
    </xf>
    <xf numFmtId="0" fontId="60" fillId="0" borderId="15" xfId="0" applyFont="1" applyBorder="1" applyAlignment="1">
      <alignment horizontal="left" vertical="center" indent="1"/>
    </xf>
    <xf numFmtId="169" fontId="60" fillId="0" borderId="15" xfId="1" applyNumberFormat="1" applyFont="1" applyFill="1" applyBorder="1" applyAlignment="1">
      <alignment vertical="center"/>
    </xf>
    <xf numFmtId="41" fontId="60" fillId="0" borderId="15" xfId="51" applyFont="1" applyFill="1" applyBorder="1"/>
    <xf numFmtId="169" fontId="59" fillId="0" borderId="0" xfId="1" applyNumberFormat="1" applyFont="1" applyFill="1" applyBorder="1" applyAlignment="1">
      <alignment horizontal="left"/>
    </xf>
    <xf numFmtId="0" fontId="58" fillId="0" borderId="15" xfId="0" applyFont="1" applyBorder="1"/>
    <xf numFmtId="0" fontId="65" fillId="0" borderId="0" xfId="0" applyFont="1"/>
    <xf numFmtId="0" fontId="60" fillId="0" borderId="21" xfId="0" applyFont="1" applyBorder="1" applyAlignment="1">
      <alignment horizontal="left" indent="1"/>
    </xf>
    <xf numFmtId="0" fontId="60" fillId="0" borderId="25" xfId="0" applyFont="1" applyBorder="1" applyAlignment="1">
      <alignment horizontal="left" indent="1"/>
    </xf>
    <xf numFmtId="41" fontId="60" fillId="0" borderId="21" xfId="51" applyFont="1" applyFill="1" applyBorder="1"/>
    <xf numFmtId="41" fontId="58" fillId="0" borderId="0" xfId="0" applyNumberFormat="1" applyFont="1"/>
    <xf numFmtId="174" fontId="59" fillId="0" borderId="0" xfId="0" applyNumberFormat="1" applyFont="1"/>
    <xf numFmtId="0" fontId="62" fillId="0" borderId="0" xfId="49" quotePrefix="1" applyFont="1"/>
    <xf numFmtId="0" fontId="62" fillId="0" borderId="0" xfId="49" quotePrefix="1" applyFont="1" applyAlignment="1">
      <alignment horizontal="center"/>
    </xf>
    <xf numFmtId="0" fontId="64" fillId="0" borderId="0" xfId="0" applyFont="1" applyAlignment="1">
      <alignment horizontal="center"/>
    </xf>
    <xf numFmtId="0" fontId="63" fillId="0" borderId="0" xfId="0" applyFont="1" applyAlignment="1">
      <alignment horizontal="center"/>
    </xf>
    <xf numFmtId="0" fontId="57" fillId="0" borderId="0" xfId="49" quotePrefix="1" applyFont="1" applyAlignment="1">
      <alignment horizontal="center"/>
    </xf>
    <xf numFmtId="0" fontId="57" fillId="0" borderId="0" xfId="46" applyFont="1" applyAlignment="1">
      <alignment horizontal="center"/>
    </xf>
    <xf numFmtId="0" fontId="58" fillId="0" borderId="0" xfId="0" applyFont="1" applyAlignment="1">
      <alignment horizontal="center"/>
    </xf>
    <xf numFmtId="0" fontId="65" fillId="0" borderId="0" xfId="0" applyFont="1" applyAlignment="1">
      <alignment horizontal="center"/>
    </xf>
    <xf numFmtId="0" fontId="60" fillId="0" borderId="0" xfId="0" applyFont="1" applyAlignment="1">
      <alignment horizontal="center" wrapText="1"/>
    </xf>
    <xf numFmtId="0" fontId="59" fillId="0" borderId="0" xfId="0" applyFont="1" applyAlignment="1">
      <alignment wrapText="1"/>
    </xf>
    <xf numFmtId="0" fontId="51" fillId="0" borderId="0" xfId="0" applyFont="1" applyAlignment="1">
      <alignment wrapText="1"/>
    </xf>
    <xf numFmtId="0" fontId="52" fillId="0" borderId="0" xfId="0" applyFont="1" applyAlignment="1">
      <alignment horizontal="center" vertical="center"/>
    </xf>
    <xf numFmtId="0" fontId="51" fillId="0" borderId="10" xfId="0" applyFont="1" applyBorder="1" applyAlignment="1">
      <alignment vertical="center" wrapText="1"/>
    </xf>
    <xf numFmtId="41" fontId="52" fillId="0" borderId="10" xfId="51" applyFont="1" applyFill="1" applyBorder="1" applyAlignment="1">
      <alignment vertical="center"/>
    </xf>
    <xf numFmtId="164" fontId="52" fillId="0" borderId="10" xfId="51" applyNumberFormat="1" applyFont="1" applyFill="1" applyBorder="1" applyAlignment="1">
      <alignment vertical="center"/>
    </xf>
    <xf numFmtId="168" fontId="51" fillId="0" borderId="0" xfId="1" applyFont="1" applyFill="1" applyAlignment="1">
      <alignment vertical="center"/>
    </xf>
    <xf numFmtId="0" fontId="52" fillId="0" borderId="10" xfId="0" applyFont="1" applyBorder="1" applyAlignment="1">
      <alignment vertical="center" wrapText="1"/>
    </xf>
    <xf numFmtId="164" fontId="51" fillId="0" borderId="10" xfId="51" applyNumberFormat="1" applyFont="1" applyFill="1" applyBorder="1" applyAlignment="1">
      <alignment vertical="center"/>
    </xf>
    <xf numFmtId="174" fontId="51" fillId="0" borderId="0" xfId="0" applyNumberFormat="1" applyFont="1" applyAlignment="1">
      <alignment vertical="center"/>
    </xf>
    <xf numFmtId="49" fontId="51" fillId="0" borderId="10" xfId="0" applyNumberFormat="1" applyFont="1" applyBorder="1" applyAlignment="1">
      <alignment vertical="center" wrapText="1"/>
    </xf>
    <xf numFmtId="41" fontId="51" fillId="0" borderId="0" xfId="51" applyFont="1" applyFill="1" applyAlignment="1">
      <alignment vertical="center"/>
    </xf>
    <xf numFmtId="168" fontId="66" fillId="0" borderId="0" xfId="1" applyFont="1" applyFill="1" applyAlignment="1">
      <alignment vertical="center"/>
    </xf>
    <xf numFmtId="168" fontId="67" fillId="0" borderId="0" xfId="1" applyFont="1" applyFill="1" applyAlignment="1">
      <alignment vertical="center"/>
    </xf>
    <xf numFmtId="168" fontId="51" fillId="0" borderId="0" xfId="1" applyFont="1" applyFill="1"/>
    <xf numFmtId="168" fontId="51" fillId="0" borderId="0" xfId="0" applyNumberFormat="1" applyFont="1"/>
    <xf numFmtId="0" fontId="51" fillId="0" borderId="0" xfId="0" applyFont="1" applyAlignment="1">
      <alignment horizontal="center"/>
    </xf>
    <xf numFmtId="0" fontId="52" fillId="0" borderId="0" xfId="0" applyFont="1" applyAlignment="1">
      <alignment horizontal="center" wrapText="1"/>
    </xf>
    <xf numFmtId="0" fontId="49" fillId="0" borderId="0" xfId="49" applyFont="1" applyAlignment="1">
      <alignment horizontal="center"/>
    </xf>
    <xf numFmtId="0" fontId="47" fillId="0" borderId="0" xfId="49" applyFont="1" applyAlignment="1">
      <alignment horizontal="center"/>
    </xf>
    <xf numFmtId="169" fontId="60" fillId="0" borderId="17" xfId="1" applyNumberFormat="1" applyFont="1" applyFill="1" applyBorder="1" applyAlignment="1">
      <alignment horizontal="left" vertical="center"/>
    </xf>
    <xf numFmtId="0" fontId="54" fillId="33" borderId="0" xfId="0" applyFont="1" applyFill="1"/>
    <xf numFmtId="0" fontId="68" fillId="0" borderId="15" xfId="0" applyFont="1" applyBorder="1"/>
    <xf numFmtId="0" fontId="52" fillId="0" borderId="20" xfId="0" applyFont="1" applyBorder="1"/>
    <xf numFmtId="0" fontId="52" fillId="0" borderId="17" xfId="0" applyFont="1" applyBorder="1"/>
    <xf numFmtId="172" fontId="52" fillId="0" borderId="13" xfId="1" applyNumberFormat="1" applyFont="1" applyFill="1" applyBorder="1" applyAlignment="1">
      <alignment horizontal="left" indent="1"/>
    </xf>
    <xf numFmtId="0" fontId="51" fillId="0" borderId="15" xfId="0" applyFont="1" applyBorder="1"/>
    <xf numFmtId="0" fontId="69" fillId="0" borderId="0" xfId="0" applyFont="1"/>
    <xf numFmtId="172" fontId="51" fillId="0" borderId="18" xfId="1" applyNumberFormat="1" applyFont="1" applyFill="1" applyBorder="1" applyAlignment="1">
      <alignment horizontal="left" indent="1"/>
    </xf>
    <xf numFmtId="164" fontId="51" fillId="0" borderId="0" xfId="0" applyNumberFormat="1" applyFont="1"/>
    <xf numFmtId="49" fontId="51" fillId="0" borderId="15" xfId="0" applyNumberFormat="1" applyFont="1" applyBorder="1"/>
    <xf numFmtId="49" fontId="51" fillId="0" borderId="0" xfId="0" applyNumberFormat="1" applyFont="1"/>
    <xf numFmtId="49" fontId="52" fillId="0" borderId="0" xfId="0" applyNumberFormat="1" applyFont="1" applyAlignment="1">
      <alignment horizontal="center"/>
    </xf>
    <xf numFmtId="0" fontId="52" fillId="0" borderId="0" xfId="0" applyFont="1"/>
    <xf numFmtId="0" fontId="52" fillId="0" borderId="15" xfId="0" applyFont="1" applyBorder="1"/>
    <xf numFmtId="0" fontId="50" fillId="0" borderId="0" xfId="0" applyFont="1" applyAlignment="1">
      <alignment horizontal="center"/>
    </xf>
    <xf numFmtId="172" fontId="52" fillId="0" borderId="18" xfId="1" applyNumberFormat="1" applyFont="1" applyFill="1" applyBorder="1" applyAlignment="1">
      <alignment horizontal="left" indent="1"/>
    </xf>
    <xf numFmtId="0" fontId="70" fillId="0" borderId="15" xfId="0" applyFont="1" applyBorder="1"/>
    <xf numFmtId="0" fontId="71" fillId="0" borderId="15" xfId="0" quotePrefix="1" applyFont="1" applyBorder="1"/>
    <xf numFmtId="49" fontId="51" fillId="0" borderId="15" xfId="0" quotePrefix="1" applyNumberFormat="1" applyFont="1" applyBorder="1"/>
    <xf numFmtId="49" fontId="51" fillId="0" borderId="0" xfId="0" quotePrefix="1" applyNumberFormat="1" applyFont="1"/>
    <xf numFmtId="0" fontId="72" fillId="0" borderId="15" xfId="0" applyFont="1" applyBorder="1"/>
    <xf numFmtId="0" fontId="67" fillId="0" borderId="0" xfId="0" applyFont="1"/>
    <xf numFmtId="0" fontId="73" fillId="0" borderId="15" xfId="0" applyFont="1" applyBorder="1"/>
    <xf numFmtId="0" fontId="52" fillId="0" borderId="21" xfId="0" applyFont="1" applyBorder="1"/>
    <xf numFmtId="0" fontId="52" fillId="0" borderId="25" xfId="0" applyFont="1" applyBorder="1"/>
    <xf numFmtId="172" fontId="52" fillId="0" borderId="14" xfId="1" applyNumberFormat="1" applyFont="1" applyFill="1" applyBorder="1" applyAlignment="1">
      <alignment horizontal="left" indent="1"/>
    </xf>
    <xf numFmtId="0" fontId="74" fillId="0" borderId="0" xfId="0" applyFont="1"/>
    <xf numFmtId="169" fontId="51" fillId="0" borderId="0" xfId="1" applyNumberFormat="1" applyFont="1" applyFill="1" applyBorder="1"/>
    <xf numFmtId="174" fontId="51" fillId="0" borderId="0" xfId="0" applyNumberFormat="1" applyFont="1"/>
    <xf numFmtId="169" fontId="51" fillId="0" borderId="0" xfId="1" applyNumberFormat="1" applyFont="1" applyFill="1"/>
    <xf numFmtId="0" fontId="51" fillId="0" borderId="0" xfId="0" applyFont="1" applyAlignment="1">
      <alignment horizontal="left" wrapText="1"/>
    </xf>
    <xf numFmtId="0" fontId="51" fillId="0" borderId="0" xfId="0" applyFont="1" applyAlignment="1">
      <alignment horizontal="center" wrapText="1"/>
    </xf>
    <xf numFmtId="0" fontId="67" fillId="33" borderId="0" xfId="0" applyFont="1" applyFill="1"/>
    <xf numFmtId="0" fontId="52" fillId="0" borderId="20" xfId="0" applyFont="1" applyBorder="1" applyAlignment="1">
      <alignment vertical="center" wrapText="1"/>
    </xf>
    <xf numFmtId="0" fontId="52" fillId="0" borderId="17" xfId="0" applyFont="1" applyBorder="1" applyAlignment="1">
      <alignment vertical="center" wrapText="1"/>
    </xf>
    <xf numFmtId="41" fontId="52" fillId="0" borderId="13" xfId="51" applyFont="1" applyFill="1" applyBorder="1" applyAlignment="1">
      <alignment wrapText="1"/>
    </xf>
    <xf numFmtId="41" fontId="51" fillId="0" borderId="13" xfId="51" applyFont="1" applyFill="1" applyBorder="1"/>
    <xf numFmtId="0" fontId="52" fillId="0" borderId="0" xfId="0" applyFont="1" applyAlignment="1">
      <alignment vertical="center" wrapText="1"/>
    </xf>
    <xf numFmtId="164" fontId="51" fillId="0" borderId="18" xfId="51" applyNumberFormat="1" applyFont="1" applyFill="1" applyBorder="1" applyAlignment="1">
      <alignment vertical="center"/>
    </xf>
    <xf numFmtId="0" fontId="51" fillId="0" borderId="0" xfId="0" applyFont="1" applyAlignment="1">
      <alignment vertical="center" wrapText="1"/>
    </xf>
    <xf numFmtId="164" fontId="52" fillId="0" borderId="18" xfId="51" applyNumberFormat="1" applyFont="1" applyFill="1" applyBorder="1" applyAlignment="1">
      <alignment vertical="center"/>
    </xf>
    <xf numFmtId="0" fontId="51" fillId="0" borderId="0" xfId="0" applyFont="1" applyAlignment="1">
      <alignment horizontal="left" vertical="center" wrapText="1"/>
    </xf>
    <xf numFmtId="0" fontId="67" fillId="0" borderId="0" xfId="0" applyFont="1" applyAlignment="1">
      <alignment vertical="center"/>
    </xf>
    <xf numFmtId="164" fontId="52" fillId="0" borderId="14" xfId="51" applyNumberFormat="1" applyFont="1" applyFill="1" applyBorder="1" applyAlignment="1">
      <alignment vertical="center"/>
    </xf>
    <xf numFmtId="164" fontId="52" fillId="0" borderId="0" xfId="45" applyFont="1" applyFill="1" applyBorder="1" applyAlignment="1">
      <alignment vertical="center"/>
    </xf>
    <xf numFmtId="174" fontId="67" fillId="0" borderId="0" xfId="0" applyNumberFormat="1" applyFont="1" applyAlignment="1">
      <alignment vertical="center"/>
    </xf>
    <xf numFmtId="169" fontId="67" fillId="0" borderId="0" xfId="1" applyNumberFormat="1" applyFont="1" applyFill="1" applyAlignment="1">
      <alignment vertical="center"/>
    </xf>
    <xf numFmtId="169" fontId="51" fillId="0" borderId="0" xfId="0" applyNumberFormat="1" applyFont="1"/>
    <xf numFmtId="0" fontId="47" fillId="0" borderId="0" xfId="46" applyFont="1" applyAlignment="1">
      <alignment vertical="center"/>
    </xf>
    <xf numFmtId="0" fontId="48" fillId="0" borderId="0" xfId="58" applyFont="1" applyFill="1" applyBorder="1" applyAlignment="1">
      <alignment horizontal="center" vertical="center"/>
    </xf>
    <xf numFmtId="0" fontId="51" fillId="0" borderId="0" xfId="0" applyFont="1" applyAlignment="1">
      <alignment horizontal="center" vertical="center" wrapText="1"/>
    </xf>
    <xf numFmtId="0" fontId="74" fillId="0" borderId="0" xfId="0" applyFont="1" applyAlignment="1">
      <alignment horizontal="center" vertical="center"/>
    </xf>
    <xf numFmtId="0" fontId="51" fillId="0" borderId="0" xfId="0" applyFont="1" applyAlignment="1">
      <alignment horizontal="justify" vertical="center" wrapText="1"/>
    </xf>
    <xf numFmtId="0" fontId="49" fillId="0" borderId="0" xfId="49" quotePrefix="1" applyFont="1" applyAlignment="1">
      <alignment horizontal="center" vertical="center"/>
    </xf>
    <xf numFmtId="0" fontId="47" fillId="0" borderId="0" xfId="49" quotePrefix="1" applyFont="1" applyAlignment="1">
      <alignment horizontal="center" vertical="center"/>
    </xf>
    <xf numFmtId="0" fontId="47" fillId="0" borderId="0" xfId="49" quotePrefix="1" applyFont="1" applyAlignment="1">
      <alignment vertical="center"/>
    </xf>
    <xf numFmtId="9" fontId="51" fillId="0" borderId="0" xfId="0" applyNumberFormat="1" applyFont="1" applyAlignment="1">
      <alignment horizontal="center" wrapText="1"/>
    </xf>
    <xf numFmtId="0" fontId="52" fillId="0" borderId="30" xfId="0" applyFont="1" applyBorder="1" applyAlignment="1">
      <alignment horizontal="center" vertical="center" wrapText="1"/>
    </xf>
    <xf numFmtId="0" fontId="51" fillId="0" borderId="30" xfId="0" applyFont="1" applyBorder="1" applyAlignment="1">
      <alignment horizontal="center" vertical="center" wrapText="1"/>
    </xf>
    <xf numFmtId="9" fontId="51" fillId="0" borderId="30" xfId="0" applyNumberFormat="1" applyFont="1" applyBorder="1" applyAlignment="1">
      <alignment horizontal="center" wrapText="1"/>
    </xf>
    <xf numFmtId="0" fontId="49" fillId="0" borderId="15" xfId="49" applyFont="1" applyBorder="1"/>
    <xf numFmtId="0" fontId="49" fillId="0" borderId="0" xfId="49" applyFont="1"/>
    <xf numFmtId="177" fontId="47" fillId="0" borderId="0" xfId="49" applyNumberFormat="1" applyFont="1"/>
    <xf numFmtId="0" fontId="47" fillId="0" borderId="15" xfId="49" applyFont="1" applyBorder="1"/>
    <xf numFmtId="177" fontId="47" fillId="0" borderId="0" xfId="49" applyNumberFormat="1" applyFont="1" applyAlignment="1">
      <alignment wrapText="1"/>
    </xf>
    <xf numFmtId="0" fontId="47" fillId="0" borderId="0" xfId="49" applyFont="1" applyAlignment="1">
      <alignment wrapText="1"/>
    </xf>
    <xf numFmtId="0" fontId="47" fillId="0" borderId="15" xfId="49" applyFont="1" applyBorder="1" applyAlignment="1">
      <alignment vertical="center"/>
    </xf>
    <xf numFmtId="0" fontId="47" fillId="0" borderId="0" xfId="49" applyFont="1" applyAlignment="1">
      <alignment vertical="center"/>
    </xf>
    <xf numFmtId="177" fontId="47" fillId="0" borderId="0" xfId="49" applyNumberFormat="1" applyFont="1" applyAlignment="1">
      <alignment vertical="center"/>
    </xf>
    <xf numFmtId="0" fontId="47" fillId="0" borderId="15" xfId="49" applyFont="1" applyBorder="1" applyAlignment="1">
      <alignment horizontal="center" vertical="center" wrapText="1"/>
    </xf>
    <xf numFmtId="0" fontId="54" fillId="33" borderId="13" xfId="0" applyFont="1" applyFill="1" applyBorder="1" applyAlignment="1">
      <alignment horizontal="center" vertical="center" wrapText="1"/>
    </xf>
    <xf numFmtId="177" fontId="47" fillId="0" borderId="0" xfId="49" applyNumberFormat="1" applyFont="1" applyAlignment="1">
      <alignment horizontal="center" vertical="center" wrapText="1"/>
    </xf>
    <xf numFmtId="0" fontId="47" fillId="0" borderId="0" xfId="49" applyFont="1" applyAlignment="1">
      <alignment horizontal="center" vertical="center" wrapText="1"/>
    </xf>
    <xf numFmtId="0" fontId="47" fillId="0" borderId="15" xfId="49" applyFont="1" applyBorder="1" applyAlignment="1">
      <alignment wrapText="1"/>
    </xf>
    <xf numFmtId="0" fontId="52" fillId="0" borderId="10" xfId="0" applyFont="1" applyBorder="1" applyAlignment="1">
      <alignment vertical="center"/>
    </xf>
    <xf numFmtId="0" fontId="51" fillId="0" borderId="10" xfId="0" applyFont="1" applyBorder="1" applyAlignment="1">
      <alignment vertical="center"/>
    </xf>
    <xf numFmtId="0" fontId="51" fillId="0" borderId="10" xfId="0" applyFont="1" applyBorder="1" applyAlignment="1">
      <alignment horizontal="center" vertical="center"/>
    </xf>
    <xf numFmtId="176" fontId="51" fillId="0" borderId="10" xfId="0" applyNumberFormat="1" applyFont="1" applyBorder="1" applyAlignment="1">
      <alignment vertical="center"/>
    </xf>
    <xf numFmtId="179" fontId="51" fillId="0" borderId="10" xfId="0" applyNumberFormat="1" applyFont="1" applyBorder="1" applyAlignment="1">
      <alignment vertical="center"/>
    </xf>
    <xf numFmtId="0" fontId="52" fillId="0" borderId="10" xfId="0" applyFont="1" applyBorder="1" applyAlignment="1">
      <alignment horizontal="left" vertical="center"/>
    </xf>
    <xf numFmtId="168" fontId="51" fillId="0" borderId="10" xfId="1" applyFont="1" applyFill="1" applyBorder="1" applyAlignment="1">
      <alignment horizontal="center" vertical="center"/>
    </xf>
    <xf numFmtId="164" fontId="51" fillId="0" borderId="10" xfId="51" applyNumberFormat="1" applyFont="1" applyFill="1" applyBorder="1" applyAlignment="1">
      <alignment horizontal="right" vertical="center"/>
    </xf>
    <xf numFmtId="168" fontId="52" fillId="0" borderId="10" xfId="1" applyFont="1" applyFill="1" applyBorder="1" applyAlignment="1">
      <alignment horizontal="center" vertical="center"/>
    </xf>
    <xf numFmtId="176" fontId="52" fillId="0" borderId="10" xfId="0" applyNumberFormat="1" applyFont="1" applyBorder="1" applyAlignment="1">
      <alignment vertical="center"/>
    </xf>
    <xf numFmtId="179" fontId="52" fillId="0" borderId="10" xfId="0" applyNumberFormat="1" applyFont="1" applyBorder="1" applyAlignment="1">
      <alignment vertical="center"/>
    </xf>
    <xf numFmtId="177" fontId="49" fillId="0" borderId="0" xfId="49" applyNumberFormat="1" applyFont="1"/>
    <xf numFmtId="0" fontId="49" fillId="0" borderId="15" xfId="49" applyFont="1" applyBorder="1" applyAlignment="1">
      <alignment horizontal="center" vertical="center" wrapText="1"/>
    </xf>
    <xf numFmtId="173" fontId="47" fillId="0" borderId="0" xfId="49" applyNumberFormat="1" applyFont="1" applyAlignment="1">
      <alignment wrapText="1"/>
    </xf>
    <xf numFmtId="177" fontId="49" fillId="0" borderId="0" xfId="49" applyNumberFormat="1" applyFont="1" applyAlignment="1">
      <alignment horizontal="center" vertical="center" wrapText="1"/>
    </xf>
    <xf numFmtId="0" fontId="49" fillId="0" borderId="0" xfId="49" applyFont="1" applyAlignment="1">
      <alignment horizontal="center" vertical="center" wrapText="1"/>
    </xf>
    <xf numFmtId="176" fontId="51" fillId="0" borderId="10" xfId="51" applyNumberFormat="1" applyFont="1" applyFill="1" applyBorder="1" applyAlignment="1">
      <alignment horizontal="right" vertical="center"/>
    </xf>
    <xf numFmtId="41" fontId="51" fillId="0" borderId="10" xfId="51" applyFont="1" applyFill="1" applyBorder="1" applyAlignment="1">
      <alignment horizontal="right" vertical="center"/>
    </xf>
    <xf numFmtId="173" fontId="47" fillId="0" borderId="0" xfId="49" applyNumberFormat="1" applyFont="1"/>
    <xf numFmtId="41" fontId="49" fillId="0" borderId="12" xfId="51" applyFont="1" applyFill="1" applyBorder="1" applyAlignment="1">
      <alignment horizontal="center" vertical="center"/>
    </xf>
    <xf numFmtId="164" fontId="49" fillId="0" borderId="10" xfId="51" applyNumberFormat="1" applyFont="1" applyFill="1" applyBorder="1" applyAlignment="1">
      <alignment horizontal="center" vertical="center"/>
    </xf>
    <xf numFmtId="164" fontId="47" fillId="0" borderId="0" xfId="49" applyNumberFormat="1" applyFont="1"/>
    <xf numFmtId="41" fontId="67" fillId="0" borderId="0" xfId="49" applyNumberFormat="1" applyFont="1" applyAlignment="1">
      <alignment horizontal="center" vertical="center"/>
    </xf>
    <xf numFmtId="0" fontId="47" fillId="0" borderId="0" xfId="49" applyFont="1" applyAlignment="1">
      <alignment horizontal="center" vertical="center"/>
    </xf>
    <xf numFmtId="0" fontId="71" fillId="0" borderId="0" xfId="49" applyFont="1"/>
    <xf numFmtId="164" fontId="71" fillId="0" borderId="0" xfId="49" applyNumberFormat="1" applyFont="1"/>
    <xf numFmtId="0" fontId="72" fillId="0" borderId="15" xfId="0" applyFont="1" applyBorder="1" applyAlignment="1">
      <alignment vertical="center"/>
    </xf>
    <xf numFmtId="0" fontId="47" fillId="0" borderId="14" xfId="49" quotePrefix="1" applyFont="1" applyBorder="1" applyAlignment="1">
      <alignment horizontal="left" vertical="center"/>
    </xf>
    <xf numFmtId="41" fontId="47" fillId="0" borderId="14" xfId="51" applyFont="1" applyFill="1" applyBorder="1" applyAlignment="1">
      <alignment vertical="center"/>
    </xf>
    <xf numFmtId="164" fontId="71" fillId="0" borderId="0" xfId="49" applyNumberFormat="1" applyFont="1" applyAlignment="1">
      <alignment vertical="center"/>
    </xf>
    <xf numFmtId="0" fontId="71" fillId="0" borderId="0" xfId="49" applyFont="1" applyAlignment="1">
      <alignment vertical="center"/>
    </xf>
    <xf numFmtId="41" fontId="71" fillId="0" borderId="0" xfId="49" applyNumberFormat="1" applyFont="1" applyAlignment="1">
      <alignment horizontal="center" vertical="center"/>
    </xf>
    <xf numFmtId="0" fontId="54" fillId="33" borderId="13" xfId="0" applyFont="1" applyFill="1" applyBorder="1" applyAlignment="1">
      <alignment horizontal="center" vertical="center"/>
    </xf>
    <xf numFmtId="0" fontId="53" fillId="0" borderId="10" xfId="0" applyFont="1" applyBorder="1" applyAlignment="1">
      <alignment vertical="center"/>
    </xf>
    <xf numFmtId="41" fontId="47" fillId="0" borderId="0" xfId="49" applyNumberFormat="1" applyFont="1"/>
    <xf numFmtId="41" fontId="71" fillId="0" borderId="0" xfId="49" applyNumberFormat="1" applyFont="1"/>
    <xf numFmtId="0" fontId="54" fillId="33" borderId="14" xfId="0" applyFont="1" applyFill="1" applyBorder="1" applyAlignment="1">
      <alignment horizontal="center" vertical="center"/>
    </xf>
    <xf numFmtId="41" fontId="55" fillId="0" borderId="10" xfId="51" applyFont="1" applyFill="1" applyBorder="1" applyAlignment="1">
      <alignment horizontal="right" vertical="center"/>
    </xf>
    <xf numFmtId="41" fontId="52" fillId="0" borderId="10" xfId="51" applyFont="1" applyFill="1" applyBorder="1" applyAlignment="1">
      <alignment horizontal="right" vertical="center"/>
    </xf>
    <xf numFmtId="0" fontId="47" fillId="0" borderId="0" xfId="0" applyFont="1" applyAlignment="1">
      <alignment vertical="top"/>
    </xf>
    <xf numFmtId="172" fontId="49" fillId="0" borderId="0" xfId="50" applyNumberFormat="1" applyFont="1" applyFill="1" applyAlignment="1"/>
    <xf numFmtId="41" fontId="67" fillId="0" borderId="0" xfId="49" applyNumberFormat="1" applyFont="1"/>
    <xf numFmtId="0" fontId="54" fillId="33" borderId="29" xfId="0" applyFont="1" applyFill="1" applyBorder="1" applyAlignment="1">
      <alignment horizontal="center" vertical="center" wrapText="1"/>
    </xf>
    <xf numFmtId="41" fontId="51" fillId="0" borderId="10" xfId="51" applyFont="1" applyFill="1" applyBorder="1" applyAlignment="1">
      <alignment horizontal="left" vertical="center"/>
    </xf>
    <xf numFmtId="0" fontId="54" fillId="33" borderId="19" xfId="0" applyFont="1" applyFill="1" applyBorder="1" applyAlignment="1">
      <alignment horizontal="center" vertical="center" wrapText="1"/>
    </xf>
    <xf numFmtId="41" fontId="71" fillId="0" borderId="0" xfId="49" applyNumberFormat="1" applyFont="1" applyAlignment="1">
      <alignment wrapText="1"/>
    </xf>
    <xf numFmtId="0" fontId="49" fillId="0" borderId="0" xfId="0" applyFont="1" applyAlignment="1">
      <alignment vertical="top"/>
    </xf>
    <xf numFmtId="0" fontId="47" fillId="0" borderId="10" xfId="49" applyFont="1" applyBorder="1" applyAlignment="1">
      <alignment vertical="center"/>
    </xf>
    <xf numFmtId="41" fontId="47" fillId="0" borderId="10" xfId="51" applyFont="1" applyFill="1" applyBorder="1" applyAlignment="1">
      <alignment vertical="center"/>
    </xf>
    <xf numFmtId="41" fontId="49" fillId="0" borderId="10" xfId="51" applyFont="1" applyFill="1" applyBorder="1" applyAlignment="1">
      <alignment vertical="center"/>
    </xf>
    <xf numFmtId="169" fontId="47" fillId="0" borderId="0" xfId="1" applyNumberFormat="1" applyFont="1" applyFill="1" applyBorder="1" applyAlignment="1"/>
    <xf numFmtId="172" fontId="71" fillId="0" borderId="0" xfId="49" applyNumberFormat="1" applyFont="1"/>
    <xf numFmtId="0" fontId="47" fillId="0" borderId="10" xfId="49" applyFont="1" applyBorder="1" applyAlignment="1">
      <alignment horizontal="center" vertical="center"/>
    </xf>
    <xf numFmtId="0" fontId="47" fillId="0" borderId="10" xfId="49" applyFont="1" applyBorder="1" applyAlignment="1">
      <alignment horizontal="center" vertical="center" wrapText="1"/>
    </xf>
    <xf numFmtId="41" fontId="47" fillId="0" borderId="10" xfId="51" applyFont="1" applyBorder="1" applyAlignment="1">
      <alignment horizontal="center" vertical="center"/>
    </xf>
    <xf numFmtId="172" fontId="51" fillId="0" borderId="10" xfId="1" applyNumberFormat="1" applyFont="1" applyFill="1" applyBorder="1" applyAlignment="1">
      <alignment horizontal="left" vertical="center" indent="1"/>
    </xf>
    <xf numFmtId="41" fontId="49" fillId="0" borderId="10" xfId="51" applyFont="1" applyBorder="1" applyAlignment="1">
      <alignment horizontal="center" vertical="center"/>
    </xf>
    <xf numFmtId="0" fontId="49" fillId="0" borderId="15" xfId="49" applyFont="1" applyBorder="1" applyAlignment="1">
      <alignment horizontal="center" vertical="center"/>
    </xf>
    <xf numFmtId="0" fontId="49" fillId="0" borderId="10" xfId="49" applyFont="1" applyBorder="1" applyAlignment="1">
      <alignment horizontal="left" vertical="center"/>
    </xf>
    <xf numFmtId="0" fontId="49" fillId="0" borderId="0" xfId="49" applyFont="1" applyAlignment="1">
      <alignment horizontal="center" vertical="center"/>
    </xf>
    <xf numFmtId="0" fontId="47" fillId="0" borderId="15" xfId="49" applyFont="1" applyBorder="1" applyAlignment="1">
      <alignment horizontal="center" vertical="center"/>
    </xf>
    <xf numFmtId="0" fontId="47" fillId="0" borderId="10" xfId="49" applyFont="1" applyBorder="1" applyAlignment="1">
      <alignment horizontal="left" vertical="center" indent="1"/>
    </xf>
    <xf numFmtId="164" fontId="47" fillId="0" borderId="10" xfId="51" applyNumberFormat="1" applyFont="1" applyBorder="1" applyAlignment="1">
      <alignment horizontal="center" vertical="center"/>
    </xf>
    <xf numFmtId="164" fontId="49" fillId="0" borderId="10" xfId="49" applyNumberFormat="1" applyFont="1" applyBorder="1" applyAlignment="1">
      <alignment horizontal="center" vertical="center" wrapText="1"/>
    </xf>
    <xf numFmtId="0" fontId="49" fillId="0" borderId="10" xfId="49" applyFont="1" applyBorder="1" applyAlignment="1">
      <alignment horizontal="left" vertical="center" indent="1"/>
    </xf>
    <xf numFmtId="41" fontId="47" fillId="0" borderId="0" xfId="51" applyFont="1" applyFill="1" applyAlignment="1"/>
    <xf numFmtId="172" fontId="67" fillId="0" borderId="0" xfId="49" applyNumberFormat="1" applyFont="1"/>
    <xf numFmtId="164" fontId="47" fillId="0" borderId="10" xfId="49" applyNumberFormat="1" applyFont="1" applyBorder="1" applyAlignment="1">
      <alignment horizontal="center" vertical="center" wrapText="1"/>
    </xf>
    <xf numFmtId="0" fontId="67" fillId="0" borderId="0" xfId="49" applyFont="1"/>
    <xf numFmtId="0" fontId="54" fillId="33" borderId="10" xfId="49" applyFont="1" applyFill="1" applyBorder="1" applyAlignment="1">
      <alignment horizontal="center" vertical="center"/>
    </xf>
    <xf numFmtId="41" fontId="49" fillId="0" borderId="18" xfId="51" applyFont="1" applyFill="1" applyBorder="1" applyAlignment="1"/>
    <xf numFmtId="41" fontId="47" fillId="0" borderId="18" xfId="51" applyFont="1" applyFill="1" applyBorder="1" applyAlignment="1"/>
    <xf numFmtId="41" fontId="49" fillId="0" borderId="10" xfId="51" applyFont="1" applyFill="1" applyBorder="1" applyAlignment="1"/>
    <xf numFmtId="164" fontId="76" fillId="0" borderId="0" xfId="45" applyFont="1" applyFill="1" applyAlignment="1"/>
    <xf numFmtId="164" fontId="47" fillId="0" borderId="0" xfId="45" applyFont="1" applyFill="1" applyAlignment="1"/>
    <xf numFmtId="0" fontId="47" fillId="0" borderId="0" xfId="49" applyFont="1" applyAlignment="1">
      <alignment horizontal="left"/>
    </xf>
    <xf numFmtId="0" fontId="49" fillId="0" borderId="10" xfId="49" applyFont="1" applyBorder="1" applyAlignment="1">
      <alignment horizontal="left" vertical="center" wrapText="1"/>
    </xf>
    <xf numFmtId="169" fontId="60" fillId="0" borderId="0" xfId="1" applyNumberFormat="1" applyFont="1" applyFill="1" applyBorder="1" applyAlignment="1">
      <alignment horizontal="left" vertical="top" wrapText="1"/>
    </xf>
    <xf numFmtId="0" fontId="78" fillId="0" borderId="0" xfId="0" applyFont="1"/>
    <xf numFmtId="174" fontId="60" fillId="0" borderId="18" xfId="51" applyNumberFormat="1" applyFont="1" applyFill="1" applyBorder="1"/>
    <xf numFmtId="174" fontId="59" fillId="0" borderId="18" xfId="51" applyNumberFormat="1" applyFont="1" applyFill="1" applyBorder="1"/>
    <xf numFmtId="174" fontId="60" fillId="0" borderId="18" xfId="51" applyNumberFormat="1" applyFont="1" applyFill="1" applyBorder="1" applyAlignment="1">
      <alignment vertical="center"/>
    </xf>
    <xf numFmtId="174" fontId="60" fillId="0" borderId="14" xfId="51" applyNumberFormat="1" applyFont="1" applyFill="1" applyBorder="1"/>
    <xf numFmtId="174" fontId="59" fillId="0" borderId="13" xfId="51" applyNumberFormat="1" applyFont="1" applyBorder="1"/>
    <xf numFmtId="174" fontId="59" fillId="0" borderId="18" xfId="51" applyNumberFormat="1" applyFont="1" applyBorder="1"/>
    <xf numFmtId="174" fontId="59" fillId="0" borderId="18" xfId="51" applyNumberFormat="1" applyFont="1" applyFill="1" applyBorder="1" applyAlignment="1">
      <alignment vertical="center"/>
    </xf>
    <xf numFmtId="180" fontId="51" fillId="0" borderId="18" xfId="1" applyNumberFormat="1" applyFont="1" applyFill="1" applyBorder="1" applyAlignment="1">
      <alignment horizontal="right"/>
    </xf>
    <xf numFmtId="174" fontId="52" fillId="0" borderId="10" xfId="51" applyNumberFormat="1" applyFont="1" applyFill="1" applyBorder="1" applyAlignment="1">
      <alignment vertical="center"/>
    </xf>
    <xf numFmtId="174" fontId="51" fillId="0" borderId="10" xfId="51" applyNumberFormat="1" applyFont="1" applyFill="1" applyBorder="1" applyAlignment="1">
      <alignment vertical="center"/>
    </xf>
    <xf numFmtId="174" fontId="51" fillId="0" borderId="18" xfId="51" applyNumberFormat="1" applyFont="1" applyFill="1" applyBorder="1" applyAlignment="1">
      <alignment vertical="center"/>
    </xf>
    <xf numFmtId="174" fontId="52" fillId="0" borderId="18" xfId="51" applyNumberFormat="1" applyFont="1" applyFill="1" applyBorder="1" applyAlignment="1">
      <alignment vertical="center"/>
    </xf>
    <xf numFmtId="180" fontId="51" fillId="0" borderId="10" xfId="51" applyNumberFormat="1" applyFont="1" applyFill="1" applyBorder="1" applyAlignment="1">
      <alignment horizontal="right" vertical="center"/>
    </xf>
    <xf numFmtId="180" fontId="49" fillId="0" borderId="10" xfId="51" applyNumberFormat="1" applyFont="1" applyFill="1" applyBorder="1" applyAlignment="1">
      <alignment horizontal="right" vertical="center"/>
    </xf>
    <xf numFmtId="180" fontId="52" fillId="0" borderId="10" xfId="51" applyNumberFormat="1" applyFont="1" applyFill="1" applyBorder="1" applyAlignment="1">
      <alignment horizontal="right" vertical="center"/>
    </xf>
    <xf numFmtId="174" fontId="47" fillId="0" borderId="10" xfId="51" applyNumberFormat="1" applyFont="1" applyFill="1" applyBorder="1" applyAlignment="1">
      <alignment horizontal="right" vertical="center"/>
    </xf>
    <xf numFmtId="174" fontId="49" fillId="0" borderId="10" xfId="51" applyNumberFormat="1" applyFont="1" applyFill="1" applyBorder="1" applyAlignment="1">
      <alignment horizontal="right" vertical="center"/>
    </xf>
    <xf numFmtId="180" fontId="53" fillId="0" borderId="10" xfId="51" applyNumberFormat="1" applyFont="1" applyFill="1" applyBorder="1" applyAlignment="1">
      <alignment horizontal="right" vertical="center"/>
    </xf>
    <xf numFmtId="180" fontId="55" fillId="0" borderId="10" xfId="51" applyNumberFormat="1" applyFont="1" applyFill="1" applyBorder="1" applyAlignment="1">
      <alignment horizontal="right" vertical="center"/>
    </xf>
    <xf numFmtId="180" fontId="47" fillId="0" borderId="0" xfId="49" applyNumberFormat="1" applyFont="1"/>
    <xf numFmtId="180" fontId="47" fillId="0" borderId="10" xfId="51" applyNumberFormat="1" applyFont="1" applyBorder="1" applyAlignment="1">
      <alignment horizontal="right" vertical="center"/>
    </xf>
    <xf numFmtId="0" fontId="49" fillId="0" borderId="16" xfId="49" applyFont="1" applyBorder="1" applyAlignment="1">
      <alignment horizontal="center" vertical="center"/>
    </xf>
    <xf numFmtId="0" fontId="49" fillId="0" borderId="12" xfId="49" applyFont="1" applyBorder="1" applyAlignment="1">
      <alignment horizontal="center" vertical="center" wrapText="1"/>
    </xf>
    <xf numFmtId="0" fontId="75" fillId="0" borderId="0" xfId="0" applyFont="1" applyAlignment="1">
      <alignment horizontal="center" vertical="center"/>
    </xf>
    <xf numFmtId="174" fontId="59" fillId="0" borderId="0" xfId="0" applyNumberFormat="1" applyFont="1" applyAlignment="1">
      <alignment horizontal="left"/>
    </xf>
    <xf numFmtId="0" fontId="52" fillId="0" borderId="0" xfId="0" applyFont="1" applyAlignment="1">
      <alignment horizontal="right" vertical="center" wrapText="1"/>
    </xf>
    <xf numFmtId="0" fontId="75" fillId="0" borderId="0" xfId="0" applyFont="1" applyAlignment="1">
      <alignment vertical="center"/>
    </xf>
    <xf numFmtId="0" fontId="79" fillId="0" borderId="0" xfId="0" applyFont="1" applyAlignment="1">
      <alignment vertical="center"/>
    </xf>
    <xf numFmtId="0" fontId="72" fillId="0" borderId="0" xfId="0" applyFont="1" applyAlignment="1">
      <alignment vertical="center"/>
    </xf>
    <xf numFmtId="175" fontId="47" fillId="0" borderId="10" xfId="49" applyNumberFormat="1" applyFont="1" applyBorder="1" applyAlignment="1">
      <alignment horizontal="left" vertical="center"/>
    </xf>
    <xf numFmtId="0" fontId="52" fillId="0" borderId="11" xfId="0" applyFont="1" applyBorder="1" applyAlignment="1">
      <alignment horizontal="left" vertical="center"/>
    </xf>
    <xf numFmtId="168" fontId="51" fillId="0" borderId="16" xfId="1" applyFont="1" applyFill="1" applyBorder="1" applyAlignment="1">
      <alignment horizontal="center" vertical="center"/>
    </xf>
    <xf numFmtId="179" fontId="51" fillId="0" borderId="16" xfId="0" applyNumberFormat="1" applyFont="1" applyBorder="1" applyAlignment="1">
      <alignment vertical="center"/>
    </xf>
    <xf numFmtId="0" fontId="47" fillId="0" borderId="10" xfId="49" applyFont="1" applyBorder="1" applyAlignment="1">
      <alignment horizontal="left" vertical="center" wrapText="1" indent="1"/>
    </xf>
    <xf numFmtId="0" fontId="49" fillId="0" borderId="11" xfId="49" applyFont="1" applyBorder="1" applyAlignment="1">
      <alignment horizontal="left" vertical="center" indent="1"/>
    </xf>
    <xf numFmtId="0" fontId="49" fillId="0" borderId="10" xfId="49" applyFont="1" applyBorder="1" applyAlignment="1">
      <alignment vertical="center"/>
    </xf>
    <xf numFmtId="41" fontId="52" fillId="0" borderId="15" xfId="51" applyFont="1" applyFill="1" applyBorder="1" applyAlignment="1"/>
    <xf numFmtId="41" fontId="51" fillId="0" borderId="15" xfId="51" applyFont="1" applyFill="1" applyBorder="1" applyAlignment="1">
      <alignment horizontal="left" indent="1"/>
    </xf>
    <xf numFmtId="0" fontId="82" fillId="0" borderId="0" xfId="0" applyFont="1" applyAlignment="1">
      <alignment horizontal="center" vertical="center"/>
    </xf>
    <xf numFmtId="0" fontId="0" fillId="0" borderId="0" xfId="0" applyAlignment="1">
      <alignment vertical="center"/>
    </xf>
    <xf numFmtId="0" fontId="81" fillId="0" borderId="0" xfId="0" applyFont="1" applyAlignment="1">
      <alignment horizontal="center" vertical="center"/>
    </xf>
    <xf numFmtId="0" fontId="83" fillId="0" borderId="0" xfId="0" applyFont="1"/>
    <xf numFmtId="0" fontId="77" fillId="0" borderId="0" xfId="0" applyFont="1" applyAlignment="1">
      <alignment vertical="center"/>
    </xf>
    <xf numFmtId="0" fontId="86" fillId="36" borderId="0" xfId="0" applyFont="1" applyFill="1" applyAlignment="1">
      <alignment horizontal="center"/>
    </xf>
    <xf numFmtId="0" fontId="84" fillId="36" borderId="0" xfId="0" applyFont="1" applyFill="1" applyAlignment="1">
      <alignment horizontal="center"/>
    </xf>
    <xf numFmtId="0" fontId="86" fillId="0" borderId="0" xfId="0" applyFont="1"/>
    <xf numFmtId="0" fontId="86" fillId="36" borderId="0" xfId="0" applyFont="1" applyFill="1"/>
    <xf numFmtId="172" fontId="51" fillId="0" borderId="0" xfId="0" applyNumberFormat="1" applyFont="1"/>
    <xf numFmtId="0" fontId="88" fillId="37" borderId="10" xfId="0" applyFont="1" applyFill="1" applyBorder="1" applyAlignment="1">
      <alignment horizontal="center" vertical="center" wrapText="1"/>
    </xf>
    <xf numFmtId="169" fontId="88" fillId="37" borderId="10" xfId="1" applyNumberFormat="1" applyFont="1" applyFill="1" applyBorder="1" applyAlignment="1">
      <alignment horizontal="center" vertical="center" wrapText="1"/>
    </xf>
    <xf numFmtId="0" fontId="15" fillId="0" borderId="0" xfId="0" applyFont="1"/>
    <xf numFmtId="14" fontId="88" fillId="37" borderId="10" xfId="0" applyNumberFormat="1" applyFont="1" applyFill="1" applyBorder="1" applyAlignment="1">
      <alignment horizontal="center" vertical="center" wrapText="1"/>
    </xf>
    <xf numFmtId="14" fontId="88" fillId="37" borderId="10" xfId="1" applyNumberFormat="1" applyFont="1" applyFill="1" applyBorder="1" applyAlignment="1">
      <alignment horizontal="center" vertical="center" wrapText="1"/>
    </xf>
    <xf numFmtId="0" fontId="89" fillId="38" borderId="10" xfId="0" applyFont="1" applyFill="1" applyBorder="1" applyAlignment="1">
      <alignment horizontal="center" wrapText="1"/>
    </xf>
    <xf numFmtId="0" fontId="89" fillId="38" borderId="10" xfId="0" applyFont="1" applyFill="1" applyBorder="1" applyAlignment="1">
      <alignment horizontal="center" vertical="center" wrapText="1"/>
    </xf>
    <xf numFmtId="0" fontId="89" fillId="39" borderId="10" xfId="0" applyFont="1" applyFill="1" applyBorder="1" applyAlignment="1">
      <alignment horizontal="center" vertical="center" wrapText="1"/>
    </xf>
    <xf numFmtId="0" fontId="89" fillId="40" borderId="10" xfId="0" applyFont="1" applyFill="1" applyBorder="1" applyAlignment="1">
      <alignment horizontal="center" vertical="center" wrapText="1"/>
    </xf>
    <xf numFmtId="0" fontId="90" fillId="0" borderId="0" xfId="0" applyFont="1"/>
    <xf numFmtId="169" fontId="89" fillId="0" borderId="10" xfId="1" applyNumberFormat="1" applyFont="1" applyBorder="1"/>
    <xf numFmtId="169" fontId="89" fillId="0" borderId="10" xfId="1" applyNumberFormat="1" applyFont="1" applyBorder="1" applyAlignment="1">
      <alignment horizontal="center" vertical="center" wrapText="1"/>
    </xf>
    <xf numFmtId="169" fontId="89" fillId="0" borderId="10" xfId="1" applyNumberFormat="1" applyFont="1" applyFill="1" applyBorder="1" applyAlignment="1">
      <alignment horizontal="center" vertical="center"/>
    </xf>
    <xf numFmtId="169" fontId="89" fillId="0" borderId="10" xfId="1" applyNumberFormat="1" applyFont="1" applyBorder="1" applyAlignment="1">
      <alignment horizontal="center" vertical="center"/>
    </xf>
    <xf numFmtId="169" fontId="89" fillId="0" borderId="0" xfId="1" applyNumberFormat="1" applyFont="1"/>
    <xf numFmtId="0" fontId="89" fillId="0" borderId="0" xfId="0" applyFont="1"/>
    <xf numFmtId="169" fontId="89" fillId="0" borderId="0" xfId="1" applyNumberFormat="1" applyFont="1" applyAlignment="1"/>
    <xf numFmtId="0" fontId="91" fillId="0" borderId="0" xfId="0" applyFont="1"/>
    <xf numFmtId="0" fontId="92" fillId="43" borderId="13" xfId="0" applyFont="1" applyFill="1" applyBorder="1"/>
    <xf numFmtId="169" fontId="92" fillId="43" borderId="13" xfId="1" applyNumberFormat="1" applyFont="1" applyFill="1" applyBorder="1"/>
    <xf numFmtId="169" fontId="92" fillId="43" borderId="10" xfId="1" applyNumberFormat="1" applyFont="1" applyFill="1" applyBorder="1"/>
    <xf numFmtId="169" fontId="92" fillId="43" borderId="10" xfId="1" applyNumberFormat="1" applyFont="1" applyFill="1" applyBorder="1" applyAlignment="1"/>
    <xf numFmtId="169" fontId="92" fillId="0" borderId="0" xfId="1" applyNumberFormat="1" applyFont="1"/>
    <xf numFmtId="3" fontId="92" fillId="0" borderId="0" xfId="0" applyNumberFormat="1" applyFont="1"/>
    <xf numFmtId="0" fontId="92" fillId="0" borderId="0" xfId="0" applyFont="1"/>
    <xf numFmtId="0" fontId="88" fillId="37" borderId="36" xfId="0" applyFont="1" applyFill="1" applyBorder="1"/>
    <xf numFmtId="169" fontId="88" fillId="37" borderId="36" xfId="1" applyNumberFormat="1" applyFont="1" applyFill="1" applyBorder="1"/>
    <xf numFmtId="169" fontId="90" fillId="0" borderId="0" xfId="1" applyNumberFormat="1" applyFont="1"/>
    <xf numFmtId="3" fontId="90" fillId="0" borderId="0" xfId="0" applyNumberFormat="1" applyFont="1"/>
    <xf numFmtId="169" fontId="0" fillId="0" borderId="0" xfId="1" applyNumberFormat="1" applyFont="1"/>
    <xf numFmtId="169" fontId="90" fillId="0" borderId="10" xfId="1" applyNumberFormat="1" applyFont="1" applyBorder="1"/>
    <xf numFmtId="0" fontId="0" fillId="0" borderId="17" xfId="0" applyBorder="1"/>
    <xf numFmtId="3" fontId="0" fillId="0" borderId="17" xfId="0" applyNumberFormat="1" applyBorder="1"/>
    <xf numFmtId="169" fontId="0" fillId="0" borderId="17" xfId="1" applyNumberFormat="1" applyFont="1" applyBorder="1"/>
    <xf numFmtId="3" fontId="90" fillId="0" borderId="17" xfId="0" applyNumberFormat="1" applyFont="1" applyBorder="1"/>
    <xf numFmtId="169" fontId="90" fillId="0" borderId="17" xfId="1" applyNumberFormat="1" applyFont="1" applyBorder="1"/>
    <xf numFmtId="41" fontId="0" fillId="0" borderId="0" xfId="51" applyFont="1" applyBorder="1"/>
    <xf numFmtId="3" fontId="0" fillId="0" borderId="0" xfId="0" applyNumberFormat="1"/>
    <xf numFmtId="169" fontId="0" fillId="0" borderId="0" xfId="1" applyNumberFormat="1" applyFont="1" applyBorder="1"/>
    <xf numFmtId="169" fontId="90" fillId="0" borderId="0" xfId="1" applyNumberFormat="1" applyFont="1" applyAlignment="1">
      <alignment horizontal="right"/>
    </xf>
    <xf numFmtId="183" fontId="87" fillId="0" borderId="0" xfId="1" applyNumberFormat="1" applyFont="1"/>
    <xf numFmtId="164" fontId="0" fillId="0" borderId="0" xfId="0" applyNumberFormat="1"/>
    <xf numFmtId="183" fontId="87" fillId="0" borderId="0" xfId="0" applyNumberFormat="1" applyFont="1"/>
    <xf numFmtId="171" fontId="52" fillId="0" borderId="10" xfId="51" applyNumberFormat="1" applyFont="1" applyFill="1" applyBorder="1" applyAlignment="1">
      <alignment horizontal="right" vertical="center"/>
    </xf>
    <xf numFmtId="164" fontId="52" fillId="0" borderId="10" xfId="51" applyNumberFormat="1" applyFont="1" applyFill="1" applyBorder="1" applyAlignment="1">
      <alignment horizontal="right" vertical="center"/>
    </xf>
    <xf numFmtId="183" fontId="51" fillId="0" borderId="10" xfId="51" applyNumberFormat="1" applyFont="1" applyFill="1" applyBorder="1" applyAlignment="1">
      <alignment horizontal="right" vertical="center"/>
    </xf>
    <xf numFmtId="183" fontId="52" fillId="0" borderId="10" xfId="51" applyNumberFormat="1" applyFont="1" applyFill="1" applyBorder="1" applyAlignment="1">
      <alignment horizontal="right" vertical="center"/>
    </xf>
    <xf numFmtId="41" fontId="51" fillId="0" borderId="18" xfId="51" applyFont="1" applyFill="1" applyBorder="1" applyAlignment="1">
      <alignment horizontal="left" indent="1"/>
    </xf>
    <xf numFmtId="41" fontId="47" fillId="0" borderId="0" xfId="51" applyFont="1"/>
    <xf numFmtId="1" fontId="90" fillId="0" borderId="0" xfId="0" applyNumberFormat="1" applyFont="1"/>
    <xf numFmtId="1" fontId="89" fillId="0" borderId="0" xfId="0" applyNumberFormat="1" applyFont="1"/>
    <xf numFmtId="0" fontId="89" fillId="0" borderId="10" xfId="0" applyFont="1" applyBorder="1" applyAlignment="1">
      <alignment horizontal="left" vertical="center"/>
    </xf>
    <xf numFmtId="0" fontId="90" fillId="45" borderId="10" xfId="0" applyFont="1" applyFill="1" applyBorder="1" applyAlignment="1">
      <alignment horizontal="left" vertical="center"/>
    </xf>
    <xf numFmtId="1" fontId="89" fillId="44" borderId="0" xfId="0" applyNumberFormat="1" applyFont="1" applyFill="1"/>
    <xf numFmtId="0" fontId="89" fillId="44" borderId="10" xfId="0" applyFont="1" applyFill="1" applyBorder="1" applyAlignment="1">
      <alignment horizontal="left" vertical="center"/>
    </xf>
    <xf numFmtId="0" fontId="94" fillId="0" borderId="0" xfId="0" applyFont="1"/>
    <xf numFmtId="172" fontId="59" fillId="0" borderId="18" xfId="51" applyNumberFormat="1" applyFont="1" applyFill="1" applyBorder="1"/>
    <xf numFmtId="172" fontId="60" fillId="0" borderId="14" xfId="51" applyNumberFormat="1" applyFont="1" applyFill="1" applyBorder="1"/>
    <xf numFmtId="4" fontId="86" fillId="0" borderId="0" xfId="0" applyNumberFormat="1" applyFont="1"/>
    <xf numFmtId="173" fontId="51" fillId="0" borderId="18" xfId="1" applyNumberFormat="1" applyFont="1" applyFill="1" applyBorder="1" applyAlignment="1"/>
    <xf numFmtId="173" fontId="52" fillId="0" borderId="18" xfId="1" applyNumberFormat="1" applyFont="1" applyFill="1" applyBorder="1" applyAlignment="1"/>
    <xf numFmtId="41" fontId="55" fillId="0" borderId="10" xfId="51" applyFont="1" applyFill="1" applyBorder="1" applyAlignment="1">
      <alignment vertical="center"/>
    </xf>
    <xf numFmtId="41" fontId="53" fillId="0" borderId="10" xfId="49" applyNumberFormat="1" applyFont="1" applyBorder="1" applyAlignment="1">
      <alignment vertical="center"/>
    </xf>
    <xf numFmtId="41" fontId="53" fillId="0" borderId="10" xfId="51" applyFont="1" applyFill="1" applyBorder="1" applyAlignment="1">
      <alignment vertical="center"/>
    </xf>
    <xf numFmtId="4" fontId="94" fillId="0" borderId="0" xfId="0" applyNumberFormat="1" applyFont="1"/>
    <xf numFmtId="41" fontId="49" fillId="0" borderId="10" xfId="51" applyFont="1" applyFill="1" applyBorder="1" applyAlignment="1">
      <alignment horizontal="center" vertical="center"/>
    </xf>
    <xf numFmtId="0" fontId="49" fillId="0" borderId="10" xfId="49" applyFont="1" applyBorder="1" applyAlignment="1">
      <alignment vertical="center" wrapText="1"/>
    </xf>
    <xf numFmtId="172" fontId="71" fillId="0" borderId="0" xfId="0" applyNumberFormat="1" applyFont="1"/>
    <xf numFmtId="0" fontId="90" fillId="0" borderId="10" xfId="0" applyFont="1" applyBorder="1" applyAlignment="1">
      <alignment horizontal="left" vertical="center"/>
    </xf>
    <xf numFmtId="169" fontId="89" fillId="44" borderId="10" xfId="1" applyNumberFormat="1" applyFont="1" applyFill="1" applyBorder="1" applyAlignment="1">
      <alignment horizontal="center" vertical="center"/>
    </xf>
    <xf numFmtId="0" fontId="95" fillId="0" borderId="0" xfId="0" applyFont="1" applyAlignment="1">
      <alignment vertical="top" wrapText="1"/>
    </xf>
    <xf numFmtId="182" fontId="95" fillId="0" borderId="0" xfId="0" applyNumberFormat="1" applyFont="1" applyAlignment="1">
      <alignment horizontal="right" vertical="top"/>
    </xf>
    <xf numFmtId="41" fontId="47" fillId="0" borderId="0" xfId="46" applyNumberFormat="1" applyFont="1"/>
    <xf numFmtId="0" fontId="84" fillId="34" borderId="0" xfId="0" applyFont="1" applyFill="1" applyAlignment="1">
      <alignment horizontal="left"/>
    </xf>
    <xf numFmtId="0" fontId="84" fillId="34" borderId="0" xfId="0" applyFont="1" applyFill="1" applyAlignment="1">
      <alignment horizontal="right"/>
    </xf>
    <xf numFmtId="0" fontId="84" fillId="34" borderId="0" xfId="0" applyFont="1" applyFill="1" applyAlignment="1">
      <alignment horizontal="center"/>
    </xf>
    <xf numFmtId="0" fontId="84" fillId="35" borderId="0" xfId="0" applyFont="1" applyFill="1" applyAlignment="1">
      <alignment horizontal="left"/>
    </xf>
    <xf numFmtId="0" fontId="84" fillId="35" borderId="0" xfId="0" applyFont="1" applyFill="1" applyAlignment="1">
      <alignment horizontal="right"/>
    </xf>
    <xf numFmtId="0" fontId="84" fillId="0" borderId="0" xfId="0" applyFont="1" applyAlignment="1">
      <alignment horizontal="left"/>
    </xf>
    <xf numFmtId="181" fontId="84" fillId="0" borderId="0" xfId="0" applyNumberFormat="1" applyFont="1"/>
    <xf numFmtId="14" fontId="84" fillId="34" borderId="0" xfId="0" applyNumberFormat="1" applyFont="1" applyFill="1" applyAlignment="1">
      <alignment horizontal="left"/>
    </xf>
    <xf numFmtId="169" fontId="89" fillId="44" borderId="10" xfId="1" applyNumberFormat="1" applyFont="1" applyFill="1" applyBorder="1" applyAlignment="1">
      <alignment horizontal="center" vertical="center" wrapText="1"/>
    </xf>
    <xf numFmtId="176" fontId="47" fillId="0" borderId="10" xfId="51" applyNumberFormat="1" applyFont="1" applyFill="1" applyBorder="1" applyAlignment="1">
      <alignment vertical="center"/>
    </xf>
    <xf numFmtId="0" fontId="67" fillId="0" borderId="15" xfId="49" applyFont="1" applyBorder="1"/>
    <xf numFmtId="0" fontId="67" fillId="0" borderId="15" xfId="49" applyFont="1" applyBorder="1" applyAlignment="1">
      <alignment vertical="center"/>
    </xf>
    <xf numFmtId="0" fontId="67" fillId="0" borderId="0" xfId="49" applyFont="1" applyAlignment="1">
      <alignment vertical="center"/>
    </xf>
    <xf numFmtId="0" fontId="52" fillId="0" borderId="11" xfId="0" applyFont="1" applyBorder="1"/>
    <xf numFmtId="41" fontId="47" fillId="0" borderId="0" xfId="51" applyFont="1" applyFill="1"/>
    <xf numFmtId="169" fontId="89" fillId="47" borderId="10" xfId="1" applyNumberFormat="1" applyFont="1" applyFill="1" applyBorder="1" applyAlignment="1">
      <alignment horizontal="center" vertical="center" wrapText="1"/>
    </xf>
    <xf numFmtId="169" fontId="89" fillId="46" borderId="10" xfId="1" applyNumberFormat="1" applyFont="1" applyFill="1" applyBorder="1" applyAlignment="1">
      <alignment horizontal="center" vertical="center" wrapText="1"/>
    </xf>
    <xf numFmtId="0" fontId="67" fillId="48" borderId="0" xfId="49" applyFont="1" applyFill="1"/>
    <xf numFmtId="14" fontId="49" fillId="0" borderId="25" xfId="49" applyNumberFormat="1" applyFont="1" applyBorder="1" applyAlignment="1">
      <alignment horizontal="center"/>
    </xf>
    <xf numFmtId="9" fontId="47" fillId="0" borderId="0" xfId="49" applyNumberFormat="1" applyFont="1"/>
    <xf numFmtId="164" fontId="49" fillId="0" borderId="25" xfId="49" applyNumberFormat="1" applyFont="1" applyBorder="1"/>
    <xf numFmtId="3" fontId="47" fillId="0" borderId="0" xfId="49" applyNumberFormat="1" applyFont="1"/>
    <xf numFmtId="3" fontId="47" fillId="0" borderId="37" xfId="49" applyNumberFormat="1" applyFont="1" applyBorder="1" applyAlignment="1">
      <alignment vertical="center"/>
    </xf>
    <xf numFmtId="3" fontId="49" fillId="0" borderId="0" xfId="49" applyNumberFormat="1" applyFont="1"/>
    <xf numFmtId="164" fontId="47" fillId="0" borderId="37" xfId="49" applyNumberFormat="1" applyFont="1" applyBorder="1"/>
    <xf numFmtId="3" fontId="49" fillId="0" borderId="37" xfId="49" applyNumberFormat="1" applyFont="1" applyBorder="1"/>
    <xf numFmtId="0" fontId="52" fillId="0" borderId="15" xfId="0" applyFont="1" applyBorder="1" applyAlignment="1">
      <alignment vertical="center" wrapText="1"/>
    </xf>
    <xf numFmtId="0" fontId="51" fillId="0" borderId="15" xfId="0" applyFont="1" applyBorder="1" applyAlignment="1">
      <alignment vertical="center" wrapText="1"/>
    </xf>
    <xf numFmtId="171" fontId="51" fillId="0" borderId="0" xfId="0" applyNumberFormat="1" applyFont="1" applyAlignment="1">
      <alignment vertical="center"/>
    </xf>
    <xf numFmtId="0" fontId="51" fillId="0" borderId="15" xfId="0" applyFont="1" applyBorder="1" applyAlignment="1">
      <alignment horizontal="left" vertical="center" wrapText="1"/>
    </xf>
    <xf numFmtId="3" fontId="51" fillId="0" borderId="0" xfId="0" applyNumberFormat="1" applyFont="1" applyAlignment="1">
      <alignment vertical="center"/>
    </xf>
    <xf numFmtId="164" fontId="51" fillId="0" borderId="0" xfId="0" applyNumberFormat="1" applyFont="1" applyAlignment="1">
      <alignment vertical="center"/>
    </xf>
    <xf numFmtId="0" fontId="52" fillId="0" borderId="21" xfId="0" applyFont="1" applyBorder="1" applyAlignment="1">
      <alignment vertical="center" wrapText="1"/>
    </xf>
    <xf numFmtId="0" fontId="52" fillId="0" borderId="25" xfId="0" applyFont="1" applyBorder="1" applyAlignment="1">
      <alignment vertical="center" wrapText="1"/>
    </xf>
    <xf numFmtId="176" fontId="51" fillId="0" borderId="16" xfId="0" applyNumberFormat="1" applyFont="1" applyBorder="1" applyAlignment="1">
      <alignment vertical="center"/>
    </xf>
    <xf numFmtId="171" fontId="51" fillId="0" borderId="10" xfId="51" applyNumberFormat="1" applyFont="1" applyFill="1" applyBorder="1" applyAlignment="1">
      <alignment horizontal="right" vertical="center"/>
    </xf>
    <xf numFmtId="41" fontId="71" fillId="0" borderId="0" xfId="49" applyNumberFormat="1" applyFont="1" applyAlignment="1">
      <alignment vertical="center"/>
    </xf>
    <xf numFmtId="41" fontId="47" fillId="0" borderId="10" xfId="51" applyFont="1" applyFill="1" applyBorder="1" applyAlignment="1">
      <alignment horizontal="center" vertical="center"/>
    </xf>
    <xf numFmtId="0" fontId="54" fillId="0" borderId="0" xfId="49" applyFont="1" applyAlignment="1">
      <alignment horizontal="center" vertical="center"/>
    </xf>
    <xf numFmtId="0" fontId="67" fillId="0" borderId="0" xfId="49" applyFont="1" applyAlignment="1">
      <alignment horizontal="center" vertical="center"/>
    </xf>
    <xf numFmtId="180" fontId="47" fillId="0" borderId="10" xfId="51" applyNumberFormat="1" applyFont="1" applyFill="1" applyBorder="1" applyAlignment="1">
      <alignment horizontal="right" vertical="center"/>
    </xf>
    <xf numFmtId="41" fontId="47" fillId="0" borderId="10" xfId="51" applyFont="1" applyFill="1" applyBorder="1" applyAlignment="1">
      <alignment horizontal="right" vertical="center"/>
    </xf>
    <xf numFmtId="164" fontId="49" fillId="0" borderId="10" xfId="49" applyNumberFormat="1" applyFont="1" applyBorder="1" applyAlignment="1">
      <alignment horizontal="center" vertical="center"/>
    </xf>
    <xf numFmtId="164" fontId="47" fillId="0" borderId="10" xfId="51" applyNumberFormat="1" applyFont="1" applyFill="1" applyBorder="1" applyAlignment="1">
      <alignment horizontal="center" vertical="center"/>
    </xf>
    <xf numFmtId="41" fontId="49" fillId="0" borderId="10" xfId="49" applyNumberFormat="1" applyFont="1" applyBorder="1" applyAlignment="1">
      <alignment horizontal="center" vertical="center" wrapText="1"/>
    </xf>
    <xf numFmtId="180" fontId="49" fillId="0" borderId="10" xfId="49" applyNumberFormat="1" applyFont="1" applyBorder="1" applyAlignment="1">
      <alignment horizontal="right" vertical="center"/>
    </xf>
    <xf numFmtId="0" fontId="54" fillId="33" borderId="19" xfId="0" applyFont="1" applyFill="1" applyBorder="1" applyAlignment="1">
      <alignment horizontal="center" vertical="center"/>
    </xf>
    <xf numFmtId="0" fontId="84" fillId="0" borderId="0" xfId="0" applyFont="1" applyAlignment="1">
      <alignment vertical="top" wrapText="1"/>
    </xf>
    <xf numFmtId="0" fontId="86" fillId="0" borderId="0" xfId="0" applyFont="1" applyAlignment="1">
      <alignment horizontal="center"/>
    </xf>
    <xf numFmtId="182" fontId="84" fillId="0" borderId="0" xfId="0" applyNumberFormat="1" applyFont="1" applyAlignment="1">
      <alignment horizontal="right" vertical="top"/>
    </xf>
    <xf numFmtId="174" fontId="49" fillId="0" borderId="10" xfId="51" applyNumberFormat="1" applyFont="1" applyFill="1" applyBorder="1" applyAlignment="1">
      <alignment vertical="center"/>
    </xf>
    <xf numFmtId="0" fontId="94" fillId="0" borderId="0" xfId="0" applyFont="1" applyAlignment="1">
      <alignment horizontal="center"/>
    </xf>
    <xf numFmtId="177" fontId="55" fillId="0" borderId="10" xfId="0" applyNumberFormat="1" applyFont="1" applyBorder="1" applyAlignment="1">
      <alignment horizontal="center" vertical="center"/>
    </xf>
    <xf numFmtId="0" fontId="80" fillId="0" borderId="0" xfId="0" applyFont="1" applyAlignment="1">
      <alignment vertical="center"/>
    </xf>
    <xf numFmtId="0" fontId="95" fillId="44" borderId="0" xfId="0" applyFont="1" applyFill="1" applyAlignment="1">
      <alignment vertical="top" wrapText="1"/>
    </xf>
    <xf numFmtId="182" fontId="95" fillId="44" borderId="0" xfId="0" applyNumberFormat="1" applyFont="1" applyFill="1" applyAlignment="1">
      <alignment horizontal="right" vertical="top"/>
    </xf>
    <xf numFmtId="169" fontId="47" fillId="0" borderId="0" xfId="1" applyNumberFormat="1" applyFont="1"/>
    <xf numFmtId="169" fontId="71" fillId="0" borderId="0" xfId="1" applyNumberFormat="1" applyFont="1"/>
    <xf numFmtId="169" fontId="71" fillId="0" borderId="0" xfId="1" applyNumberFormat="1" applyFont="1" applyAlignment="1">
      <alignment vertical="center"/>
    </xf>
    <xf numFmtId="169" fontId="47" fillId="0" borderId="0" xfId="49" applyNumberFormat="1" applyFont="1" applyAlignment="1">
      <alignment vertical="center"/>
    </xf>
    <xf numFmtId="169" fontId="51" fillId="0" borderId="0" xfId="1" applyNumberFormat="1" applyFont="1" applyAlignment="1">
      <alignment vertical="center"/>
    </xf>
    <xf numFmtId="169" fontId="47" fillId="0" borderId="0" xfId="1" applyNumberFormat="1" applyFont="1" applyAlignment="1">
      <alignment vertical="center"/>
    </xf>
    <xf numFmtId="169" fontId="47" fillId="0" borderId="0" xfId="1" applyNumberFormat="1" applyFont="1" applyAlignment="1">
      <alignment horizontal="center" vertical="center" wrapText="1"/>
    </xf>
    <xf numFmtId="169" fontId="47" fillId="0" borderId="0" xfId="1" applyNumberFormat="1" applyFont="1" applyAlignment="1">
      <alignment wrapText="1"/>
    </xf>
    <xf numFmtId="169" fontId="49" fillId="0" borderId="0" xfId="1" applyNumberFormat="1" applyFont="1"/>
    <xf numFmtId="169" fontId="49" fillId="0" borderId="0" xfId="1" applyNumberFormat="1" applyFont="1" applyAlignment="1">
      <alignment horizontal="center" vertical="center" wrapText="1"/>
    </xf>
    <xf numFmtId="169" fontId="49" fillId="0" borderId="0" xfId="1" applyNumberFormat="1" applyFont="1" applyAlignment="1">
      <alignment horizontal="center" vertical="center"/>
    </xf>
    <xf numFmtId="169" fontId="47" fillId="0" borderId="0" xfId="1" applyNumberFormat="1" applyFont="1" applyAlignment="1">
      <alignment horizontal="center" vertical="center"/>
    </xf>
    <xf numFmtId="185" fontId="55" fillId="0" borderId="10" xfId="51" applyNumberFormat="1" applyFont="1" applyFill="1" applyBorder="1" applyAlignment="1">
      <alignment vertical="center"/>
    </xf>
    <xf numFmtId="41" fontId="55" fillId="0" borderId="10" xfId="51" applyFont="1" applyBorder="1" applyAlignment="1">
      <alignment horizontal="center" vertical="center"/>
    </xf>
    <xf numFmtId="0" fontId="54" fillId="33" borderId="10" xfId="0" applyFont="1" applyFill="1" applyBorder="1" applyAlignment="1">
      <alignment horizontal="left" vertical="center"/>
    </xf>
    <xf numFmtId="10" fontId="55" fillId="0" borderId="10" xfId="77" applyNumberFormat="1" applyFont="1" applyBorder="1" applyAlignment="1">
      <alignment horizontal="center" vertical="center" wrapText="1"/>
    </xf>
    <xf numFmtId="0" fontId="75" fillId="0" borderId="0" xfId="0" applyFont="1" applyAlignment="1">
      <alignment horizontal="left" vertical="center"/>
    </xf>
    <xf numFmtId="0" fontId="78" fillId="0" borderId="0" xfId="0" applyFont="1" applyAlignment="1">
      <alignment horizontal="left"/>
    </xf>
    <xf numFmtId="169" fontId="47" fillId="0" borderId="0" xfId="1" applyNumberFormat="1" applyFont="1" applyAlignment="1">
      <alignment horizontal="right"/>
    </xf>
    <xf numFmtId="3" fontId="47" fillId="0" borderId="0" xfId="49" applyNumberFormat="1" applyFont="1" applyAlignment="1">
      <alignment horizontal="right"/>
    </xf>
    <xf numFmtId="164" fontId="47" fillId="0" borderId="0" xfId="49" applyNumberFormat="1" applyFont="1" applyAlignment="1">
      <alignment horizontal="right"/>
    </xf>
    <xf numFmtId="182" fontId="84" fillId="44" borderId="0" xfId="0" applyNumberFormat="1" applyFont="1" applyFill="1" applyAlignment="1">
      <alignment horizontal="right" vertical="top"/>
    </xf>
    <xf numFmtId="0" fontId="77" fillId="0" borderId="0" xfId="0" applyFont="1" applyAlignment="1">
      <alignment horizontal="center" vertical="center"/>
    </xf>
    <xf numFmtId="0" fontId="80" fillId="0" borderId="0" xfId="0" applyFont="1" applyAlignment="1">
      <alignment horizontal="center" vertical="center"/>
    </xf>
    <xf numFmtId="0" fontId="54" fillId="33" borderId="11" xfId="0" applyFont="1" applyFill="1" applyBorder="1" applyAlignment="1">
      <alignment horizontal="center" vertical="center"/>
    </xf>
    <xf numFmtId="0" fontId="54" fillId="33" borderId="12" xfId="0" applyFont="1" applyFill="1" applyBorder="1" applyAlignment="1">
      <alignment horizontal="center" vertical="center"/>
    </xf>
    <xf numFmtId="0" fontId="54" fillId="33" borderId="16" xfId="0" applyFont="1" applyFill="1" applyBorder="1" applyAlignment="1">
      <alignment horizontal="center" vertical="center"/>
    </xf>
    <xf numFmtId="170" fontId="49" fillId="0" borderId="0" xfId="44" applyFont="1" applyAlignment="1">
      <alignment horizontal="center" vertical="center" wrapText="1"/>
    </xf>
    <xf numFmtId="0" fontId="50" fillId="0" borderId="0" xfId="0" applyFont="1" applyAlignment="1">
      <alignment horizontal="center" vertical="center"/>
    </xf>
    <xf numFmtId="0" fontId="51" fillId="0" borderId="0" xfId="0" applyFont="1" applyAlignment="1">
      <alignment horizontal="center" vertical="center"/>
    </xf>
    <xf numFmtId="0" fontId="56" fillId="33" borderId="10" xfId="0" applyFont="1" applyFill="1" applyBorder="1" applyAlignment="1">
      <alignment horizontal="center" vertical="center"/>
    </xf>
    <xf numFmtId="0" fontId="53" fillId="0" borderId="20" xfId="0" applyFont="1" applyBorder="1" applyAlignment="1">
      <alignment horizontal="center" vertical="center"/>
    </xf>
    <xf numFmtId="0" fontId="53" fillId="0" borderId="22" xfId="0" applyFont="1" applyBorder="1" applyAlignment="1">
      <alignment horizontal="center" vertical="center"/>
    </xf>
    <xf numFmtId="0" fontId="53" fillId="0" borderId="21" xfId="0" applyFont="1" applyBorder="1" applyAlignment="1">
      <alignment horizontal="center" vertical="center"/>
    </xf>
    <xf numFmtId="0" fontId="53" fillId="0" borderId="23" xfId="0" applyFont="1" applyBorder="1" applyAlignment="1">
      <alignment horizontal="center" vertical="center"/>
    </xf>
    <xf numFmtId="0" fontId="51" fillId="0" borderId="0" xfId="0" applyFont="1" applyAlignment="1">
      <alignment horizontal="justify" vertical="center"/>
    </xf>
    <xf numFmtId="170" fontId="49" fillId="0" borderId="0" xfId="44" applyFont="1" applyAlignment="1">
      <alignment horizontal="left" vertical="center" wrapText="1"/>
    </xf>
    <xf numFmtId="0" fontId="60" fillId="0" borderId="0" xfId="0" applyFont="1" applyAlignment="1">
      <alignment horizontal="left" vertical="center"/>
    </xf>
    <xf numFmtId="169" fontId="60" fillId="0" borderId="25" xfId="1" applyNumberFormat="1" applyFont="1" applyFill="1" applyBorder="1" applyAlignment="1">
      <alignment horizontal="left" vertical="center"/>
    </xf>
    <xf numFmtId="0" fontId="59" fillId="0" borderId="0" xfId="0" applyFont="1" applyAlignment="1">
      <alignment horizontal="left" vertical="center"/>
    </xf>
    <xf numFmtId="169" fontId="60" fillId="0" borderId="0" xfId="1" applyNumberFormat="1" applyFont="1" applyFill="1" applyBorder="1" applyAlignment="1">
      <alignment horizontal="left" vertical="top" wrapText="1"/>
    </xf>
    <xf numFmtId="169" fontId="60" fillId="0" borderId="19" xfId="1" applyNumberFormat="1" applyFont="1" applyFill="1" applyBorder="1" applyAlignment="1">
      <alignment horizontal="left" vertical="top" wrapText="1"/>
    </xf>
    <xf numFmtId="170" fontId="49" fillId="0" borderId="0" xfId="44" applyFont="1" applyAlignment="1">
      <alignment horizontal="left" wrapText="1"/>
    </xf>
    <xf numFmtId="0" fontId="51" fillId="0" borderId="0" xfId="0" applyFont="1" applyAlignment="1">
      <alignment horizontal="left" vertical="center"/>
    </xf>
    <xf numFmtId="0" fontId="52" fillId="0" borderId="0" xfId="0" applyFont="1" applyAlignment="1">
      <alignment horizontal="center" vertical="center"/>
    </xf>
    <xf numFmtId="0" fontId="51" fillId="0" borderId="0" xfId="0" applyFont="1" applyAlignment="1">
      <alignment horizontal="left"/>
    </xf>
    <xf numFmtId="0" fontId="52" fillId="0" borderId="0" xfId="0" applyFont="1" applyAlignment="1">
      <alignment horizontal="left" vertical="center"/>
    </xf>
    <xf numFmtId="0" fontId="51" fillId="0" borderId="0" xfId="0" applyFont="1" applyAlignment="1">
      <alignment horizontal="left" vertical="center" wrapText="1"/>
    </xf>
    <xf numFmtId="170" fontId="49" fillId="0" borderId="0" xfId="44" applyFont="1" applyAlignment="1">
      <alignment horizontal="left"/>
    </xf>
    <xf numFmtId="0" fontId="52" fillId="0" borderId="0" xfId="0" applyFont="1" applyAlignment="1">
      <alignment horizontal="left"/>
    </xf>
    <xf numFmtId="0" fontId="54" fillId="33" borderId="10" xfId="0" applyFont="1" applyFill="1" applyBorder="1" applyAlignment="1">
      <alignment horizontal="center" vertical="center" wrapText="1"/>
    </xf>
    <xf numFmtId="0" fontId="54" fillId="33" borderId="10" xfId="0" applyFont="1" applyFill="1" applyBorder="1" applyAlignment="1">
      <alignment horizontal="center" vertical="center"/>
    </xf>
    <xf numFmtId="0" fontId="47" fillId="0" borderId="0" xfId="49" quotePrefix="1" applyFont="1" applyAlignment="1">
      <alignment horizontal="center"/>
    </xf>
    <xf numFmtId="0" fontId="52" fillId="0" borderId="15" xfId="0" applyFont="1" applyBorder="1" applyAlignment="1">
      <alignment vertical="center" wrapText="1"/>
    </xf>
    <xf numFmtId="0" fontId="52" fillId="0" borderId="0" xfId="0" applyFont="1" applyAlignment="1">
      <alignment vertical="center" wrapText="1"/>
    </xf>
    <xf numFmtId="0" fontId="52" fillId="0" borderId="15" xfId="0" applyFont="1" applyBorder="1" applyAlignment="1">
      <alignment horizontal="left" vertical="center" wrapText="1"/>
    </xf>
    <xf numFmtId="0" fontId="52" fillId="0" borderId="0" xfId="0" applyFont="1" applyAlignment="1">
      <alignment horizontal="left" vertical="center" wrapText="1"/>
    </xf>
    <xf numFmtId="0" fontId="51" fillId="0" borderId="15" xfId="0" applyFont="1" applyBorder="1" applyAlignment="1">
      <alignment horizontal="left" vertical="center" wrapText="1"/>
    </xf>
    <xf numFmtId="0" fontId="49" fillId="0" borderId="0" xfId="49" quotePrefix="1" applyFont="1" applyAlignment="1">
      <alignment horizontal="center"/>
    </xf>
    <xf numFmtId="170" fontId="47" fillId="0" borderId="0" xfId="44" applyFont="1" applyAlignment="1">
      <alignment horizontal="left" wrapText="1"/>
    </xf>
    <xf numFmtId="0" fontId="85" fillId="0" borderId="0" xfId="0" applyFont="1" applyAlignment="1">
      <alignment horizontal="left"/>
    </xf>
    <xf numFmtId="0" fontId="88" fillId="37" borderId="10" xfId="0" applyFont="1" applyFill="1" applyBorder="1" applyAlignment="1">
      <alignment horizontal="center" vertical="center" wrapText="1"/>
    </xf>
    <xf numFmtId="0" fontId="89" fillId="38" borderId="11" xfId="0" applyFont="1" applyFill="1" applyBorder="1" applyAlignment="1">
      <alignment horizontal="center" vertical="center" wrapText="1"/>
    </xf>
    <xf numFmtId="0" fontId="89" fillId="38" borderId="16" xfId="0" applyFont="1" applyFill="1" applyBorder="1" applyAlignment="1">
      <alignment horizontal="center" vertical="center" wrapText="1"/>
    </xf>
    <xf numFmtId="0" fontId="89" fillId="38" borderId="12" xfId="0" applyFont="1" applyFill="1" applyBorder="1" applyAlignment="1">
      <alignment horizontal="center" vertical="center" wrapText="1"/>
    </xf>
    <xf numFmtId="0" fontId="89" fillId="39" borderId="11" xfId="0" applyFont="1" applyFill="1" applyBorder="1" applyAlignment="1">
      <alignment horizontal="center" vertical="center" wrapText="1"/>
    </xf>
    <xf numFmtId="0" fontId="89" fillId="39" borderId="16" xfId="0" applyFont="1" applyFill="1" applyBorder="1" applyAlignment="1">
      <alignment horizontal="center" vertical="center" wrapText="1"/>
    </xf>
    <xf numFmtId="0" fontId="89" fillId="39" borderId="12" xfId="0" applyFont="1" applyFill="1" applyBorder="1" applyAlignment="1">
      <alignment horizontal="center" vertical="center" wrapText="1"/>
    </xf>
    <xf numFmtId="0" fontId="89" fillId="40" borderId="11" xfId="0" applyFont="1" applyFill="1" applyBorder="1" applyAlignment="1">
      <alignment horizontal="center" vertical="center" wrapText="1"/>
    </xf>
    <xf numFmtId="0" fontId="89" fillId="40" borderId="16" xfId="0" applyFont="1" applyFill="1" applyBorder="1" applyAlignment="1">
      <alignment horizontal="center" vertical="center" wrapText="1"/>
    </xf>
    <xf numFmtId="0" fontId="89" fillId="40" borderId="12" xfId="0" applyFont="1" applyFill="1" applyBorder="1" applyAlignment="1">
      <alignment horizontal="center" vertical="center" wrapText="1"/>
    </xf>
    <xf numFmtId="0" fontId="90" fillId="41" borderId="13" xfId="0" applyFont="1" applyFill="1" applyBorder="1" applyAlignment="1">
      <alignment horizontal="center" vertical="center" wrapText="1"/>
    </xf>
    <xf numFmtId="0" fontId="90" fillId="41" borderId="14" xfId="0" applyFont="1" applyFill="1" applyBorder="1" applyAlignment="1">
      <alignment horizontal="center" vertical="center" wrapText="1"/>
    </xf>
    <xf numFmtId="0" fontId="90" fillId="42" borderId="10" xfId="0" applyFont="1" applyFill="1" applyBorder="1" applyAlignment="1">
      <alignment horizontal="center" vertical="center" wrapText="1"/>
    </xf>
    <xf numFmtId="0" fontId="51" fillId="0" borderId="0" xfId="0" applyFont="1" applyAlignment="1">
      <alignment horizontal="justify" vertical="center" wrapText="1"/>
    </xf>
    <xf numFmtId="0" fontId="51" fillId="0" borderId="0" xfId="0" applyFont="1" applyAlignment="1">
      <alignment horizontal="justify" vertical="top" wrapText="1"/>
    </xf>
    <xf numFmtId="1" fontId="52" fillId="0" borderId="0" xfId="0" applyNumberFormat="1" applyFont="1" applyAlignment="1">
      <alignment horizontal="justify" vertical="center" wrapText="1"/>
    </xf>
    <xf numFmtId="1" fontId="51" fillId="0" borderId="0" xfId="0" applyNumberFormat="1" applyFont="1" applyAlignment="1">
      <alignment horizontal="justify" vertical="center" wrapText="1"/>
    </xf>
    <xf numFmtId="0" fontId="51" fillId="0" borderId="30" xfId="0" applyFont="1" applyBorder="1" applyAlignment="1">
      <alignment vertical="center" wrapText="1"/>
    </xf>
    <xf numFmtId="0" fontId="52" fillId="0" borderId="30" xfId="0" applyFont="1" applyBorder="1" applyAlignment="1">
      <alignment horizontal="center" vertical="center" wrapText="1"/>
    </xf>
    <xf numFmtId="0" fontId="79" fillId="0" borderId="0" xfId="0" applyFont="1" applyAlignment="1">
      <alignment horizontal="left" vertical="center"/>
    </xf>
    <xf numFmtId="0" fontId="47" fillId="0" borderId="0" xfId="49" applyFont="1" applyAlignment="1">
      <alignment horizontal="justify" vertical="center" wrapText="1"/>
    </xf>
    <xf numFmtId="0" fontId="54" fillId="33" borderId="26" xfId="0" applyFont="1" applyFill="1" applyBorder="1" applyAlignment="1">
      <alignment horizontal="center" vertical="center" wrapText="1"/>
    </xf>
    <xf numFmtId="0" fontId="54" fillId="33" borderId="28" xfId="0" applyFont="1" applyFill="1" applyBorder="1" applyAlignment="1">
      <alignment horizontal="center" vertical="center" wrapText="1"/>
    </xf>
    <xf numFmtId="0" fontId="54" fillId="33" borderId="27" xfId="0" applyFont="1" applyFill="1" applyBorder="1" applyAlignment="1">
      <alignment horizontal="center" vertical="center" wrapText="1"/>
    </xf>
    <xf numFmtId="0" fontId="54" fillId="33" borderId="19" xfId="0" applyFont="1" applyFill="1" applyBorder="1" applyAlignment="1">
      <alignment horizontal="center" vertical="center"/>
    </xf>
    <xf numFmtId="0" fontId="54" fillId="33" borderId="23" xfId="0" applyFont="1" applyFill="1" applyBorder="1" applyAlignment="1">
      <alignment horizontal="center" vertical="center"/>
    </xf>
    <xf numFmtId="0" fontId="52" fillId="0" borderId="31" xfId="0" applyFont="1" applyBorder="1" applyAlignment="1">
      <alignment horizontal="center" vertical="center"/>
    </xf>
    <xf numFmtId="0" fontId="52" fillId="0" borderId="32" xfId="0" applyFont="1" applyBorder="1" applyAlignment="1">
      <alignment horizontal="center" vertical="center"/>
    </xf>
    <xf numFmtId="0" fontId="52" fillId="0" borderId="33" xfId="0" applyFont="1" applyBorder="1" applyAlignment="1">
      <alignment horizontal="center" vertical="center"/>
    </xf>
    <xf numFmtId="0" fontId="52" fillId="0" borderId="34" xfId="0" applyFont="1" applyBorder="1" applyAlignment="1">
      <alignment horizontal="center" vertical="center"/>
    </xf>
    <xf numFmtId="0" fontId="52" fillId="0" borderId="25" xfId="0" applyFont="1" applyBorder="1" applyAlignment="1">
      <alignment horizontal="center" vertical="center"/>
    </xf>
    <xf numFmtId="0" fontId="52" fillId="0" borderId="35" xfId="0" applyFont="1" applyBorder="1" applyAlignment="1">
      <alignment horizontal="center" vertical="center"/>
    </xf>
    <xf numFmtId="0" fontId="79" fillId="0" borderId="0" xfId="0" applyFont="1" applyAlignment="1">
      <alignment horizontal="center" vertical="center"/>
    </xf>
    <xf numFmtId="175" fontId="54" fillId="33" borderId="19" xfId="49" applyNumberFormat="1" applyFont="1" applyFill="1" applyBorder="1" applyAlignment="1">
      <alignment horizontal="center"/>
    </xf>
    <xf numFmtId="175" fontId="54" fillId="33" borderId="23" xfId="49" applyNumberFormat="1" applyFont="1" applyFill="1" applyBorder="1" applyAlignment="1">
      <alignment horizontal="center"/>
    </xf>
    <xf numFmtId="177" fontId="54" fillId="33" borderId="13" xfId="49" applyNumberFormat="1" applyFont="1" applyFill="1" applyBorder="1" applyAlignment="1">
      <alignment horizontal="center" vertical="center"/>
    </xf>
    <xf numFmtId="177" fontId="54" fillId="33" borderId="14" xfId="49" applyNumberFormat="1" applyFont="1" applyFill="1" applyBorder="1" applyAlignment="1">
      <alignment horizontal="center" vertical="center"/>
    </xf>
    <xf numFmtId="0" fontId="54" fillId="33" borderId="13" xfId="0" applyFont="1" applyFill="1" applyBorder="1" applyAlignment="1">
      <alignment horizontal="center" vertical="center" wrapText="1"/>
    </xf>
    <xf numFmtId="0" fontId="54" fillId="33" borderId="14" xfId="0" applyFont="1" applyFill="1" applyBorder="1" applyAlignment="1">
      <alignment horizontal="center" vertical="center" wrapText="1"/>
    </xf>
    <xf numFmtId="177" fontId="54" fillId="33" borderId="13" xfId="49" applyNumberFormat="1" applyFont="1" applyFill="1" applyBorder="1" applyAlignment="1">
      <alignment horizontal="center" vertical="center" wrapText="1"/>
    </xf>
    <xf numFmtId="177" fontId="54" fillId="33" borderId="14" xfId="49" applyNumberFormat="1" applyFont="1" applyFill="1" applyBorder="1" applyAlignment="1">
      <alignment horizontal="center" vertical="center" wrapText="1"/>
    </xf>
    <xf numFmtId="0" fontId="54" fillId="33" borderId="15" xfId="0" applyFont="1" applyFill="1" applyBorder="1" applyAlignment="1">
      <alignment horizontal="center" vertical="center"/>
    </xf>
    <xf numFmtId="0" fontId="55" fillId="0" borderId="11" xfId="0" applyFont="1" applyBorder="1" applyAlignment="1">
      <alignment horizontal="center" vertical="center"/>
    </xf>
    <xf numFmtId="0" fontId="55" fillId="0" borderId="12" xfId="0" applyFont="1" applyBorder="1" applyAlignment="1">
      <alignment horizontal="center" vertical="center"/>
    </xf>
  </cellXfs>
  <cellStyles count="78">
    <cellStyle name="          _x000d__x000a_386grabber=VGA.3GR_x000d__x000a_" xfId="68" xr:uid="{37EB9A55-CF44-4E44-B583-36C9DC12A1AF}"/>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Comma 2" xfId="50" xr:uid="{00000000-0005-0000-0000-00001D000000}"/>
    <cellStyle name="Comma 2 2" xfId="55" xr:uid="{00000000-0005-0000-0000-00001E000000}"/>
    <cellStyle name="Comma 2 2 2" xfId="62" xr:uid="{C3F003F2-4C68-4379-8ABA-FD1DFC6371A6}"/>
    <cellStyle name="Comma 2 2 2 2" xfId="75" xr:uid="{084E057E-8D34-4579-98EF-399AD7BC24E6}"/>
    <cellStyle name="Comma 2 2 3" xfId="71" xr:uid="{CF6F56A0-7775-4DFA-98AA-E677C483CFC4}"/>
    <cellStyle name="Comma 2 3" xfId="65" xr:uid="{98A9762C-733E-4119-ABB2-B57DBA165E00}"/>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58" builtinId="8"/>
    <cellStyle name="Incorrecto" xfId="7" builtinId="27" customBuiltin="1"/>
    <cellStyle name="Millares" xfId="1" builtinId="3"/>
    <cellStyle name="Millares [0]" xfId="51" builtinId="6"/>
    <cellStyle name="Millares [0] 2" xfId="45" xr:uid="{00000000-0005-0000-0000-000028000000}"/>
    <cellStyle name="Millares [0] 2 2" xfId="54" xr:uid="{00000000-0005-0000-0000-000029000000}"/>
    <cellStyle name="Millares [0] 2 2 2" xfId="61" xr:uid="{01A3EA54-97F3-44B5-8FE8-D9DB95B74A1F}"/>
    <cellStyle name="Millares [0] 2 2 2 2" xfId="74" xr:uid="{E213C64F-C9B1-4763-92FD-B6FAD68866D9}"/>
    <cellStyle name="Millares [0] 2 2 3" xfId="70" xr:uid="{0EDBC753-E162-4F3A-A549-551DA76ED3D0}"/>
    <cellStyle name="Millares [0] 2 3" xfId="64" xr:uid="{8F07C455-BD21-4223-9B99-9D94E199EB95}"/>
    <cellStyle name="Millares [0] 3" xfId="56" xr:uid="{00000000-0005-0000-0000-00002A000000}"/>
    <cellStyle name="Millares [0] 3 2" xfId="63" xr:uid="{C96D6BAC-3391-449B-9FA8-57CAE0B415B0}"/>
    <cellStyle name="Millares [0] 3 2 2" xfId="76" xr:uid="{5EF1F5AB-1D7E-456A-AE57-629FA8078F92}"/>
    <cellStyle name="Millares [0] 3 3" xfId="72" xr:uid="{4CA06DA3-7F62-4E57-859C-AAAFCAAD259B}"/>
    <cellStyle name="Millares [0] 4" xfId="60" xr:uid="{5C7D92EF-7453-410E-BFAF-ED234169E0EC}"/>
    <cellStyle name="Millares [0] 4 2" xfId="73" xr:uid="{4E011A48-12E6-4EA3-881B-CB2759C9F656}"/>
    <cellStyle name="Millares [0] 5" xfId="69" xr:uid="{2182C6E0-90DA-4173-BD01-65240325BDDE}"/>
    <cellStyle name="Millares 2" xfId="52" xr:uid="{00000000-0005-0000-0000-00002B000000}"/>
    <cellStyle name="Millares 3" xfId="57" xr:uid="{00000000-0005-0000-0000-00002C000000}"/>
    <cellStyle name="Millares 3 2" xfId="66" xr:uid="{67CB57D7-BE59-4A14-BC54-374927EDBC60}"/>
    <cellStyle name="Neutral" xfId="8" builtinId="28" customBuiltin="1"/>
    <cellStyle name="Normal" xfId="0" builtinId="0"/>
    <cellStyle name="Normal 12" xfId="46" xr:uid="{00000000-0005-0000-0000-00002F000000}"/>
    <cellStyle name="Normal 15" xfId="47" xr:uid="{00000000-0005-0000-0000-000030000000}"/>
    <cellStyle name="Normal 2" xfId="49" xr:uid="{00000000-0005-0000-0000-000031000000}"/>
    <cellStyle name="Normal 2 2" xfId="67" xr:uid="{5BECB5D1-3125-42BB-A970-B392A44BB851}"/>
    <cellStyle name="Normal 2 4" xfId="48" xr:uid="{00000000-0005-0000-0000-000032000000}"/>
    <cellStyle name="Normal 3" xfId="53" xr:uid="{00000000-0005-0000-0000-000033000000}"/>
    <cellStyle name="Normal 3 2" xfId="59" xr:uid="{52A95833-AD3D-4468-8C3C-E8E2DC9E73E9}"/>
    <cellStyle name="Normal 3 3" xfId="43" xr:uid="{00000000-0005-0000-0000-000034000000}"/>
    <cellStyle name="Normal_Estados Fiscal 1999" xfId="44" xr:uid="{00000000-0005-0000-0000-000035000000}"/>
    <cellStyle name="Notas" xfId="15" builtinId="10" customBuiltin="1"/>
    <cellStyle name="Porcentaje" xfId="77" builtinId="5"/>
    <cellStyle name="Salida" xfId="10" builtinId="21" customBuiltin="1"/>
    <cellStyle name="Texto de advertencia" xfId="14" builtinId="11" customBuiltin="1"/>
    <cellStyle name="Texto explicativo" xfId="16" builtinId="53" customBuiltin="1"/>
    <cellStyle name="Título 2" xfId="3" builtinId="17" customBuiltin="1"/>
    <cellStyle name="Título 3" xfId="4" builtinId="18" customBuiltin="1"/>
    <cellStyle name="Título 4" xfId="42" xr:uid="{00000000-0005-0000-0000-000038000000}"/>
    <cellStyle name="Total" xfId="17" builtinId="25" customBuiltin="1"/>
  </cellStyles>
  <dxfs count="0"/>
  <tableStyles count="0" defaultTableStyle="TableStyleMedium2" defaultPivotStyle="PivotStyleLight16"/>
  <colors>
    <mruColors>
      <color rgb="FFFFCCFF"/>
      <color rgb="FFCC0000"/>
      <color rgb="FF336699"/>
      <color rgb="FF006699"/>
      <color rgb="FF003366"/>
      <color rgb="FF000066"/>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57151</xdr:colOff>
      <xdr:row>21</xdr:row>
      <xdr:rowOff>38100</xdr:rowOff>
    </xdr:from>
    <xdr:to>
      <xdr:col>13</xdr:col>
      <xdr:colOff>768191</xdr:colOff>
      <xdr:row>27</xdr:row>
      <xdr:rowOff>37217</xdr:rowOff>
    </xdr:to>
    <xdr:pic>
      <xdr:nvPicPr>
        <xdr:cNvPr id="28" name="Imagen 27">
          <a:extLst>
            <a:ext uri="{FF2B5EF4-FFF2-40B4-BE49-F238E27FC236}">
              <a16:creationId xmlns:a16="http://schemas.microsoft.com/office/drawing/2014/main" id="{4C256B23-F754-44A4-8FF4-087AB8BDE276}"/>
            </a:ext>
          </a:extLst>
        </xdr:cNvPr>
        <xdr:cNvPicPr>
          <a:picLocks noChangeAspect="1"/>
        </xdr:cNvPicPr>
      </xdr:nvPicPr>
      <xdr:blipFill rotWithShape="1">
        <a:blip xmlns:r="http://schemas.openxmlformats.org/officeDocument/2006/relationships" r:embed="rId1"/>
        <a:srcRect l="4868" t="50696" r="5047" b="19217"/>
        <a:stretch/>
      </xdr:blipFill>
      <xdr:spPr>
        <a:xfrm>
          <a:off x="571501" y="5343525"/>
          <a:ext cx="11620499" cy="1313567"/>
        </a:xfrm>
        <a:prstGeom prst="rect">
          <a:avLst/>
        </a:prstGeom>
      </xdr:spPr>
    </xdr:pic>
    <xdr:clientData/>
  </xdr:twoCellAnchor>
  <xdr:twoCellAnchor>
    <xdr:from>
      <xdr:col>6</xdr:col>
      <xdr:colOff>104775</xdr:colOff>
      <xdr:row>3</xdr:row>
      <xdr:rowOff>161925</xdr:rowOff>
    </xdr:from>
    <xdr:to>
      <xdr:col>9</xdr:col>
      <xdr:colOff>109233</xdr:colOff>
      <xdr:row>5</xdr:row>
      <xdr:rowOff>184148</xdr:rowOff>
    </xdr:to>
    <xdr:grpSp>
      <xdr:nvGrpSpPr>
        <xdr:cNvPr id="29" name="Group 352">
          <a:extLst>
            <a:ext uri="{FF2B5EF4-FFF2-40B4-BE49-F238E27FC236}">
              <a16:creationId xmlns:a16="http://schemas.microsoft.com/office/drawing/2014/main" id="{867EAE2A-8A3F-47D4-BCAC-439E978DB854}"/>
            </a:ext>
          </a:extLst>
        </xdr:cNvPr>
        <xdr:cNvGrpSpPr/>
      </xdr:nvGrpSpPr>
      <xdr:grpSpPr>
        <a:xfrm>
          <a:off x="5810250" y="790575"/>
          <a:ext cx="2538108" cy="479423"/>
          <a:chOff x="0" y="0"/>
          <a:chExt cx="2757732" cy="479637"/>
        </a:xfrm>
      </xdr:grpSpPr>
      <xdr:sp macro="" textlink="">
        <xdr:nvSpPr>
          <xdr:cNvPr id="30" name="Shape 6">
            <a:extLst>
              <a:ext uri="{FF2B5EF4-FFF2-40B4-BE49-F238E27FC236}">
                <a16:creationId xmlns:a16="http://schemas.microsoft.com/office/drawing/2014/main" id="{38932F35-EEA7-4197-658A-690B62164F7B}"/>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1" name="Shape 7">
            <a:extLst>
              <a:ext uri="{FF2B5EF4-FFF2-40B4-BE49-F238E27FC236}">
                <a16:creationId xmlns:a16="http://schemas.microsoft.com/office/drawing/2014/main" id="{338D6B7E-3877-7B49-5AB1-8900C130482D}"/>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2" name="Shape 8">
            <a:extLst>
              <a:ext uri="{FF2B5EF4-FFF2-40B4-BE49-F238E27FC236}">
                <a16:creationId xmlns:a16="http://schemas.microsoft.com/office/drawing/2014/main" id="{B488F528-F22B-2F8A-46B1-98CD62E81BE3}"/>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3" name="Shape 9">
            <a:extLst>
              <a:ext uri="{FF2B5EF4-FFF2-40B4-BE49-F238E27FC236}">
                <a16:creationId xmlns:a16="http://schemas.microsoft.com/office/drawing/2014/main" id="{64A7B9DA-26A8-DA22-C677-2038A36B0159}"/>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4" name="Shape 10">
            <a:extLst>
              <a:ext uri="{FF2B5EF4-FFF2-40B4-BE49-F238E27FC236}">
                <a16:creationId xmlns:a16="http://schemas.microsoft.com/office/drawing/2014/main" id="{F53C5D71-FD95-FB11-5C57-8B9DBC0FFE7E}"/>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5" name="Shape 11">
            <a:extLst>
              <a:ext uri="{FF2B5EF4-FFF2-40B4-BE49-F238E27FC236}">
                <a16:creationId xmlns:a16="http://schemas.microsoft.com/office/drawing/2014/main" id="{00FEC55E-1D7F-34E0-E651-A932C1958366}"/>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6" name="Shape 12">
            <a:extLst>
              <a:ext uri="{FF2B5EF4-FFF2-40B4-BE49-F238E27FC236}">
                <a16:creationId xmlns:a16="http://schemas.microsoft.com/office/drawing/2014/main" id="{9D4632D1-6E1E-D495-7F2A-36E60051DDFD}"/>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37" name="Shape 13">
            <a:extLst>
              <a:ext uri="{FF2B5EF4-FFF2-40B4-BE49-F238E27FC236}">
                <a16:creationId xmlns:a16="http://schemas.microsoft.com/office/drawing/2014/main" id="{41CBB35D-8270-3132-9617-D0E2B5178FB0}"/>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38" name="Shape 14">
            <a:extLst>
              <a:ext uri="{FF2B5EF4-FFF2-40B4-BE49-F238E27FC236}">
                <a16:creationId xmlns:a16="http://schemas.microsoft.com/office/drawing/2014/main" id="{16644CE1-F466-AE8E-BCB6-992DE67414F6}"/>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39" name="Shape 15">
            <a:extLst>
              <a:ext uri="{FF2B5EF4-FFF2-40B4-BE49-F238E27FC236}">
                <a16:creationId xmlns:a16="http://schemas.microsoft.com/office/drawing/2014/main" id="{B704A260-78D7-EF25-B4D8-9BEA3760D01D}"/>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40" name="Shape 16">
            <a:extLst>
              <a:ext uri="{FF2B5EF4-FFF2-40B4-BE49-F238E27FC236}">
                <a16:creationId xmlns:a16="http://schemas.microsoft.com/office/drawing/2014/main" id="{E4F1C9FC-0BC4-D557-B56D-482DE3BB3A56}"/>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41" name="Shape 367">
            <a:extLst>
              <a:ext uri="{FF2B5EF4-FFF2-40B4-BE49-F238E27FC236}">
                <a16:creationId xmlns:a16="http://schemas.microsoft.com/office/drawing/2014/main" id="{6842788C-E548-AF4A-03F1-C86BC5366B01}"/>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2" name="Shape 18">
            <a:extLst>
              <a:ext uri="{FF2B5EF4-FFF2-40B4-BE49-F238E27FC236}">
                <a16:creationId xmlns:a16="http://schemas.microsoft.com/office/drawing/2014/main" id="{1DA0415C-BA8D-20C3-1136-602122292176}"/>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3" name="Shape 19">
            <a:extLst>
              <a:ext uri="{FF2B5EF4-FFF2-40B4-BE49-F238E27FC236}">
                <a16:creationId xmlns:a16="http://schemas.microsoft.com/office/drawing/2014/main" id="{BE31BAD5-25C7-8C69-56EC-734A85197DDC}"/>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4" name="Shape 20">
            <a:extLst>
              <a:ext uri="{FF2B5EF4-FFF2-40B4-BE49-F238E27FC236}">
                <a16:creationId xmlns:a16="http://schemas.microsoft.com/office/drawing/2014/main" id="{D05EEBDA-DBA2-F304-3C54-CE19DAA12751}"/>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5" name="Shape 21">
            <a:extLst>
              <a:ext uri="{FF2B5EF4-FFF2-40B4-BE49-F238E27FC236}">
                <a16:creationId xmlns:a16="http://schemas.microsoft.com/office/drawing/2014/main" id="{BB04AD54-CF97-1D19-547F-892D07B33D95}"/>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6" name="Shape 22">
            <a:extLst>
              <a:ext uri="{FF2B5EF4-FFF2-40B4-BE49-F238E27FC236}">
                <a16:creationId xmlns:a16="http://schemas.microsoft.com/office/drawing/2014/main" id="{ED966B32-45E6-71A6-B958-DCF789FB4BD7}"/>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7" name="Shape 23">
            <a:extLst>
              <a:ext uri="{FF2B5EF4-FFF2-40B4-BE49-F238E27FC236}">
                <a16:creationId xmlns:a16="http://schemas.microsoft.com/office/drawing/2014/main" id="{618A5134-52ED-53F6-C5F5-881D36B5E979}"/>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8" name="Shape 368">
            <a:extLst>
              <a:ext uri="{FF2B5EF4-FFF2-40B4-BE49-F238E27FC236}">
                <a16:creationId xmlns:a16="http://schemas.microsoft.com/office/drawing/2014/main" id="{24BC23A9-9CBD-9C24-B763-1874F5A03835}"/>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9" name="Shape 25">
            <a:extLst>
              <a:ext uri="{FF2B5EF4-FFF2-40B4-BE49-F238E27FC236}">
                <a16:creationId xmlns:a16="http://schemas.microsoft.com/office/drawing/2014/main" id="{75B95AC6-DFB4-FF25-A7DD-614552D20D7E}"/>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0" name="Shape 26">
            <a:extLst>
              <a:ext uri="{FF2B5EF4-FFF2-40B4-BE49-F238E27FC236}">
                <a16:creationId xmlns:a16="http://schemas.microsoft.com/office/drawing/2014/main" id="{F2D8E5A2-FBA6-8D8D-6D8B-5BF5CF8E7F1D}"/>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1" name="Shape 27">
            <a:extLst>
              <a:ext uri="{FF2B5EF4-FFF2-40B4-BE49-F238E27FC236}">
                <a16:creationId xmlns:a16="http://schemas.microsoft.com/office/drawing/2014/main" id="{488031B4-F6E9-0BAB-1A72-8E2AA73B2EF8}"/>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2" name="Shape 28">
            <a:extLst>
              <a:ext uri="{FF2B5EF4-FFF2-40B4-BE49-F238E27FC236}">
                <a16:creationId xmlns:a16="http://schemas.microsoft.com/office/drawing/2014/main" id="{7889CB72-C86F-4644-FE0C-CCD6C152EDB3}"/>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3" name="Shape 29">
            <a:extLst>
              <a:ext uri="{FF2B5EF4-FFF2-40B4-BE49-F238E27FC236}">
                <a16:creationId xmlns:a16="http://schemas.microsoft.com/office/drawing/2014/main" id="{901F2EDA-F5D9-961B-C90C-AEB671517835}"/>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16934</xdr:colOff>
      <xdr:row>1</xdr:row>
      <xdr:rowOff>42333</xdr:rowOff>
    </xdr:from>
    <xdr:to>
      <xdr:col>2</xdr:col>
      <xdr:colOff>1989668</xdr:colOff>
      <xdr:row>3</xdr:row>
      <xdr:rowOff>160867</xdr:rowOff>
    </xdr:to>
    <xdr:grpSp>
      <xdr:nvGrpSpPr>
        <xdr:cNvPr id="2" name="Group 352">
          <a:extLst>
            <a:ext uri="{FF2B5EF4-FFF2-40B4-BE49-F238E27FC236}">
              <a16:creationId xmlns:a16="http://schemas.microsoft.com/office/drawing/2014/main" id="{DDA33A9D-F791-4D3A-88E3-A52F4D7308A2}"/>
            </a:ext>
          </a:extLst>
        </xdr:cNvPr>
        <xdr:cNvGrpSpPr/>
      </xdr:nvGrpSpPr>
      <xdr:grpSpPr>
        <a:xfrm>
          <a:off x="186267" y="211666"/>
          <a:ext cx="2336801" cy="457201"/>
          <a:chOff x="0" y="0"/>
          <a:chExt cx="2757732" cy="479637"/>
        </a:xfrm>
      </xdr:grpSpPr>
      <xdr:sp macro="" textlink="">
        <xdr:nvSpPr>
          <xdr:cNvPr id="3" name="Shape 6">
            <a:extLst>
              <a:ext uri="{FF2B5EF4-FFF2-40B4-BE49-F238E27FC236}">
                <a16:creationId xmlns:a16="http://schemas.microsoft.com/office/drawing/2014/main" id="{E449124C-7BA9-2E45-B7B2-FA404FCE316C}"/>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 name="Shape 7">
            <a:extLst>
              <a:ext uri="{FF2B5EF4-FFF2-40B4-BE49-F238E27FC236}">
                <a16:creationId xmlns:a16="http://schemas.microsoft.com/office/drawing/2014/main" id="{5C026970-7AE0-2466-59B2-255A0471453B}"/>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 name="Shape 8">
            <a:extLst>
              <a:ext uri="{FF2B5EF4-FFF2-40B4-BE49-F238E27FC236}">
                <a16:creationId xmlns:a16="http://schemas.microsoft.com/office/drawing/2014/main" id="{0876A886-162A-4FDD-521B-2F90C314D9EC}"/>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9">
            <a:extLst>
              <a:ext uri="{FF2B5EF4-FFF2-40B4-BE49-F238E27FC236}">
                <a16:creationId xmlns:a16="http://schemas.microsoft.com/office/drawing/2014/main" id="{547607A7-E7D9-2A12-5A84-0C7257BE29E3}"/>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10">
            <a:extLst>
              <a:ext uri="{FF2B5EF4-FFF2-40B4-BE49-F238E27FC236}">
                <a16:creationId xmlns:a16="http://schemas.microsoft.com/office/drawing/2014/main" id="{A6645B62-26A8-489A-68F3-C24B1F016680}"/>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11">
            <a:extLst>
              <a:ext uri="{FF2B5EF4-FFF2-40B4-BE49-F238E27FC236}">
                <a16:creationId xmlns:a16="http://schemas.microsoft.com/office/drawing/2014/main" id="{833DD5A2-8021-4A7C-3FF6-5D27E78EBC9A}"/>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2">
            <a:extLst>
              <a:ext uri="{FF2B5EF4-FFF2-40B4-BE49-F238E27FC236}">
                <a16:creationId xmlns:a16="http://schemas.microsoft.com/office/drawing/2014/main" id="{DF3AE6BF-03C0-493D-C4C1-433642C3ADB8}"/>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3">
            <a:extLst>
              <a:ext uri="{FF2B5EF4-FFF2-40B4-BE49-F238E27FC236}">
                <a16:creationId xmlns:a16="http://schemas.microsoft.com/office/drawing/2014/main" id="{98380207-468B-3E3F-AAAB-DEB3B9781262}"/>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1" name="Shape 14">
            <a:extLst>
              <a:ext uri="{FF2B5EF4-FFF2-40B4-BE49-F238E27FC236}">
                <a16:creationId xmlns:a16="http://schemas.microsoft.com/office/drawing/2014/main" id="{5ACF9CA5-57F8-FF99-8232-E85D67C3EF0A}"/>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2" name="Shape 15">
            <a:extLst>
              <a:ext uri="{FF2B5EF4-FFF2-40B4-BE49-F238E27FC236}">
                <a16:creationId xmlns:a16="http://schemas.microsoft.com/office/drawing/2014/main" id="{5CD7D38A-45DF-64CE-6BD7-F43FBBFB339B}"/>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3" name="Shape 16">
            <a:extLst>
              <a:ext uri="{FF2B5EF4-FFF2-40B4-BE49-F238E27FC236}">
                <a16:creationId xmlns:a16="http://schemas.microsoft.com/office/drawing/2014/main" id="{6C073914-FBA8-24E7-1B1E-1CC59E0F6CB7}"/>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367">
            <a:extLst>
              <a:ext uri="{FF2B5EF4-FFF2-40B4-BE49-F238E27FC236}">
                <a16:creationId xmlns:a16="http://schemas.microsoft.com/office/drawing/2014/main" id="{8E7F083F-673C-E204-B764-02D0D1EF6661}"/>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5" name="Shape 18">
            <a:extLst>
              <a:ext uri="{FF2B5EF4-FFF2-40B4-BE49-F238E27FC236}">
                <a16:creationId xmlns:a16="http://schemas.microsoft.com/office/drawing/2014/main" id="{3C338E6E-001C-BD4E-3500-D58C51296C3C}"/>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6" name="Shape 19">
            <a:extLst>
              <a:ext uri="{FF2B5EF4-FFF2-40B4-BE49-F238E27FC236}">
                <a16:creationId xmlns:a16="http://schemas.microsoft.com/office/drawing/2014/main" id="{DB301C77-2C04-03A4-EEC2-B039A38B5416}"/>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20">
            <a:extLst>
              <a:ext uri="{FF2B5EF4-FFF2-40B4-BE49-F238E27FC236}">
                <a16:creationId xmlns:a16="http://schemas.microsoft.com/office/drawing/2014/main" id="{D259CCC0-0A3B-47C2-D2F6-3DD75497B96C}"/>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21">
            <a:extLst>
              <a:ext uri="{FF2B5EF4-FFF2-40B4-BE49-F238E27FC236}">
                <a16:creationId xmlns:a16="http://schemas.microsoft.com/office/drawing/2014/main" id="{AF6EE577-706D-79BC-DE5F-66BF85A2B46A}"/>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2">
            <a:extLst>
              <a:ext uri="{FF2B5EF4-FFF2-40B4-BE49-F238E27FC236}">
                <a16:creationId xmlns:a16="http://schemas.microsoft.com/office/drawing/2014/main" id="{405C83E4-DCB9-66EA-AA91-DB776B0A35FA}"/>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3">
            <a:extLst>
              <a:ext uri="{FF2B5EF4-FFF2-40B4-BE49-F238E27FC236}">
                <a16:creationId xmlns:a16="http://schemas.microsoft.com/office/drawing/2014/main" id="{8EDF6717-DE50-8E78-EB34-B9C2EF755942}"/>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368">
            <a:extLst>
              <a:ext uri="{FF2B5EF4-FFF2-40B4-BE49-F238E27FC236}">
                <a16:creationId xmlns:a16="http://schemas.microsoft.com/office/drawing/2014/main" id="{F5C4356E-0E45-70C2-D73D-FFC8940D3D85}"/>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25">
            <a:extLst>
              <a:ext uri="{FF2B5EF4-FFF2-40B4-BE49-F238E27FC236}">
                <a16:creationId xmlns:a16="http://schemas.microsoft.com/office/drawing/2014/main" id="{ED504457-00B0-D51A-E8B3-3707C234A7BE}"/>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26">
            <a:extLst>
              <a:ext uri="{FF2B5EF4-FFF2-40B4-BE49-F238E27FC236}">
                <a16:creationId xmlns:a16="http://schemas.microsoft.com/office/drawing/2014/main" id="{72672D11-91AD-051A-5699-9F4A8D5AF6E6}"/>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7">
            <a:extLst>
              <a:ext uri="{FF2B5EF4-FFF2-40B4-BE49-F238E27FC236}">
                <a16:creationId xmlns:a16="http://schemas.microsoft.com/office/drawing/2014/main" id="{9649367C-D48A-222C-47A6-73237D9BA352}"/>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8">
            <a:extLst>
              <a:ext uri="{FF2B5EF4-FFF2-40B4-BE49-F238E27FC236}">
                <a16:creationId xmlns:a16="http://schemas.microsoft.com/office/drawing/2014/main" id="{6431E0E3-3AFD-600D-11E7-230A94EBEAE2}"/>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9">
            <a:extLst>
              <a:ext uri="{FF2B5EF4-FFF2-40B4-BE49-F238E27FC236}">
                <a16:creationId xmlns:a16="http://schemas.microsoft.com/office/drawing/2014/main" id="{EAA2DA6E-601E-5CD0-AB08-07639298CEEA}"/>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50800</xdr:colOff>
      <xdr:row>1</xdr:row>
      <xdr:rowOff>101600</xdr:rowOff>
    </xdr:from>
    <xdr:to>
      <xdr:col>1</xdr:col>
      <xdr:colOff>2807983</xdr:colOff>
      <xdr:row>4</xdr:row>
      <xdr:rowOff>66675</xdr:rowOff>
    </xdr:to>
    <xdr:grpSp>
      <xdr:nvGrpSpPr>
        <xdr:cNvPr id="2" name="Group 352">
          <a:extLst>
            <a:ext uri="{FF2B5EF4-FFF2-40B4-BE49-F238E27FC236}">
              <a16:creationId xmlns:a16="http://schemas.microsoft.com/office/drawing/2014/main" id="{BB0CA951-3302-4A35-8593-1C9B8E1CDCF9}"/>
            </a:ext>
          </a:extLst>
        </xdr:cNvPr>
        <xdr:cNvGrpSpPr/>
      </xdr:nvGrpSpPr>
      <xdr:grpSpPr>
        <a:xfrm>
          <a:off x="254000" y="279400"/>
          <a:ext cx="2757183" cy="498475"/>
          <a:chOff x="0" y="0"/>
          <a:chExt cx="2757732" cy="479637"/>
        </a:xfrm>
      </xdr:grpSpPr>
      <xdr:sp macro="" textlink="">
        <xdr:nvSpPr>
          <xdr:cNvPr id="3" name="Shape 6">
            <a:extLst>
              <a:ext uri="{FF2B5EF4-FFF2-40B4-BE49-F238E27FC236}">
                <a16:creationId xmlns:a16="http://schemas.microsoft.com/office/drawing/2014/main" id="{7796EFA6-6209-3F0D-BBBD-5EA50EF44A26}"/>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 name="Shape 7">
            <a:extLst>
              <a:ext uri="{FF2B5EF4-FFF2-40B4-BE49-F238E27FC236}">
                <a16:creationId xmlns:a16="http://schemas.microsoft.com/office/drawing/2014/main" id="{029BF064-3992-6E32-21F3-7CCC6DC7486A}"/>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 name="Shape 8">
            <a:extLst>
              <a:ext uri="{FF2B5EF4-FFF2-40B4-BE49-F238E27FC236}">
                <a16:creationId xmlns:a16="http://schemas.microsoft.com/office/drawing/2014/main" id="{68BD2C5F-0386-648C-42F1-C8CDE46BBCD3}"/>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9">
            <a:extLst>
              <a:ext uri="{FF2B5EF4-FFF2-40B4-BE49-F238E27FC236}">
                <a16:creationId xmlns:a16="http://schemas.microsoft.com/office/drawing/2014/main" id="{DF59C960-CBD9-5E94-592C-4FF076F9D1A9}"/>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10">
            <a:extLst>
              <a:ext uri="{FF2B5EF4-FFF2-40B4-BE49-F238E27FC236}">
                <a16:creationId xmlns:a16="http://schemas.microsoft.com/office/drawing/2014/main" id="{F22D249E-7529-C681-E272-809E5701B027}"/>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11">
            <a:extLst>
              <a:ext uri="{FF2B5EF4-FFF2-40B4-BE49-F238E27FC236}">
                <a16:creationId xmlns:a16="http://schemas.microsoft.com/office/drawing/2014/main" id="{9582FBB7-AF12-4909-B372-0109128B2232}"/>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2">
            <a:extLst>
              <a:ext uri="{FF2B5EF4-FFF2-40B4-BE49-F238E27FC236}">
                <a16:creationId xmlns:a16="http://schemas.microsoft.com/office/drawing/2014/main" id="{48448F35-F922-53B9-C4F2-C8A16441937C}"/>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3">
            <a:extLst>
              <a:ext uri="{FF2B5EF4-FFF2-40B4-BE49-F238E27FC236}">
                <a16:creationId xmlns:a16="http://schemas.microsoft.com/office/drawing/2014/main" id="{97B73DCE-6A0C-928F-8CA1-5832C117F487}"/>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1" name="Shape 14">
            <a:extLst>
              <a:ext uri="{FF2B5EF4-FFF2-40B4-BE49-F238E27FC236}">
                <a16:creationId xmlns:a16="http://schemas.microsoft.com/office/drawing/2014/main" id="{B3A2B465-1E22-70CC-661B-F3ACB6D516AC}"/>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2" name="Shape 15">
            <a:extLst>
              <a:ext uri="{FF2B5EF4-FFF2-40B4-BE49-F238E27FC236}">
                <a16:creationId xmlns:a16="http://schemas.microsoft.com/office/drawing/2014/main" id="{1C4BE96C-9785-FE98-74F3-34FDE8038ECF}"/>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3" name="Shape 16">
            <a:extLst>
              <a:ext uri="{FF2B5EF4-FFF2-40B4-BE49-F238E27FC236}">
                <a16:creationId xmlns:a16="http://schemas.microsoft.com/office/drawing/2014/main" id="{BB7D761F-D126-A6F7-0F0D-708B020F8397}"/>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367">
            <a:extLst>
              <a:ext uri="{FF2B5EF4-FFF2-40B4-BE49-F238E27FC236}">
                <a16:creationId xmlns:a16="http://schemas.microsoft.com/office/drawing/2014/main" id="{7024642E-B691-F6D2-B322-700A4BA79D0F}"/>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5" name="Shape 18">
            <a:extLst>
              <a:ext uri="{FF2B5EF4-FFF2-40B4-BE49-F238E27FC236}">
                <a16:creationId xmlns:a16="http://schemas.microsoft.com/office/drawing/2014/main" id="{373BCA8E-D8B5-BC7C-63A9-9FA90F54A711}"/>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6" name="Shape 19">
            <a:extLst>
              <a:ext uri="{FF2B5EF4-FFF2-40B4-BE49-F238E27FC236}">
                <a16:creationId xmlns:a16="http://schemas.microsoft.com/office/drawing/2014/main" id="{5C6C6812-D894-085E-4435-74A097429FCA}"/>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20">
            <a:extLst>
              <a:ext uri="{FF2B5EF4-FFF2-40B4-BE49-F238E27FC236}">
                <a16:creationId xmlns:a16="http://schemas.microsoft.com/office/drawing/2014/main" id="{D2249033-E45E-8E0C-D3E1-C8099133919E}"/>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21">
            <a:extLst>
              <a:ext uri="{FF2B5EF4-FFF2-40B4-BE49-F238E27FC236}">
                <a16:creationId xmlns:a16="http://schemas.microsoft.com/office/drawing/2014/main" id="{FF0FBC02-350E-DA64-44AE-651AF0B09436}"/>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2">
            <a:extLst>
              <a:ext uri="{FF2B5EF4-FFF2-40B4-BE49-F238E27FC236}">
                <a16:creationId xmlns:a16="http://schemas.microsoft.com/office/drawing/2014/main" id="{D30215BD-56A1-1777-528C-379B1E3819E0}"/>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3">
            <a:extLst>
              <a:ext uri="{FF2B5EF4-FFF2-40B4-BE49-F238E27FC236}">
                <a16:creationId xmlns:a16="http://schemas.microsoft.com/office/drawing/2014/main" id="{0C2CD32F-1715-B68C-55BF-6FD618CC60BF}"/>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368">
            <a:extLst>
              <a:ext uri="{FF2B5EF4-FFF2-40B4-BE49-F238E27FC236}">
                <a16:creationId xmlns:a16="http://schemas.microsoft.com/office/drawing/2014/main" id="{0BB65CC6-50A4-3A1B-1570-E130B3DA0DAA}"/>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25">
            <a:extLst>
              <a:ext uri="{FF2B5EF4-FFF2-40B4-BE49-F238E27FC236}">
                <a16:creationId xmlns:a16="http://schemas.microsoft.com/office/drawing/2014/main" id="{F5FC63FB-6441-F63B-9FA4-08478A54074C}"/>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26">
            <a:extLst>
              <a:ext uri="{FF2B5EF4-FFF2-40B4-BE49-F238E27FC236}">
                <a16:creationId xmlns:a16="http://schemas.microsoft.com/office/drawing/2014/main" id="{3A818821-9835-1D1E-F8E4-EA134F34D840}"/>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7">
            <a:extLst>
              <a:ext uri="{FF2B5EF4-FFF2-40B4-BE49-F238E27FC236}">
                <a16:creationId xmlns:a16="http://schemas.microsoft.com/office/drawing/2014/main" id="{D80E2AB2-5C88-5251-D0DA-4D34336258DF}"/>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8">
            <a:extLst>
              <a:ext uri="{FF2B5EF4-FFF2-40B4-BE49-F238E27FC236}">
                <a16:creationId xmlns:a16="http://schemas.microsoft.com/office/drawing/2014/main" id="{77A9A712-A7BD-12B0-84E4-FFB9759B2EB7}"/>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9">
            <a:extLst>
              <a:ext uri="{FF2B5EF4-FFF2-40B4-BE49-F238E27FC236}">
                <a16:creationId xmlns:a16="http://schemas.microsoft.com/office/drawing/2014/main" id="{CCDD9141-FA9D-C756-965E-0F06527975E9}"/>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25400</xdr:colOff>
      <xdr:row>0</xdr:row>
      <xdr:rowOff>160868</xdr:rowOff>
    </xdr:from>
    <xdr:to>
      <xdr:col>1</xdr:col>
      <xdr:colOff>2675467</xdr:colOff>
      <xdr:row>3</xdr:row>
      <xdr:rowOff>127000</xdr:rowOff>
    </xdr:to>
    <xdr:grpSp>
      <xdr:nvGrpSpPr>
        <xdr:cNvPr id="3" name="Group 352">
          <a:extLst>
            <a:ext uri="{FF2B5EF4-FFF2-40B4-BE49-F238E27FC236}">
              <a16:creationId xmlns:a16="http://schemas.microsoft.com/office/drawing/2014/main" id="{4FE59D39-FBD0-4600-82F0-2220DFF9F4BF}"/>
            </a:ext>
          </a:extLst>
        </xdr:cNvPr>
        <xdr:cNvGrpSpPr/>
      </xdr:nvGrpSpPr>
      <xdr:grpSpPr>
        <a:xfrm>
          <a:off x="220133" y="160868"/>
          <a:ext cx="2650067" cy="474132"/>
          <a:chOff x="0" y="0"/>
          <a:chExt cx="2757732" cy="479637"/>
        </a:xfrm>
      </xdr:grpSpPr>
      <xdr:sp macro="" textlink="">
        <xdr:nvSpPr>
          <xdr:cNvPr id="4" name="Shape 6">
            <a:extLst>
              <a:ext uri="{FF2B5EF4-FFF2-40B4-BE49-F238E27FC236}">
                <a16:creationId xmlns:a16="http://schemas.microsoft.com/office/drawing/2014/main" id="{5D605983-B392-8CCB-B305-4C5A274BD1DE}"/>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 name="Shape 7">
            <a:extLst>
              <a:ext uri="{FF2B5EF4-FFF2-40B4-BE49-F238E27FC236}">
                <a16:creationId xmlns:a16="http://schemas.microsoft.com/office/drawing/2014/main" id="{C11FE29F-2AC4-5F12-5CA3-8154F2C242E8}"/>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8">
            <a:extLst>
              <a:ext uri="{FF2B5EF4-FFF2-40B4-BE49-F238E27FC236}">
                <a16:creationId xmlns:a16="http://schemas.microsoft.com/office/drawing/2014/main" id="{C133C2E3-23E3-C758-DB80-950538CA7C03}"/>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9">
            <a:extLst>
              <a:ext uri="{FF2B5EF4-FFF2-40B4-BE49-F238E27FC236}">
                <a16:creationId xmlns:a16="http://schemas.microsoft.com/office/drawing/2014/main" id="{DC3F30ED-0711-7A43-D8AD-73C8132E8EBC}"/>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10">
            <a:extLst>
              <a:ext uri="{FF2B5EF4-FFF2-40B4-BE49-F238E27FC236}">
                <a16:creationId xmlns:a16="http://schemas.microsoft.com/office/drawing/2014/main" id="{CF3CB264-4245-CD79-16FE-EA0D2EF6B85D}"/>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1">
            <a:extLst>
              <a:ext uri="{FF2B5EF4-FFF2-40B4-BE49-F238E27FC236}">
                <a16:creationId xmlns:a16="http://schemas.microsoft.com/office/drawing/2014/main" id="{F89BB67C-1EA3-9DBD-2422-ADB317240E45}"/>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2">
            <a:extLst>
              <a:ext uri="{FF2B5EF4-FFF2-40B4-BE49-F238E27FC236}">
                <a16:creationId xmlns:a16="http://schemas.microsoft.com/office/drawing/2014/main" id="{0A9FACAF-51F0-DC78-FD81-161C4886EA70}"/>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1" name="Shape 13">
            <a:extLst>
              <a:ext uri="{FF2B5EF4-FFF2-40B4-BE49-F238E27FC236}">
                <a16:creationId xmlns:a16="http://schemas.microsoft.com/office/drawing/2014/main" id="{5E5C03A8-66F3-EB37-4FCB-32E4F3CD1807}"/>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2" name="Shape 14">
            <a:extLst>
              <a:ext uri="{FF2B5EF4-FFF2-40B4-BE49-F238E27FC236}">
                <a16:creationId xmlns:a16="http://schemas.microsoft.com/office/drawing/2014/main" id="{9331E28D-9E75-F577-CAF8-CDDAC704AA63}"/>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3" name="Shape 15">
            <a:extLst>
              <a:ext uri="{FF2B5EF4-FFF2-40B4-BE49-F238E27FC236}">
                <a16:creationId xmlns:a16="http://schemas.microsoft.com/office/drawing/2014/main" id="{407D0B76-2A0B-0143-7DD0-58AFD8CC0619}"/>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16">
            <a:extLst>
              <a:ext uri="{FF2B5EF4-FFF2-40B4-BE49-F238E27FC236}">
                <a16:creationId xmlns:a16="http://schemas.microsoft.com/office/drawing/2014/main" id="{398B7E37-7F47-6D7D-0259-3D8B088014B6}"/>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5" name="Shape 367">
            <a:extLst>
              <a:ext uri="{FF2B5EF4-FFF2-40B4-BE49-F238E27FC236}">
                <a16:creationId xmlns:a16="http://schemas.microsoft.com/office/drawing/2014/main" id="{84C8B18E-E7C9-5B38-B4F1-B7188DF954FC}"/>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6" name="Shape 18">
            <a:extLst>
              <a:ext uri="{FF2B5EF4-FFF2-40B4-BE49-F238E27FC236}">
                <a16:creationId xmlns:a16="http://schemas.microsoft.com/office/drawing/2014/main" id="{1D054370-4546-8C26-47F7-4AEB79C159ED}"/>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19">
            <a:extLst>
              <a:ext uri="{FF2B5EF4-FFF2-40B4-BE49-F238E27FC236}">
                <a16:creationId xmlns:a16="http://schemas.microsoft.com/office/drawing/2014/main" id="{F30DE2E3-8865-CB21-B7E0-EF1A957AF01D}"/>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20">
            <a:extLst>
              <a:ext uri="{FF2B5EF4-FFF2-40B4-BE49-F238E27FC236}">
                <a16:creationId xmlns:a16="http://schemas.microsoft.com/office/drawing/2014/main" id="{09195EF9-0234-D741-20B0-490F81840A47}"/>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1">
            <a:extLst>
              <a:ext uri="{FF2B5EF4-FFF2-40B4-BE49-F238E27FC236}">
                <a16:creationId xmlns:a16="http://schemas.microsoft.com/office/drawing/2014/main" id="{1C7DECF7-D601-853F-2A98-4A0FA6E52474}"/>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2">
            <a:extLst>
              <a:ext uri="{FF2B5EF4-FFF2-40B4-BE49-F238E27FC236}">
                <a16:creationId xmlns:a16="http://schemas.microsoft.com/office/drawing/2014/main" id="{8D078516-2886-BA03-C5FA-6BCA1F0E44E0}"/>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23">
            <a:extLst>
              <a:ext uri="{FF2B5EF4-FFF2-40B4-BE49-F238E27FC236}">
                <a16:creationId xmlns:a16="http://schemas.microsoft.com/office/drawing/2014/main" id="{0D00F83B-E3C2-C995-8BC7-7BC64CBF344E}"/>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368">
            <a:extLst>
              <a:ext uri="{FF2B5EF4-FFF2-40B4-BE49-F238E27FC236}">
                <a16:creationId xmlns:a16="http://schemas.microsoft.com/office/drawing/2014/main" id="{BEF41F4C-909A-63C2-E3BA-6C2E9044EDF1}"/>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25">
            <a:extLst>
              <a:ext uri="{FF2B5EF4-FFF2-40B4-BE49-F238E27FC236}">
                <a16:creationId xmlns:a16="http://schemas.microsoft.com/office/drawing/2014/main" id="{831E1999-D429-139E-B23C-5924B2852E48}"/>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6">
            <a:extLst>
              <a:ext uri="{FF2B5EF4-FFF2-40B4-BE49-F238E27FC236}">
                <a16:creationId xmlns:a16="http://schemas.microsoft.com/office/drawing/2014/main" id="{2C343F89-0401-3131-A6E9-7B4CAB7BD155}"/>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7">
            <a:extLst>
              <a:ext uri="{FF2B5EF4-FFF2-40B4-BE49-F238E27FC236}">
                <a16:creationId xmlns:a16="http://schemas.microsoft.com/office/drawing/2014/main" id="{DCF60CD3-32D2-E322-183E-B80AF9C0F2FB}"/>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8">
            <a:extLst>
              <a:ext uri="{FF2B5EF4-FFF2-40B4-BE49-F238E27FC236}">
                <a16:creationId xmlns:a16="http://schemas.microsoft.com/office/drawing/2014/main" id="{7539D535-AA1F-5335-F274-172577C486AF}"/>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7" name="Shape 29">
            <a:extLst>
              <a:ext uri="{FF2B5EF4-FFF2-40B4-BE49-F238E27FC236}">
                <a16:creationId xmlns:a16="http://schemas.microsoft.com/office/drawing/2014/main" id="{6E5029DA-617D-AFB3-395A-0DF000F09D9F}"/>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8467</xdr:colOff>
      <xdr:row>1</xdr:row>
      <xdr:rowOff>67733</xdr:rowOff>
    </xdr:from>
    <xdr:to>
      <xdr:col>2</xdr:col>
      <xdr:colOff>733650</xdr:colOff>
      <xdr:row>4</xdr:row>
      <xdr:rowOff>33867</xdr:rowOff>
    </xdr:to>
    <xdr:grpSp>
      <xdr:nvGrpSpPr>
        <xdr:cNvPr id="3" name="Group 352">
          <a:extLst>
            <a:ext uri="{FF2B5EF4-FFF2-40B4-BE49-F238E27FC236}">
              <a16:creationId xmlns:a16="http://schemas.microsoft.com/office/drawing/2014/main" id="{9522D583-D062-464D-99A5-A99361DA2377}"/>
            </a:ext>
          </a:extLst>
        </xdr:cNvPr>
        <xdr:cNvGrpSpPr/>
      </xdr:nvGrpSpPr>
      <xdr:grpSpPr>
        <a:xfrm>
          <a:off x="256117" y="239183"/>
          <a:ext cx="2763533" cy="480484"/>
          <a:chOff x="0" y="0"/>
          <a:chExt cx="2757732" cy="479637"/>
        </a:xfrm>
      </xdr:grpSpPr>
      <xdr:sp macro="" textlink="">
        <xdr:nvSpPr>
          <xdr:cNvPr id="4" name="Shape 6">
            <a:extLst>
              <a:ext uri="{FF2B5EF4-FFF2-40B4-BE49-F238E27FC236}">
                <a16:creationId xmlns:a16="http://schemas.microsoft.com/office/drawing/2014/main" id="{81D8A33A-9F92-1F8A-50D1-D58D5AEDCD1C}"/>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 name="Shape 7">
            <a:extLst>
              <a:ext uri="{FF2B5EF4-FFF2-40B4-BE49-F238E27FC236}">
                <a16:creationId xmlns:a16="http://schemas.microsoft.com/office/drawing/2014/main" id="{4C26B757-3C27-CC9B-F52B-E2BBA9062F29}"/>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8">
            <a:extLst>
              <a:ext uri="{FF2B5EF4-FFF2-40B4-BE49-F238E27FC236}">
                <a16:creationId xmlns:a16="http://schemas.microsoft.com/office/drawing/2014/main" id="{07BCB3AB-F53B-F5A1-E263-3E6DFC07C7E9}"/>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9">
            <a:extLst>
              <a:ext uri="{FF2B5EF4-FFF2-40B4-BE49-F238E27FC236}">
                <a16:creationId xmlns:a16="http://schemas.microsoft.com/office/drawing/2014/main" id="{AF9CF7D0-4ABD-521F-58FD-68E9DAF4CE24}"/>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10">
            <a:extLst>
              <a:ext uri="{FF2B5EF4-FFF2-40B4-BE49-F238E27FC236}">
                <a16:creationId xmlns:a16="http://schemas.microsoft.com/office/drawing/2014/main" id="{0C32AE6C-0250-CCBB-04C5-7DE06D8489ED}"/>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1">
            <a:extLst>
              <a:ext uri="{FF2B5EF4-FFF2-40B4-BE49-F238E27FC236}">
                <a16:creationId xmlns:a16="http://schemas.microsoft.com/office/drawing/2014/main" id="{320E21A1-0F36-EC01-0C90-5CF21942707D}"/>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2">
            <a:extLst>
              <a:ext uri="{FF2B5EF4-FFF2-40B4-BE49-F238E27FC236}">
                <a16:creationId xmlns:a16="http://schemas.microsoft.com/office/drawing/2014/main" id="{C341E638-FEEF-1A20-AB46-FBF7D520CEEB}"/>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1" name="Shape 13">
            <a:extLst>
              <a:ext uri="{FF2B5EF4-FFF2-40B4-BE49-F238E27FC236}">
                <a16:creationId xmlns:a16="http://schemas.microsoft.com/office/drawing/2014/main" id="{37E6EB30-F331-6556-8077-65BCF5EF96E5}"/>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2" name="Shape 14">
            <a:extLst>
              <a:ext uri="{FF2B5EF4-FFF2-40B4-BE49-F238E27FC236}">
                <a16:creationId xmlns:a16="http://schemas.microsoft.com/office/drawing/2014/main" id="{9DF7894F-4E5B-281F-8C75-224CDDA2032B}"/>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3" name="Shape 15">
            <a:extLst>
              <a:ext uri="{FF2B5EF4-FFF2-40B4-BE49-F238E27FC236}">
                <a16:creationId xmlns:a16="http://schemas.microsoft.com/office/drawing/2014/main" id="{1E8428DB-5FD1-3A74-1680-0AEC0C3377E4}"/>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16">
            <a:extLst>
              <a:ext uri="{FF2B5EF4-FFF2-40B4-BE49-F238E27FC236}">
                <a16:creationId xmlns:a16="http://schemas.microsoft.com/office/drawing/2014/main" id="{3C20A958-A6D5-E132-5D0F-DA2BE3DAC202}"/>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5" name="Shape 367">
            <a:extLst>
              <a:ext uri="{FF2B5EF4-FFF2-40B4-BE49-F238E27FC236}">
                <a16:creationId xmlns:a16="http://schemas.microsoft.com/office/drawing/2014/main" id="{5CC48796-0030-D559-DD53-817C0F044C14}"/>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6" name="Shape 18">
            <a:extLst>
              <a:ext uri="{FF2B5EF4-FFF2-40B4-BE49-F238E27FC236}">
                <a16:creationId xmlns:a16="http://schemas.microsoft.com/office/drawing/2014/main" id="{F2C15C6B-2EB9-EC6C-13DC-59D3D7D394E0}"/>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19">
            <a:extLst>
              <a:ext uri="{FF2B5EF4-FFF2-40B4-BE49-F238E27FC236}">
                <a16:creationId xmlns:a16="http://schemas.microsoft.com/office/drawing/2014/main" id="{16A685BE-2C25-BE11-E26C-83E80C128CA8}"/>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20">
            <a:extLst>
              <a:ext uri="{FF2B5EF4-FFF2-40B4-BE49-F238E27FC236}">
                <a16:creationId xmlns:a16="http://schemas.microsoft.com/office/drawing/2014/main" id="{913289F2-E200-3F8A-D6CC-C50CB53655A2}"/>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1">
            <a:extLst>
              <a:ext uri="{FF2B5EF4-FFF2-40B4-BE49-F238E27FC236}">
                <a16:creationId xmlns:a16="http://schemas.microsoft.com/office/drawing/2014/main" id="{600970CF-56CA-716F-5DEA-A8300C4D2985}"/>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2">
            <a:extLst>
              <a:ext uri="{FF2B5EF4-FFF2-40B4-BE49-F238E27FC236}">
                <a16:creationId xmlns:a16="http://schemas.microsoft.com/office/drawing/2014/main" id="{9B019FB7-9795-CE3D-10C3-25C18F3A74A6}"/>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23">
            <a:extLst>
              <a:ext uri="{FF2B5EF4-FFF2-40B4-BE49-F238E27FC236}">
                <a16:creationId xmlns:a16="http://schemas.microsoft.com/office/drawing/2014/main" id="{6C551FB2-390D-2BC3-C9CA-7F268419B876}"/>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368">
            <a:extLst>
              <a:ext uri="{FF2B5EF4-FFF2-40B4-BE49-F238E27FC236}">
                <a16:creationId xmlns:a16="http://schemas.microsoft.com/office/drawing/2014/main" id="{5740A9C6-A77E-42BD-2B9C-89C4C64043AB}"/>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25">
            <a:extLst>
              <a:ext uri="{FF2B5EF4-FFF2-40B4-BE49-F238E27FC236}">
                <a16:creationId xmlns:a16="http://schemas.microsoft.com/office/drawing/2014/main" id="{9BC63242-F714-7825-4D0C-52D303F5BB40}"/>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6">
            <a:extLst>
              <a:ext uri="{FF2B5EF4-FFF2-40B4-BE49-F238E27FC236}">
                <a16:creationId xmlns:a16="http://schemas.microsoft.com/office/drawing/2014/main" id="{6BF0859B-26FB-C65C-F36C-746EE464C2EF}"/>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7">
            <a:extLst>
              <a:ext uri="{FF2B5EF4-FFF2-40B4-BE49-F238E27FC236}">
                <a16:creationId xmlns:a16="http://schemas.microsoft.com/office/drawing/2014/main" id="{6BA02A7C-F248-75A2-8DF5-6D4675B5EA77}"/>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8">
            <a:extLst>
              <a:ext uri="{FF2B5EF4-FFF2-40B4-BE49-F238E27FC236}">
                <a16:creationId xmlns:a16="http://schemas.microsoft.com/office/drawing/2014/main" id="{4CDF7C8D-4236-9AD6-A279-4BA2CC1D4D2C}"/>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7" name="Shape 29">
            <a:extLst>
              <a:ext uri="{FF2B5EF4-FFF2-40B4-BE49-F238E27FC236}">
                <a16:creationId xmlns:a16="http://schemas.microsoft.com/office/drawing/2014/main" id="{C9D122C9-A4D1-CF81-9A88-2473C6D4EAF6}"/>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8468</xdr:colOff>
      <xdr:row>1</xdr:row>
      <xdr:rowOff>169331</xdr:rowOff>
    </xdr:from>
    <xdr:to>
      <xdr:col>1</xdr:col>
      <xdr:colOff>2765651</xdr:colOff>
      <xdr:row>4</xdr:row>
      <xdr:rowOff>89954</xdr:rowOff>
    </xdr:to>
    <xdr:grpSp>
      <xdr:nvGrpSpPr>
        <xdr:cNvPr id="3" name="Group 352">
          <a:extLst>
            <a:ext uri="{FF2B5EF4-FFF2-40B4-BE49-F238E27FC236}">
              <a16:creationId xmlns:a16="http://schemas.microsoft.com/office/drawing/2014/main" id="{29131D29-2241-493D-B67B-D8A8108AF8E3}"/>
            </a:ext>
          </a:extLst>
        </xdr:cNvPr>
        <xdr:cNvGrpSpPr/>
      </xdr:nvGrpSpPr>
      <xdr:grpSpPr>
        <a:xfrm>
          <a:off x="237068" y="338664"/>
          <a:ext cx="2757183" cy="428623"/>
          <a:chOff x="0" y="0"/>
          <a:chExt cx="2757732" cy="479637"/>
        </a:xfrm>
      </xdr:grpSpPr>
      <xdr:sp macro="" textlink="">
        <xdr:nvSpPr>
          <xdr:cNvPr id="4" name="Shape 6">
            <a:extLst>
              <a:ext uri="{FF2B5EF4-FFF2-40B4-BE49-F238E27FC236}">
                <a16:creationId xmlns:a16="http://schemas.microsoft.com/office/drawing/2014/main" id="{655802AA-D51E-7E98-1E27-8ABA2094BC81}"/>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 name="Shape 7">
            <a:extLst>
              <a:ext uri="{FF2B5EF4-FFF2-40B4-BE49-F238E27FC236}">
                <a16:creationId xmlns:a16="http://schemas.microsoft.com/office/drawing/2014/main" id="{667CFE1D-D9D8-22CC-C9E8-5325DBEF7B7F}"/>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8">
            <a:extLst>
              <a:ext uri="{FF2B5EF4-FFF2-40B4-BE49-F238E27FC236}">
                <a16:creationId xmlns:a16="http://schemas.microsoft.com/office/drawing/2014/main" id="{A8418547-4DBC-43B5-0219-F6F5C0B728F8}"/>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9">
            <a:extLst>
              <a:ext uri="{FF2B5EF4-FFF2-40B4-BE49-F238E27FC236}">
                <a16:creationId xmlns:a16="http://schemas.microsoft.com/office/drawing/2014/main" id="{FC313665-9DFA-A23B-3D3D-A3456B575BD1}"/>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10">
            <a:extLst>
              <a:ext uri="{FF2B5EF4-FFF2-40B4-BE49-F238E27FC236}">
                <a16:creationId xmlns:a16="http://schemas.microsoft.com/office/drawing/2014/main" id="{71FBE7D9-C4A8-400D-7933-0F7F82D1E748}"/>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1">
            <a:extLst>
              <a:ext uri="{FF2B5EF4-FFF2-40B4-BE49-F238E27FC236}">
                <a16:creationId xmlns:a16="http://schemas.microsoft.com/office/drawing/2014/main" id="{A98628A6-72A6-7D70-F287-273A0D728D06}"/>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2">
            <a:extLst>
              <a:ext uri="{FF2B5EF4-FFF2-40B4-BE49-F238E27FC236}">
                <a16:creationId xmlns:a16="http://schemas.microsoft.com/office/drawing/2014/main" id="{8DAC4F7B-74AE-914B-CA86-6D5DC641E131}"/>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1" name="Shape 13">
            <a:extLst>
              <a:ext uri="{FF2B5EF4-FFF2-40B4-BE49-F238E27FC236}">
                <a16:creationId xmlns:a16="http://schemas.microsoft.com/office/drawing/2014/main" id="{A677FF69-3AF4-7E84-B4C7-31238801DAC8}"/>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2" name="Shape 14">
            <a:extLst>
              <a:ext uri="{FF2B5EF4-FFF2-40B4-BE49-F238E27FC236}">
                <a16:creationId xmlns:a16="http://schemas.microsoft.com/office/drawing/2014/main" id="{2CAF578B-B6F0-0E1C-A499-3BE0560FD1B5}"/>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3" name="Shape 15">
            <a:extLst>
              <a:ext uri="{FF2B5EF4-FFF2-40B4-BE49-F238E27FC236}">
                <a16:creationId xmlns:a16="http://schemas.microsoft.com/office/drawing/2014/main" id="{8C47D49D-7BA0-4DDE-AFD7-0B8B34CBB429}"/>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16">
            <a:extLst>
              <a:ext uri="{FF2B5EF4-FFF2-40B4-BE49-F238E27FC236}">
                <a16:creationId xmlns:a16="http://schemas.microsoft.com/office/drawing/2014/main" id="{DFA90CA0-2A14-EE3C-CC70-EFD9A32C3A80}"/>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5" name="Shape 367">
            <a:extLst>
              <a:ext uri="{FF2B5EF4-FFF2-40B4-BE49-F238E27FC236}">
                <a16:creationId xmlns:a16="http://schemas.microsoft.com/office/drawing/2014/main" id="{B35B1571-C485-D56C-F724-FA847CB8DDFF}"/>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6" name="Shape 18">
            <a:extLst>
              <a:ext uri="{FF2B5EF4-FFF2-40B4-BE49-F238E27FC236}">
                <a16:creationId xmlns:a16="http://schemas.microsoft.com/office/drawing/2014/main" id="{46680389-107B-11C1-C766-6D692D15656F}"/>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19">
            <a:extLst>
              <a:ext uri="{FF2B5EF4-FFF2-40B4-BE49-F238E27FC236}">
                <a16:creationId xmlns:a16="http://schemas.microsoft.com/office/drawing/2014/main" id="{5649A12E-16B3-E69E-B569-1C1EC70BF072}"/>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20">
            <a:extLst>
              <a:ext uri="{FF2B5EF4-FFF2-40B4-BE49-F238E27FC236}">
                <a16:creationId xmlns:a16="http://schemas.microsoft.com/office/drawing/2014/main" id="{5712CBB2-23C5-FB02-A731-2FCCAED1D315}"/>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1">
            <a:extLst>
              <a:ext uri="{FF2B5EF4-FFF2-40B4-BE49-F238E27FC236}">
                <a16:creationId xmlns:a16="http://schemas.microsoft.com/office/drawing/2014/main" id="{A8DDE4B3-411A-6D2F-1F53-B9EBF4247FAF}"/>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2">
            <a:extLst>
              <a:ext uri="{FF2B5EF4-FFF2-40B4-BE49-F238E27FC236}">
                <a16:creationId xmlns:a16="http://schemas.microsoft.com/office/drawing/2014/main" id="{3BD3FE57-E57C-ED2E-D14C-5FAD6477771F}"/>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23">
            <a:extLst>
              <a:ext uri="{FF2B5EF4-FFF2-40B4-BE49-F238E27FC236}">
                <a16:creationId xmlns:a16="http://schemas.microsoft.com/office/drawing/2014/main" id="{A317917C-4617-4DCE-30B7-00B05C9B48E3}"/>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368">
            <a:extLst>
              <a:ext uri="{FF2B5EF4-FFF2-40B4-BE49-F238E27FC236}">
                <a16:creationId xmlns:a16="http://schemas.microsoft.com/office/drawing/2014/main" id="{680AC030-3893-E37E-1030-E0D4000DAB45}"/>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25">
            <a:extLst>
              <a:ext uri="{FF2B5EF4-FFF2-40B4-BE49-F238E27FC236}">
                <a16:creationId xmlns:a16="http://schemas.microsoft.com/office/drawing/2014/main" id="{0F823EC1-9EF0-7201-CD3F-4F53C33F1176}"/>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6">
            <a:extLst>
              <a:ext uri="{FF2B5EF4-FFF2-40B4-BE49-F238E27FC236}">
                <a16:creationId xmlns:a16="http://schemas.microsoft.com/office/drawing/2014/main" id="{F36BA70D-9727-DB38-ABDF-5757E3F5B288}"/>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7">
            <a:extLst>
              <a:ext uri="{FF2B5EF4-FFF2-40B4-BE49-F238E27FC236}">
                <a16:creationId xmlns:a16="http://schemas.microsoft.com/office/drawing/2014/main" id="{DA56FAAE-F643-30CC-5BF3-268670D6A356}"/>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8">
            <a:extLst>
              <a:ext uri="{FF2B5EF4-FFF2-40B4-BE49-F238E27FC236}">
                <a16:creationId xmlns:a16="http://schemas.microsoft.com/office/drawing/2014/main" id="{1796E9AC-DBD4-4A70-2B72-D6F6F684F364}"/>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7" name="Shape 29">
            <a:extLst>
              <a:ext uri="{FF2B5EF4-FFF2-40B4-BE49-F238E27FC236}">
                <a16:creationId xmlns:a16="http://schemas.microsoft.com/office/drawing/2014/main" id="{00050C88-0AD6-8A2F-29AA-846E0EE54B23}"/>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281940</xdr:colOff>
      <xdr:row>3</xdr:row>
      <xdr:rowOff>174837</xdr:rowOff>
    </xdr:to>
    <xdr:pic>
      <xdr:nvPicPr>
        <xdr:cNvPr id="2" name="Picture 1">
          <a:extLst>
            <a:ext uri="{FF2B5EF4-FFF2-40B4-BE49-F238E27FC236}">
              <a16:creationId xmlns:a16="http://schemas.microsoft.com/office/drawing/2014/main" id="{2228FADB-1912-4751-93F6-00528E3EC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342900"/>
          <a:ext cx="1066800" cy="350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0</xdr:rowOff>
    </xdr:from>
    <xdr:to>
      <xdr:col>0</xdr:col>
      <xdr:colOff>1066800</xdr:colOff>
      <xdr:row>4</xdr:row>
      <xdr:rowOff>0</xdr:rowOff>
    </xdr:to>
    <xdr:pic>
      <xdr:nvPicPr>
        <xdr:cNvPr id="4" name="Picture 1">
          <a:extLst>
            <a:ext uri="{FF2B5EF4-FFF2-40B4-BE49-F238E27FC236}">
              <a16:creationId xmlns:a16="http://schemas.microsoft.com/office/drawing/2014/main" id="{824D835F-8B79-4BA0-A1DF-3F1CFE5905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342900"/>
          <a:ext cx="1066800" cy="350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0</xdr:rowOff>
    </xdr:from>
    <xdr:to>
      <xdr:col>0</xdr:col>
      <xdr:colOff>1066800</xdr:colOff>
      <xdr:row>3</xdr:row>
      <xdr:rowOff>171450</xdr:rowOff>
    </xdr:to>
    <xdr:pic>
      <xdr:nvPicPr>
        <xdr:cNvPr id="5" name="Picture 1">
          <a:extLst>
            <a:ext uri="{FF2B5EF4-FFF2-40B4-BE49-F238E27FC236}">
              <a16:creationId xmlns:a16="http://schemas.microsoft.com/office/drawing/2014/main" id="{1637F602-10A0-4FE4-9781-B53690D99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342900"/>
          <a:ext cx="1066800" cy="350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25401</xdr:colOff>
      <xdr:row>1</xdr:row>
      <xdr:rowOff>76200</xdr:rowOff>
    </xdr:from>
    <xdr:to>
      <xdr:col>5</xdr:col>
      <xdr:colOff>16933</xdr:colOff>
      <xdr:row>4</xdr:row>
      <xdr:rowOff>93133</xdr:rowOff>
    </xdr:to>
    <xdr:grpSp>
      <xdr:nvGrpSpPr>
        <xdr:cNvPr id="3" name="Group 352">
          <a:extLst>
            <a:ext uri="{FF2B5EF4-FFF2-40B4-BE49-F238E27FC236}">
              <a16:creationId xmlns:a16="http://schemas.microsoft.com/office/drawing/2014/main" id="{3F0344AB-1F01-41D9-91F3-4B98506630C9}"/>
            </a:ext>
          </a:extLst>
        </xdr:cNvPr>
        <xdr:cNvGrpSpPr/>
      </xdr:nvGrpSpPr>
      <xdr:grpSpPr>
        <a:xfrm>
          <a:off x="321734" y="245533"/>
          <a:ext cx="3047999" cy="524933"/>
          <a:chOff x="0" y="0"/>
          <a:chExt cx="2757732" cy="479637"/>
        </a:xfrm>
      </xdr:grpSpPr>
      <xdr:sp macro="" textlink="">
        <xdr:nvSpPr>
          <xdr:cNvPr id="4" name="Shape 6">
            <a:extLst>
              <a:ext uri="{FF2B5EF4-FFF2-40B4-BE49-F238E27FC236}">
                <a16:creationId xmlns:a16="http://schemas.microsoft.com/office/drawing/2014/main" id="{236B572D-A9EB-6A31-96D0-3347F9516BA8}"/>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 name="Shape 7">
            <a:extLst>
              <a:ext uri="{FF2B5EF4-FFF2-40B4-BE49-F238E27FC236}">
                <a16:creationId xmlns:a16="http://schemas.microsoft.com/office/drawing/2014/main" id="{C1B87520-22F9-9717-5898-D4B1387279C3}"/>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8">
            <a:extLst>
              <a:ext uri="{FF2B5EF4-FFF2-40B4-BE49-F238E27FC236}">
                <a16:creationId xmlns:a16="http://schemas.microsoft.com/office/drawing/2014/main" id="{8625802D-79F8-FC77-DA8D-234494CA33BD}"/>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9">
            <a:extLst>
              <a:ext uri="{FF2B5EF4-FFF2-40B4-BE49-F238E27FC236}">
                <a16:creationId xmlns:a16="http://schemas.microsoft.com/office/drawing/2014/main" id="{9E4B7F6C-3030-7B92-1A70-F9FFEE402C5F}"/>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10">
            <a:extLst>
              <a:ext uri="{FF2B5EF4-FFF2-40B4-BE49-F238E27FC236}">
                <a16:creationId xmlns:a16="http://schemas.microsoft.com/office/drawing/2014/main" id="{A149D697-B84B-FFCA-99BE-A1D35D98B530}"/>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1">
            <a:extLst>
              <a:ext uri="{FF2B5EF4-FFF2-40B4-BE49-F238E27FC236}">
                <a16:creationId xmlns:a16="http://schemas.microsoft.com/office/drawing/2014/main" id="{67FCF769-E31D-9FDD-064D-964FC8FB8F71}"/>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2">
            <a:extLst>
              <a:ext uri="{FF2B5EF4-FFF2-40B4-BE49-F238E27FC236}">
                <a16:creationId xmlns:a16="http://schemas.microsoft.com/office/drawing/2014/main" id="{844ADD36-0ABD-6B6A-3AA5-E75958713393}"/>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1" name="Shape 13">
            <a:extLst>
              <a:ext uri="{FF2B5EF4-FFF2-40B4-BE49-F238E27FC236}">
                <a16:creationId xmlns:a16="http://schemas.microsoft.com/office/drawing/2014/main" id="{9AB30B10-A62E-1CE9-61D7-B55EE04EA3B4}"/>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2" name="Shape 14">
            <a:extLst>
              <a:ext uri="{FF2B5EF4-FFF2-40B4-BE49-F238E27FC236}">
                <a16:creationId xmlns:a16="http://schemas.microsoft.com/office/drawing/2014/main" id="{0EBD3B44-6C90-D823-E226-6DCA8EE2896F}"/>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3" name="Shape 15">
            <a:extLst>
              <a:ext uri="{FF2B5EF4-FFF2-40B4-BE49-F238E27FC236}">
                <a16:creationId xmlns:a16="http://schemas.microsoft.com/office/drawing/2014/main" id="{BFC2F43B-365E-A78B-FCAD-EA5E61030BCC}"/>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16">
            <a:extLst>
              <a:ext uri="{FF2B5EF4-FFF2-40B4-BE49-F238E27FC236}">
                <a16:creationId xmlns:a16="http://schemas.microsoft.com/office/drawing/2014/main" id="{9878FAD1-5D03-30DB-F696-EA0F53FDB4DA}"/>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5" name="Shape 367">
            <a:extLst>
              <a:ext uri="{FF2B5EF4-FFF2-40B4-BE49-F238E27FC236}">
                <a16:creationId xmlns:a16="http://schemas.microsoft.com/office/drawing/2014/main" id="{03868833-FD31-F095-1BE2-2ADFC7D8AD5F}"/>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6" name="Shape 18">
            <a:extLst>
              <a:ext uri="{FF2B5EF4-FFF2-40B4-BE49-F238E27FC236}">
                <a16:creationId xmlns:a16="http://schemas.microsoft.com/office/drawing/2014/main" id="{AD5A81CD-0DF3-828A-04A0-E57A2D7C9D81}"/>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19">
            <a:extLst>
              <a:ext uri="{FF2B5EF4-FFF2-40B4-BE49-F238E27FC236}">
                <a16:creationId xmlns:a16="http://schemas.microsoft.com/office/drawing/2014/main" id="{368F9A3F-7A7D-AF29-FEEE-0F6A6B2EEF46}"/>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20">
            <a:extLst>
              <a:ext uri="{FF2B5EF4-FFF2-40B4-BE49-F238E27FC236}">
                <a16:creationId xmlns:a16="http://schemas.microsoft.com/office/drawing/2014/main" id="{6D4BF8B2-98F0-8235-3223-499E3F395A17}"/>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1">
            <a:extLst>
              <a:ext uri="{FF2B5EF4-FFF2-40B4-BE49-F238E27FC236}">
                <a16:creationId xmlns:a16="http://schemas.microsoft.com/office/drawing/2014/main" id="{F508EC02-5890-FD81-42E1-E14F4214FC4C}"/>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2">
            <a:extLst>
              <a:ext uri="{FF2B5EF4-FFF2-40B4-BE49-F238E27FC236}">
                <a16:creationId xmlns:a16="http://schemas.microsoft.com/office/drawing/2014/main" id="{71300153-D253-4662-3DAA-E29B1FFB36A3}"/>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23">
            <a:extLst>
              <a:ext uri="{FF2B5EF4-FFF2-40B4-BE49-F238E27FC236}">
                <a16:creationId xmlns:a16="http://schemas.microsoft.com/office/drawing/2014/main" id="{0D31B571-B7D8-B925-83F5-E1ECF392FBF6}"/>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368">
            <a:extLst>
              <a:ext uri="{FF2B5EF4-FFF2-40B4-BE49-F238E27FC236}">
                <a16:creationId xmlns:a16="http://schemas.microsoft.com/office/drawing/2014/main" id="{9818E6F8-3071-4F8B-1046-B72109CFDBD6}"/>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25">
            <a:extLst>
              <a:ext uri="{FF2B5EF4-FFF2-40B4-BE49-F238E27FC236}">
                <a16:creationId xmlns:a16="http://schemas.microsoft.com/office/drawing/2014/main" id="{2F577AF7-DD14-5FC2-ACC3-21F8DA21B444}"/>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6">
            <a:extLst>
              <a:ext uri="{FF2B5EF4-FFF2-40B4-BE49-F238E27FC236}">
                <a16:creationId xmlns:a16="http://schemas.microsoft.com/office/drawing/2014/main" id="{36B3B61E-A31E-5523-9469-141EA3F44A63}"/>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7">
            <a:extLst>
              <a:ext uri="{FF2B5EF4-FFF2-40B4-BE49-F238E27FC236}">
                <a16:creationId xmlns:a16="http://schemas.microsoft.com/office/drawing/2014/main" id="{05951EA6-A4D5-262D-ADE6-82FEF74DC87A}"/>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8">
            <a:extLst>
              <a:ext uri="{FF2B5EF4-FFF2-40B4-BE49-F238E27FC236}">
                <a16:creationId xmlns:a16="http://schemas.microsoft.com/office/drawing/2014/main" id="{1A14997A-E0DF-5BFD-406E-294D97E6EAA2}"/>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7" name="Shape 29">
            <a:extLst>
              <a:ext uri="{FF2B5EF4-FFF2-40B4-BE49-F238E27FC236}">
                <a16:creationId xmlns:a16="http://schemas.microsoft.com/office/drawing/2014/main" id="{7C44D6F4-8D9C-7AA3-F291-5917794C2C00}"/>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262467</xdr:colOff>
      <xdr:row>1</xdr:row>
      <xdr:rowOff>67731</xdr:rowOff>
    </xdr:from>
    <xdr:to>
      <xdr:col>2</xdr:col>
      <xdr:colOff>2336800</xdr:colOff>
      <xdr:row>4</xdr:row>
      <xdr:rowOff>76200</xdr:rowOff>
    </xdr:to>
    <xdr:grpSp>
      <xdr:nvGrpSpPr>
        <xdr:cNvPr id="2" name="Group 352">
          <a:extLst>
            <a:ext uri="{FF2B5EF4-FFF2-40B4-BE49-F238E27FC236}">
              <a16:creationId xmlns:a16="http://schemas.microsoft.com/office/drawing/2014/main" id="{ABE3EB9D-5B98-4C2F-A221-B8BBD715A687}"/>
            </a:ext>
          </a:extLst>
        </xdr:cNvPr>
        <xdr:cNvGrpSpPr/>
      </xdr:nvGrpSpPr>
      <xdr:grpSpPr>
        <a:xfrm>
          <a:off x="262467" y="238060"/>
          <a:ext cx="3015627" cy="519458"/>
          <a:chOff x="0" y="0"/>
          <a:chExt cx="2757732" cy="479637"/>
        </a:xfrm>
      </xdr:grpSpPr>
      <xdr:sp macro="" textlink="">
        <xdr:nvSpPr>
          <xdr:cNvPr id="3" name="Shape 6">
            <a:extLst>
              <a:ext uri="{FF2B5EF4-FFF2-40B4-BE49-F238E27FC236}">
                <a16:creationId xmlns:a16="http://schemas.microsoft.com/office/drawing/2014/main" id="{6ED95273-57BD-21BE-3323-F54B02F6025D}"/>
              </a:ext>
            </a:extLst>
          </xdr:cNvPr>
          <xdr:cNvSpPr/>
        </xdr:nvSpPr>
        <xdr:spPr>
          <a:xfrm>
            <a:off x="508908"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4" name="Shape 7">
            <a:extLst>
              <a:ext uri="{FF2B5EF4-FFF2-40B4-BE49-F238E27FC236}">
                <a16:creationId xmlns:a16="http://schemas.microsoft.com/office/drawing/2014/main" id="{A6882CC1-1DB8-225C-C22F-FE3AB6760237}"/>
              </a:ext>
            </a:extLst>
          </xdr:cNvPr>
          <xdr:cNvSpPr/>
        </xdr:nvSpPr>
        <xdr:spPr>
          <a:xfrm>
            <a:off x="594093" y="245"/>
            <a:ext cx="85668" cy="179984"/>
          </a:xfrm>
          <a:custGeom>
            <a:avLst/>
            <a:gdLst/>
            <a:ahLst/>
            <a:cxnLst/>
            <a:rect l="0" t="0" r="0" b="0"/>
            <a:pathLst>
              <a:path w="85668" h="179984">
                <a:moveTo>
                  <a:pt x="540" y="0"/>
                </a:moveTo>
                <a:lnTo>
                  <a:pt x="2940" y="0"/>
                </a:lnTo>
                <a:lnTo>
                  <a:pt x="85668" y="179984"/>
                </a:lnTo>
                <a:lnTo>
                  <a:pt x="53448"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5" name="Shape 8">
            <a:extLst>
              <a:ext uri="{FF2B5EF4-FFF2-40B4-BE49-F238E27FC236}">
                <a16:creationId xmlns:a16="http://schemas.microsoft.com/office/drawing/2014/main" id="{0B85DB63-A642-D80A-FC5D-822C31624370}"/>
              </a:ext>
            </a:extLst>
          </xdr:cNvPr>
          <xdr:cNvSpPr/>
        </xdr:nvSpPr>
        <xdr:spPr>
          <a:xfrm>
            <a:off x="657746" y="5898"/>
            <a:ext cx="148247" cy="174333"/>
          </a:xfrm>
          <a:custGeom>
            <a:avLst/>
            <a:gdLst/>
            <a:ahLst/>
            <a:cxnLst/>
            <a:rect l="0" t="0" r="0" b="0"/>
            <a:pathLst>
              <a:path w="148247" h="174333">
                <a:moveTo>
                  <a:pt x="0" y="0"/>
                </a:moveTo>
                <a:lnTo>
                  <a:pt x="148247" y="0"/>
                </a:lnTo>
                <a:lnTo>
                  <a:pt x="148247" y="26568"/>
                </a:lnTo>
                <a:lnTo>
                  <a:pt x="89687" y="26568"/>
                </a:lnTo>
                <a:lnTo>
                  <a:pt x="89687" y="174333"/>
                </a:lnTo>
                <a:lnTo>
                  <a:pt x="58903" y="174333"/>
                </a:lnTo>
                <a:lnTo>
                  <a:pt x="58903" y="26568"/>
                </a:lnTo>
                <a:lnTo>
                  <a:pt x="0" y="2656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6" name="Shape 9">
            <a:extLst>
              <a:ext uri="{FF2B5EF4-FFF2-40B4-BE49-F238E27FC236}">
                <a16:creationId xmlns:a16="http://schemas.microsoft.com/office/drawing/2014/main" id="{384CA20A-C63B-7ED0-B451-4512C75E3C24}"/>
              </a:ext>
            </a:extLst>
          </xdr:cNvPr>
          <xdr:cNvSpPr/>
        </xdr:nvSpPr>
        <xdr:spPr>
          <a:xfrm>
            <a:off x="828100" y="5898"/>
            <a:ext cx="105448" cy="174333"/>
          </a:xfrm>
          <a:custGeom>
            <a:avLst/>
            <a:gdLst/>
            <a:ahLst/>
            <a:cxnLst/>
            <a:rect l="0" t="0" r="0" b="0"/>
            <a:pathLst>
              <a:path w="105448" h="174333">
                <a:moveTo>
                  <a:pt x="0" y="0"/>
                </a:moveTo>
                <a:lnTo>
                  <a:pt x="30531" y="0"/>
                </a:lnTo>
                <a:lnTo>
                  <a:pt x="30531" y="147041"/>
                </a:lnTo>
                <a:lnTo>
                  <a:pt x="105448" y="147041"/>
                </a:lnTo>
                <a:lnTo>
                  <a:pt x="105448" y="174333"/>
                </a:lnTo>
                <a:lnTo>
                  <a:pt x="0" y="174333"/>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7" name="Shape 10">
            <a:extLst>
              <a:ext uri="{FF2B5EF4-FFF2-40B4-BE49-F238E27FC236}">
                <a16:creationId xmlns:a16="http://schemas.microsoft.com/office/drawing/2014/main" id="{92606270-4374-2919-4B20-764B1F48328F}"/>
              </a:ext>
            </a:extLst>
          </xdr:cNvPr>
          <xdr:cNvSpPr/>
        </xdr:nvSpPr>
        <xdr:spPr>
          <a:xfrm>
            <a:off x="943270" y="1379"/>
            <a:ext cx="85185" cy="178851"/>
          </a:xfrm>
          <a:custGeom>
            <a:avLst/>
            <a:gdLst/>
            <a:ahLst/>
            <a:cxnLst/>
            <a:rect l="0" t="0" r="0" b="0"/>
            <a:pathLst>
              <a:path w="85185" h="178851">
                <a:moveTo>
                  <a:pt x="85185" y="0"/>
                </a:moveTo>
                <a:lnTo>
                  <a:pt x="85185" y="58569"/>
                </a:lnTo>
                <a:lnTo>
                  <a:pt x="56629" y="122946"/>
                </a:lnTo>
                <a:lnTo>
                  <a:pt x="85185" y="122946"/>
                </a:lnTo>
                <a:lnTo>
                  <a:pt x="85185" y="147837"/>
                </a:lnTo>
                <a:lnTo>
                  <a:pt x="45326" y="147837"/>
                </a:lnTo>
                <a:lnTo>
                  <a:pt x="31013" y="178851"/>
                </a:lnTo>
                <a:lnTo>
                  <a:pt x="0" y="178851"/>
                </a:lnTo>
                <a:lnTo>
                  <a:pt x="85185"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8" name="Shape 11">
            <a:extLst>
              <a:ext uri="{FF2B5EF4-FFF2-40B4-BE49-F238E27FC236}">
                <a16:creationId xmlns:a16="http://schemas.microsoft.com/office/drawing/2014/main" id="{34032031-583E-CAB8-6BD3-BADE69DABB09}"/>
              </a:ext>
            </a:extLst>
          </xdr:cNvPr>
          <xdr:cNvSpPr/>
        </xdr:nvSpPr>
        <xdr:spPr>
          <a:xfrm>
            <a:off x="1028455" y="245"/>
            <a:ext cx="85655" cy="179984"/>
          </a:xfrm>
          <a:custGeom>
            <a:avLst/>
            <a:gdLst/>
            <a:ahLst/>
            <a:cxnLst/>
            <a:rect l="0" t="0" r="0" b="0"/>
            <a:pathLst>
              <a:path w="85655" h="179984">
                <a:moveTo>
                  <a:pt x="540" y="0"/>
                </a:moveTo>
                <a:lnTo>
                  <a:pt x="2940" y="0"/>
                </a:lnTo>
                <a:lnTo>
                  <a:pt x="85655" y="179984"/>
                </a:lnTo>
                <a:lnTo>
                  <a:pt x="53435" y="179984"/>
                </a:lnTo>
                <a:lnTo>
                  <a:pt x="39376" y="148971"/>
                </a:lnTo>
                <a:lnTo>
                  <a:pt x="0" y="148971"/>
                </a:lnTo>
                <a:lnTo>
                  <a:pt x="0" y="124079"/>
                </a:lnTo>
                <a:lnTo>
                  <a:pt x="28556" y="124079"/>
                </a:lnTo>
                <a:lnTo>
                  <a:pt x="299" y="59030"/>
                </a:lnTo>
                <a:lnTo>
                  <a:pt x="0" y="59703"/>
                </a:lnTo>
                <a:lnTo>
                  <a:pt x="0" y="1134"/>
                </a:lnTo>
                <a:lnTo>
                  <a:pt x="54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9" name="Shape 12">
            <a:extLst>
              <a:ext uri="{FF2B5EF4-FFF2-40B4-BE49-F238E27FC236}">
                <a16:creationId xmlns:a16="http://schemas.microsoft.com/office/drawing/2014/main" id="{DEC1E6D9-FB0D-D75B-3BF8-DFB1B8CF7471}"/>
              </a:ext>
            </a:extLst>
          </xdr:cNvPr>
          <xdr:cNvSpPr/>
        </xdr:nvSpPr>
        <xdr:spPr>
          <a:xfrm>
            <a:off x="1125644" y="0"/>
            <a:ext cx="109893" cy="186118"/>
          </a:xfrm>
          <a:custGeom>
            <a:avLst/>
            <a:gdLst/>
            <a:ahLst/>
            <a:cxnLst/>
            <a:rect l="0" t="0" r="0" b="0"/>
            <a:pathLst>
              <a:path w="109893" h="186118">
                <a:moveTo>
                  <a:pt x="56629" y="0"/>
                </a:moveTo>
                <a:cubicBezTo>
                  <a:pt x="64249" y="0"/>
                  <a:pt x="71641" y="864"/>
                  <a:pt x="78816" y="2591"/>
                </a:cubicBezTo>
                <a:cubicBezTo>
                  <a:pt x="85979" y="4318"/>
                  <a:pt x="93218" y="6972"/>
                  <a:pt x="100520" y="10579"/>
                </a:cubicBezTo>
                <a:lnTo>
                  <a:pt x="99555" y="38354"/>
                </a:lnTo>
                <a:cubicBezTo>
                  <a:pt x="90894" y="33630"/>
                  <a:pt x="83261" y="30163"/>
                  <a:pt x="76645" y="27953"/>
                </a:cubicBezTo>
                <a:cubicBezTo>
                  <a:pt x="70040" y="25756"/>
                  <a:pt x="64122" y="24651"/>
                  <a:pt x="58915" y="24651"/>
                </a:cubicBezTo>
                <a:cubicBezTo>
                  <a:pt x="50902" y="24651"/>
                  <a:pt x="44590" y="26441"/>
                  <a:pt x="39980" y="29997"/>
                </a:cubicBezTo>
                <a:cubicBezTo>
                  <a:pt x="35370" y="33566"/>
                  <a:pt x="33071" y="38443"/>
                  <a:pt x="33071" y="44615"/>
                </a:cubicBezTo>
                <a:cubicBezTo>
                  <a:pt x="33071" y="49416"/>
                  <a:pt x="34747" y="53785"/>
                  <a:pt x="38113" y="57721"/>
                </a:cubicBezTo>
                <a:cubicBezTo>
                  <a:pt x="41478" y="61646"/>
                  <a:pt x="47727" y="66294"/>
                  <a:pt x="56871" y="71666"/>
                </a:cubicBezTo>
                <a:lnTo>
                  <a:pt x="69494" y="78994"/>
                </a:lnTo>
                <a:cubicBezTo>
                  <a:pt x="84087" y="87655"/>
                  <a:pt x="94463" y="96253"/>
                  <a:pt x="100635" y="104788"/>
                </a:cubicBezTo>
                <a:cubicBezTo>
                  <a:pt x="106807" y="113322"/>
                  <a:pt x="109893" y="123127"/>
                  <a:pt x="109893" y="134175"/>
                </a:cubicBezTo>
                <a:cubicBezTo>
                  <a:pt x="109893" y="149733"/>
                  <a:pt x="104419" y="162281"/>
                  <a:pt x="93485" y="171818"/>
                </a:cubicBezTo>
                <a:cubicBezTo>
                  <a:pt x="82537" y="181356"/>
                  <a:pt x="67970" y="186118"/>
                  <a:pt x="49784" y="186118"/>
                </a:cubicBezTo>
                <a:cubicBezTo>
                  <a:pt x="41440" y="186118"/>
                  <a:pt x="33325" y="185255"/>
                  <a:pt x="25425" y="183540"/>
                </a:cubicBezTo>
                <a:cubicBezTo>
                  <a:pt x="17539" y="181813"/>
                  <a:pt x="9982" y="179235"/>
                  <a:pt x="2769" y="175781"/>
                </a:cubicBezTo>
                <a:lnTo>
                  <a:pt x="0" y="141516"/>
                </a:lnTo>
                <a:cubicBezTo>
                  <a:pt x="9461" y="147612"/>
                  <a:pt x="18110" y="152095"/>
                  <a:pt x="25971" y="154978"/>
                </a:cubicBezTo>
                <a:cubicBezTo>
                  <a:pt x="33833" y="157861"/>
                  <a:pt x="41275" y="159309"/>
                  <a:pt x="48336" y="159309"/>
                </a:cubicBezTo>
                <a:cubicBezTo>
                  <a:pt x="57467" y="159309"/>
                  <a:pt x="64884" y="157048"/>
                  <a:pt x="70574" y="152514"/>
                </a:cubicBezTo>
                <a:cubicBezTo>
                  <a:pt x="76264" y="147993"/>
                  <a:pt x="79108" y="142113"/>
                  <a:pt x="79108" y="134899"/>
                </a:cubicBezTo>
                <a:cubicBezTo>
                  <a:pt x="79108" y="128892"/>
                  <a:pt x="77203" y="123507"/>
                  <a:pt x="73406" y="118732"/>
                </a:cubicBezTo>
                <a:cubicBezTo>
                  <a:pt x="69596" y="113970"/>
                  <a:pt x="62967" y="108775"/>
                  <a:pt x="53505" y="103162"/>
                </a:cubicBezTo>
                <a:lnTo>
                  <a:pt x="40399" y="95225"/>
                </a:lnTo>
                <a:cubicBezTo>
                  <a:pt x="27089" y="87376"/>
                  <a:pt x="17653" y="79654"/>
                  <a:pt x="12078" y="72085"/>
                </a:cubicBezTo>
                <a:cubicBezTo>
                  <a:pt x="6515" y="64503"/>
                  <a:pt x="3734" y="55829"/>
                  <a:pt x="3734" y="46050"/>
                </a:cubicBezTo>
                <a:cubicBezTo>
                  <a:pt x="3734" y="32423"/>
                  <a:pt x="8623" y="21349"/>
                  <a:pt x="18402" y="12814"/>
                </a:cubicBezTo>
                <a:cubicBezTo>
                  <a:pt x="28169" y="4267"/>
                  <a:pt x="40919" y="0"/>
                  <a:pt x="56629"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0" name="Shape 13">
            <a:extLst>
              <a:ext uri="{FF2B5EF4-FFF2-40B4-BE49-F238E27FC236}">
                <a16:creationId xmlns:a16="http://schemas.microsoft.com/office/drawing/2014/main" id="{C79966C2-BFC3-1BED-68D8-28693F1E7FAC}"/>
              </a:ext>
            </a:extLst>
          </xdr:cNvPr>
          <xdr:cNvSpPr/>
        </xdr:nvSpPr>
        <xdr:spPr>
          <a:xfrm>
            <a:off x="0" y="2574"/>
            <a:ext cx="441503" cy="477063"/>
          </a:xfrm>
          <a:custGeom>
            <a:avLst/>
            <a:gdLst/>
            <a:ahLst/>
            <a:cxnLst/>
            <a:rect l="0" t="0" r="0" b="0"/>
            <a:pathLst>
              <a:path w="441503" h="477063">
                <a:moveTo>
                  <a:pt x="36297" y="0"/>
                </a:moveTo>
                <a:lnTo>
                  <a:pt x="405244" y="0"/>
                </a:lnTo>
                <a:cubicBezTo>
                  <a:pt x="425259" y="0"/>
                  <a:pt x="441503" y="14935"/>
                  <a:pt x="441503" y="33363"/>
                </a:cubicBezTo>
                <a:lnTo>
                  <a:pt x="441503" y="443674"/>
                </a:lnTo>
                <a:cubicBezTo>
                  <a:pt x="441503" y="462115"/>
                  <a:pt x="425259" y="477063"/>
                  <a:pt x="405244" y="477063"/>
                </a:cubicBezTo>
                <a:lnTo>
                  <a:pt x="36297" y="477063"/>
                </a:lnTo>
                <a:cubicBezTo>
                  <a:pt x="16269" y="477063"/>
                  <a:pt x="0" y="462115"/>
                  <a:pt x="0" y="443674"/>
                </a:cubicBezTo>
                <a:lnTo>
                  <a:pt x="0" y="33363"/>
                </a:lnTo>
                <a:cubicBezTo>
                  <a:pt x="0" y="14935"/>
                  <a:pt x="16269" y="0"/>
                  <a:pt x="36297" y="0"/>
                </a:cubicBezTo>
                <a:close/>
              </a:path>
            </a:pathLst>
          </a:custGeom>
          <a:ln w="0" cap="flat">
            <a:miter lim="127000"/>
          </a:ln>
        </xdr:spPr>
        <xdr:style>
          <a:lnRef idx="0">
            <a:srgbClr val="000000">
              <a:alpha val="0"/>
            </a:srgbClr>
          </a:lnRef>
          <a:fillRef idx="1">
            <a:srgbClr val="9E2A39"/>
          </a:fillRef>
          <a:effectRef idx="0">
            <a:scrgbClr r="0" g="0" b="0"/>
          </a:effectRef>
          <a:fontRef idx="none"/>
        </xdr:style>
        <xdr:txBody>
          <a:bodyPr wrap="square"/>
          <a:lstStyle/>
          <a:p>
            <a:endParaRPr lang="es-PY">
              <a:solidFill>
                <a:schemeClr val="bg1"/>
              </a:solidFill>
            </a:endParaRPr>
          </a:p>
        </xdr:txBody>
      </xdr:sp>
      <xdr:sp macro="" textlink="">
        <xdr:nvSpPr>
          <xdr:cNvPr id="11" name="Shape 14">
            <a:extLst>
              <a:ext uri="{FF2B5EF4-FFF2-40B4-BE49-F238E27FC236}">
                <a16:creationId xmlns:a16="http://schemas.microsoft.com/office/drawing/2014/main" id="{2FAF4393-70EF-2EAA-FE3C-F0DB317E21D5}"/>
              </a:ext>
            </a:extLst>
          </xdr:cNvPr>
          <xdr:cNvSpPr/>
        </xdr:nvSpPr>
        <xdr:spPr>
          <a:xfrm>
            <a:off x="135181" y="255691"/>
            <a:ext cx="78537" cy="203556"/>
          </a:xfrm>
          <a:custGeom>
            <a:avLst/>
            <a:gdLst/>
            <a:ahLst/>
            <a:cxnLst/>
            <a:rect l="0" t="0" r="0" b="0"/>
            <a:pathLst>
              <a:path w="78537" h="203556">
                <a:moveTo>
                  <a:pt x="14199" y="0"/>
                </a:moveTo>
                <a:cubicBezTo>
                  <a:pt x="51092" y="11074"/>
                  <a:pt x="78537" y="51829"/>
                  <a:pt x="78537" y="100419"/>
                </a:cubicBezTo>
                <a:cubicBezTo>
                  <a:pt x="78537" y="155092"/>
                  <a:pt x="43879" y="199835"/>
                  <a:pt x="0" y="203556"/>
                </a:cubicBezTo>
                <a:cubicBezTo>
                  <a:pt x="31382" y="186842"/>
                  <a:pt x="53619" y="145402"/>
                  <a:pt x="53619" y="96914"/>
                </a:cubicBezTo>
                <a:cubicBezTo>
                  <a:pt x="53619" y="56083"/>
                  <a:pt x="37871" y="20358"/>
                  <a:pt x="1419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2" name="Shape 15">
            <a:extLst>
              <a:ext uri="{FF2B5EF4-FFF2-40B4-BE49-F238E27FC236}">
                <a16:creationId xmlns:a16="http://schemas.microsoft.com/office/drawing/2014/main" id="{8BCF3297-BB79-2D48-6C9E-124DEAD66294}"/>
              </a:ext>
            </a:extLst>
          </xdr:cNvPr>
          <xdr:cNvSpPr/>
        </xdr:nvSpPr>
        <xdr:spPr>
          <a:xfrm>
            <a:off x="224311" y="274260"/>
            <a:ext cx="100114" cy="189090"/>
          </a:xfrm>
          <a:custGeom>
            <a:avLst/>
            <a:gdLst/>
            <a:ahLst/>
            <a:cxnLst/>
            <a:rect l="0" t="0" r="0" b="0"/>
            <a:pathLst>
              <a:path w="100114" h="189090">
                <a:moveTo>
                  <a:pt x="49606" y="0"/>
                </a:moveTo>
                <a:cubicBezTo>
                  <a:pt x="31585" y="22949"/>
                  <a:pt x="23635" y="58661"/>
                  <a:pt x="31179" y="96253"/>
                </a:cubicBezTo>
                <a:cubicBezTo>
                  <a:pt x="40069" y="140830"/>
                  <a:pt x="68212" y="174930"/>
                  <a:pt x="100114" y="184620"/>
                </a:cubicBezTo>
                <a:cubicBezTo>
                  <a:pt x="59080" y="189090"/>
                  <a:pt x="18999" y="154229"/>
                  <a:pt x="8928" y="103962"/>
                </a:cubicBezTo>
                <a:cubicBezTo>
                  <a:pt x="0" y="59258"/>
                  <a:pt x="17678" y="16827"/>
                  <a:pt x="49606"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3" name="Shape 16">
            <a:extLst>
              <a:ext uri="{FF2B5EF4-FFF2-40B4-BE49-F238E27FC236}">
                <a16:creationId xmlns:a16="http://schemas.microsoft.com/office/drawing/2014/main" id="{FA7DA476-A23B-E883-6E47-A9AEFE7E9A7E}"/>
              </a:ext>
            </a:extLst>
          </xdr:cNvPr>
          <xdr:cNvSpPr/>
        </xdr:nvSpPr>
        <xdr:spPr>
          <a:xfrm>
            <a:off x="74643" y="22414"/>
            <a:ext cx="283655" cy="244666"/>
          </a:xfrm>
          <a:custGeom>
            <a:avLst/>
            <a:gdLst/>
            <a:ahLst/>
            <a:cxnLst/>
            <a:rect l="0" t="0" r="0" b="0"/>
            <a:pathLst>
              <a:path w="283655" h="244666">
                <a:moveTo>
                  <a:pt x="154889" y="0"/>
                </a:moveTo>
                <a:cubicBezTo>
                  <a:pt x="158153" y="0"/>
                  <a:pt x="161379" y="165"/>
                  <a:pt x="164592" y="470"/>
                </a:cubicBezTo>
                <a:cubicBezTo>
                  <a:pt x="106896" y="1778"/>
                  <a:pt x="59969" y="47879"/>
                  <a:pt x="55232" y="106337"/>
                </a:cubicBezTo>
                <a:cubicBezTo>
                  <a:pt x="81369" y="107429"/>
                  <a:pt x="113970" y="102133"/>
                  <a:pt x="147625" y="89980"/>
                </a:cubicBezTo>
                <a:cubicBezTo>
                  <a:pt x="207899" y="68263"/>
                  <a:pt x="251676" y="31852"/>
                  <a:pt x="255727" y="2756"/>
                </a:cubicBezTo>
                <a:cubicBezTo>
                  <a:pt x="255892" y="3061"/>
                  <a:pt x="256057" y="3429"/>
                  <a:pt x="256184" y="3721"/>
                </a:cubicBezTo>
                <a:cubicBezTo>
                  <a:pt x="267335" y="34163"/>
                  <a:pt x="219519" y="79362"/>
                  <a:pt x="149288" y="104686"/>
                </a:cubicBezTo>
                <a:cubicBezTo>
                  <a:pt x="114884" y="117119"/>
                  <a:pt x="81496" y="122365"/>
                  <a:pt x="55029" y="120942"/>
                </a:cubicBezTo>
                <a:cubicBezTo>
                  <a:pt x="55435" y="131394"/>
                  <a:pt x="57086" y="141516"/>
                  <a:pt x="60020" y="151041"/>
                </a:cubicBezTo>
                <a:cubicBezTo>
                  <a:pt x="86639" y="152692"/>
                  <a:pt x="120510" y="147384"/>
                  <a:pt x="155435" y="134785"/>
                </a:cubicBezTo>
                <a:cubicBezTo>
                  <a:pt x="215697" y="113056"/>
                  <a:pt x="259448" y="76708"/>
                  <a:pt x="263601" y="47587"/>
                </a:cubicBezTo>
                <a:cubicBezTo>
                  <a:pt x="263703" y="47879"/>
                  <a:pt x="263855" y="48197"/>
                  <a:pt x="263982" y="48552"/>
                </a:cubicBezTo>
                <a:cubicBezTo>
                  <a:pt x="275171" y="78956"/>
                  <a:pt x="227355" y="124155"/>
                  <a:pt x="157099" y="149441"/>
                </a:cubicBezTo>
                <a:cubicBezTo>
                  <a:pt x="123901" y="161417"/>
                  <a:pt x="91757" y="166726"/>
                  <a:pt x="65811" y="165862"/>
                </a:cubicBezTo>
                <a:cubicBezTo>
                  <a:pt x="70815" y="176670"/>
                  <a:pt x="77356" y="186550"/>
                  <a:pt x="85242" y="195186"/>
                </a:cubicBezTo>
                <a:cubicBezTo>
                  <a:pt x="108648" y="194247"/>
                  <a:pt x="135953" y="188938"/>
                  <a:pt x="163919" y="178854"/>
                </a:cubicBezTo>
                <a:cubicBezTo>
                  <a:pt x="224168" y="157124"/>
                  <a:pt x="267945" y="120764"/>
                  <a:pt x="272021" y="91643"/>
                </a:cubicBezTo>
                <a:cubicBezTo>
                  <a:pt x="272123" y="91948"/>
                  <a:pt x="272313" y="92278"/>
                  <a:pt x="272428" y="92596"/>
                </a:cubicBezTo>
                <a:cubicBezTo>
                  <a:pt x="283655" y="123038"/>
                  <a:pt x="235788" y="168237"/>
                  <a:pt x="165570" y="193497"/>
                </a:cubicBezTo>
                <a:cubicBezTo>
                  <a:pt x="142748" y="201752"/>
                  <a:pt x="120383" y="206832"/>
                  <a:pt x="100165" y="208915"/>
                </a:cubicBezTo>
                <a:cubicBezTo>
                  <a:pt x="118910" y="223279"/>
                  <a:pt x="141999" y="231864"/>
                  <a:pt x="167119" y="231864"/>
                </a:cubicBezTo>
                <a:cubicBezTo>
                  <a:pt x="202717" y="231864"/>
                  <a:pt x="234378" y="214833"/>
                  <a:pt x="254940" y="188252"/>
                </a:cubicBezTo>
                <a:cubicBezTo>
                  <a:pt x="233845" y="222161"/>
                  <a:pt x="196952" y="244666"/>
                  <a:pt x="154889" y="244666"/>
                </a:cubicBezTo>
                <a:cubicBezTo>
                  <a:pt x="122707" y="244666"/>
                  <a:pt x="93447" y="231381"/>
                  <a:pt x="72060" y="209868"/>
                </a:cubicBezTo>
                <a:cubicBezTo>
                  <a:pt x="44209" y="208547"/>
                  <a:pt x="23952" y="199898"/>
                  <a:pt x="18224" y="184277"/>
                </a:cubicBezTo>
                <a:cubicBezTo>
                  <a:pt x="16624" y="179959"/>
                  <a:pt x="16307" y="175336"/>
                  <a:pt x="16954" y="170548"/>
                </a:cubicBezTo>
                <a:cubicBezTo>
                  <a:pt x="22250" y="183375"/>
                  <a:pt x="37655" y="191364"/>
                  <a:pt x="58966" y="194196"/>
                </a:cubicBezTo>
                <a:cubicBezTo>
                  <a:pt x="52337" y="184785"/>
                  <a:pt x="46977" y="174409"/>
                  <a:pt x="43129" y="163233"/>
                </a:cubicBezTo>
                <a:cubicBezTo>
                  <a:pt x="26022" y="159398"/>
                  <a:pt x="13957" y="151676"/>
                  <a:pt x="9792" y="140170"/>
                </a:cubicBezTo>
                <a:cubicBezTo>
                  <a:pt x="8179" y="135915"/>
                  <a:pt x="7849" y="131293"/>
                  <a:pt x="8484" y="126492"/>
                </a:cubicBezTo>
                <a:cubicBezTo>
                  <a:pt x="12776" y="136792"/>
                  <a:pt x="23622" y="143891"/>
                  <a:pt x="38811" y="147790"/>
                </a:cubicBezTo>
                <a:cubicBezTo>
                  <a:pt x="37071" y="139586"/>
                  <a:pt x="36182" y="131089"/>
                  <a:pt x="36182" y="122352"/>
                </a:cubicBezTo>
                <a:cubicBezTo>
                  <a:pt x="36182" y="121082"/>
                  <a:pt x="36322" y="119850"/>
                  <a:pt x="36385" y="118605"/>
                </a:cubicBezTo>
                <a:cubicBezTo>
                  <a:pt x="18720" y="114872"/>
                  <a:pt x="6236" y="107112"/>
                  <a:pt x="1943" y="95377"/>
                </a:cubicBezTo>
                <a:cubicBezTo>
                  <a:pt x="381" y="91097"/>
                  <a:pt x="0" y="86474"/>
                  <a:pt x="673" y="81712"/>
                </a:cubicBezTo>
                <a:cubicBezTo>
                  <a:pt x="5575" y="93447"/>
                  <a:pt x="18974" y="101067"/>
                  <a:pt x="37605" y="104458"/>
                </a:cubicBezTo>
                <a:cubicBezTo>
                  <a:pt x="45987" y="45403"/>
                  <a:pt x="95237" y="0"/>
                  <a:pt x="154889" y="0"/>
                </a:cubicBezTo>
                <a:close/>
              </a:path>
            </a:pathLst>
          </a:custGeom>
          <a:ln w="0" cap="flat">
            <a:miter lim="127000"/>
          </a:ln>
        </xdr:spPr>
        <xdr:style>
          <a:lnRef idx="0">
            <a:srgbClr val="000000">
              <a:alpha val="0"/>
            </a:srgbClr>
          </a:lnRef>
          <a:fillRef idx="1">
            <a:srgbClr val="FFFEFD"/>
          </a:fillRef>
          <a:effectRef idx="0">
            <a:scrgbClr r="0" g="0" b="0"/>
          </a:effectRef>
          <a:fontRef idx="none"/>
        </xdr:style>
        <xdr:txBody>
          <a:bodyPr wrap="square"/>
          <a:lstStyle/>
          <a:p>
            <a:endParaRPr lang="es-PY">
              <a:solidFill>
                <a:schemeClr val="bg1"/>
              </a:solidFill>
            </a:endParaRPr>
          </a:p>
        </xdr:txBody>
      </xdr:sp>
      <xdr:sp macro="" textlink="">
        <xdr:nvSpPr>
          <xdr:cNvPr id="14" name="Shape 367">
            <a:extLst>
              <a:ext uri="{FF2B5EF4-FFF2-40B4-BE49-F238E27FC236}">
                <a16:creationId xmlns:a16="http://schemas.microsoft.com/office/drawing/2014/main" id="{791D38A1-50F0-0664-007F-9A175E2D5EA7}"/>
              </a:ext>
            </a:extLst>
          </xdr:cNvPr>
          <xdr:cNvSpPr/>
        </xdr:nvSpPr>
        <xdr:spPr>
          <a:xfrm>
            <a:off x="532619"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5" name="Shape 18">
            <a:extLst>
              <a:ext uri="{FF2B5EF4-FFF2-40B4-BE49-F238E27FC236}">
                <a16:creationId xmlns:a16="http://schemas.microsoft.com/office/drawing/2014/main" id="{04D73C5D-43B9-3DC3-054B-D4EE7AF69B9C}"/>
              </a:ext>
            </a:extLst>
          </xdr:cNvPr>
          <xdr:cNvSpPr/>
        </xdr:nvSpPr>
        <xdr:spPr>
          <a:xfrm>
            <a:off x="640873"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3"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6" name="Shape 19">
            <a:extLst>
              <a:ext uri="{FF2B5EF4-FFF2-40B4-BE49-F238E27FC236}">
                <a16:creationId xmlns:a16="http://schemas.microsoft.com/office/drawing/2014/main" id="{7F1E09A5-CD5C-7A3F-2D00-73D82E9B9288}"/>
              </a:ext>
            </a:extLst>
          </xdr:cNvPr>
          <xdr:cNvSpPr/>
        </xdr:nvSpPr>
        <xdr:spPr>
          <a:xfrm>
            <a:off x="877217" y="227046"/>
            <a:ext cx="232448" cy="252057"/>
          </a:xfrm>
          <a:custGeom>
            <a:avLst/>
            <a:gdLst/>
            <a:ahLst/>
            <a:cxnLst/>
            <a:rect l="0" t="0" r="0" b="0"/>
            <a:pathLst>
              <a:path w="232448" h="252057">
                <a:moveTo>
                  <a:pt x="187960" y="0"/>
                </a:moveTo>
                <a:lnTo>
                  <a:pt x="232448" y="38"/>
                </a:lnTo>
                <a:lnTo>
                  <a:pt x="117831" y="252057"/>
                </a:lnTo>
                <a:lnTo>
                  <a:pt x="114351" y="252057"/>
                </a:lnTo>
                <a:lnTo>
                  <a:pt x="0" y="38"/>
                </a:lnTo>
                <a:lnTo>
                  <a:pt x="47066" y="38"/>
                </a:lnTo>
                <a:lnTo>
                  <a:pt x="117399" y="158839"/>
                </a:lnTo>
                <a:lnTo>
                  <a:pt x="18796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7" name="Shape 20">
            <a:extLst>
              <a:ext uri="{FF2B5EF4-FFF2-40B4-BE49-F238E27FC236}">
                <a16:creationId xmlns:a16="http://schemas.microsoft.com/office/drawing/2014/main" id="{82EED2AA-C179-F418-4B6E-30ED5FD72639}"/>
              </a:ext>
            </a:extLst>
          </xdr:cNvPr>
          <xdr:cNvSpPr/>
        </xdr:nvSpPr>
        <xdr:spPr>
          <a:xfrm>
            <a:off x="1135987"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8" name="Shape 21">
            <a:extLst>
              <a:ext uri="{FF2B5EF4-FFF2-40B4-BE49-F238E27FC236}">
                <a16:creationId xmlns:a16="http://schemas.microsoft.com/office/drawing/2014/main" id="{F2188F8C-1718-8CDC-C17C-4E7B2FA6C751}"/>
              </a:ext>
            </a:extLst>
          </xdr:cNvPr>
          <xdr:cNvSpPr/>
        </xdr:nvSpPr>
        <xdr:spPr>
          <a:xfrm>
            <a:off x="1335307" y="227073"/>
            <a:ext cx="82982" cy="242176"/>
          </a:xfrm>
          <a:custGeom>
            <a:avLst/>
            <a:gdLst/>
            <a:ahLst/>
            <a:cxnLst/>
            <a:rect l="0" t="0" r="0" b="0"/>
            <a:pathLst>
              <a:path w="82982" h="242176">
                <a:moveTo>
                  <a:pt x="0" y="0"/>
                </a:moveTo>
                <a:lnTo>
                  <a:pt x="58395" y="0"/>
                </a:lnTo>
                <a:lnTo>
                  <a:pt x="82982" y="866"/>
                </a:lnTo>
                <a:lnTo>
                  <a:pt x="82982" y="36473"/>
                </a:lnTo>
                <a:lnTo>
                  <a:pt x="59792" y="34582"/>
                </a:lnTo>
                <a:lnTo>
                  <a:pt x="43447" y="34582"/>
                </a:lnTo>
                <a:lnTo>
                  <a:pt x="43447" y="110566"/>
                </a:lnTo>
                <a:lnTo>
                  <a:pt x="63779" y="110566"/>
                </a:lnTo>
                <a:lnTo>
                  <a:pt x="82982" y="108682"/>
                </a:lnTo>
                <a:lnTo>
                  <a:pt x="82982" y="165670"/>
                </a:lnTo>
                <a:lnTo>
                  <a:pt x="64757" y="141681"/>
                </a:lnTo>
                <a:lnTo>
                  <a:pt x="43447" y="141630"/>
                </a:lnTo>
                <a:lnTo>
                  <a:pt x="43447" y="242176"/>
                </a:lnTo>
                <a:lnTo>
                  <a:pt x="0" y="242176"/>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19" name="Shape 22">
            <a:extLst>
              <a:ext uri="{FF2B5EF4-FFF2-40B4-BE49-F238E27FC236}">
                <a16:creationId xmlns:a16="http://schemas.microsoft.com/office/drawing/2014/main" id="{AEF8EC12-0165-A319-D7F7-B3E1A824A39C}"/>
              </a:ext>
            </a:extLst>
          </xdr:cNvPr>
          <xdr:cNvSpPr/>
        </xdr:nvSpPr>
        <xdr:spPr>
          <a:xfrm>
            <a:off x="1418289" y="227939"/>
            <a:ext cx="109918" cy="241400"/>
          </a:xfrm>
          <a:custGeom>
            <a:avLst/>
            <a:gdLst/>
            <a:ahLst/>
            <a:cxnLst/>
            <a:rect l="0" t="0" r="0" b="0"/>
            <a:pathLst>
              <a:path w="109918" h="241400">
                <a:moveTo>
                  <a:pt x="0" y="0"/>
                </a:moveTo>
                <a:lnTo>
                  <a:pt x="2915" y="103"/>
                </a:lnTo>
                <a:cubicBezTo>
                  <a:pt x="10938" y="747"/>
                  <a:pt x="17818" y="1712"/>
                  <a:pt x="23558" y="2995"/>
                </a:cubicBezTo>
                <a:cubicBezTo>
                  <a:pt x="35014" y="5548"/>
                  <a:pt x="45237" y="9891"/>
                  <a:pt x="54216" y="16013"/>
                </a:cubicBezTo>
                <a:cubicBezTo>
                  <a:pt x="63195" y="22147"/>
                  <a:pt x="70358" y="29741"/>
                  <a:pt x="75692" y="38809"/>
                </a:cubicBezTo>
                <a:cubicBezTo>
                  <a:pt x="81013" y="47890"/>
                  <a:pt x="83680" y="57478"/>
                  <a:pt x="83680" y="67613"/>
                </a:cubicBezTo>
                <a:cubicBezTo>
                  <a:pt x="83680" y="83539"/>
                  <a:pt x="78956" y="97293"/>
                  <a:pt x="69520" y="108875"/>
                </a:cubicBezTo>
                <a:cubicBezTo>
                  <a:pt x="60071" y="120445"/>
                  <a:pt x="46380" y="129144"/>
                  <a:pt x="28422" y="134923"/>
                </a:cubicBezTo>
                <a:lnTo>
                  <a:pt x="109918" y="241311"/>
                </a:lnTo>
                <a:lnTo>
                  <a:pt x="58191" y="241400"/>
                </a:lnTo>
                <a:lnTo>
                  <a:pt x="0" y="164804"/>
                </a:lnTo>
                <a:lnTo>
                  <a:pt x="0" y="107816"/>
                </a:lnTo>
                <a:lnTo>
                  <a:pt x="6069" y="107221"/>
                </a:lnTo>
                <a:cubicBezTo>
                  <a:pt x="13354" y="105567"/>
                  <a:pt x="19501" y="103084"/>
                  <a:pt x="24511" y="99769"/>
                </a:cubicBezTo>
                <a:cubicBezTo>
                  <a:pt x="34531" y="93140"/>
                  <a:pt x="39535" y="83539"/>
                  <a:pt x="39535" y="70953"/>
                </a:cubicBezTo>
                <a:cubicBezTo>
                  <a:pt x="39535" y="58367"/>
                  <a:pt x="34493" y="49033"/>
                  <a:pt x="24422" y="42898"/>
                </a:cubicBezTo>
                <a:cubicBezTo>
                  <a:pt x="19380" y="39838"/>
                  <a:pt x="12894" y="37542"/>
                  <a:pt x="4959" y="36012"/>
                </a:cubicBezTo>
                <a:lnTo>
                  <a:pt x="0" y="35608"/>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0" name="Shape 23">
            <a:extLst>
              <a:ext uri="{FF2B5EF4-FFF2-40B4-BE49-F238E27FC236}">
                <a16:creationId xmlns:a16="http://schemas.microsoft.com/office/drawing/2014/main" id="{D8024F3C-928D-4FE3-6DE8-DD890FC1A440}"/>
              </a:ext>
            </a:extLst>
          </xdr:cNvPr>
          <xdr:cNvSpPr/>
        </xdr:nvSpPr>
        <xdr:spPr>
          <a:xfrm>
            <a:off x="1546640"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4" y="46926"/>
                  <a:pt x="120726" y="42177"/>
                  <a:pt x="110871" y="39002"/>
                </a:cubicBezTo>
                <a:cubicBezTo>
                  <a:pt x="101029" y="35827"/>
                  <a:pt x="92456" y="34239"/>
                  <a:pt x="85154"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207"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39" y="225400"/>
                  <a:pt x="135115" y="238658"/>
                </a:cubicBezTo>
                <a:cubicBezTo>
                  <a:pt x="119304" y="251904"/>
                  <a:pt x="98247" y="258521"/>
                  <a:pt x="71945"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89" y="218135"/>
                  <a:pt x="102019" y="211849"/>
                </a:cubicBezTo>
                <a:cubicBezTo>
                  <a:pt x="110236" y="205562"/>
                  <a:pt x="114351" y="197396"/>
                  <a:pt x="114351" y="187388"/>
                </a:cubicBezTo>
                <a:cubicBezTo>
                  <a:pt x="114351" y="179146"/>
                  <a:pt x="111620" y="171717"/>
                  <a:pt x="106185" y="165087"/>
                </a:cubicBezTo>
                <a:cubicBezTo>
                  <a:pt x="100736" y="158471"/>
                  <a:pt x="91123" y="151206"/>
                  <a:pt x="77343" y="143294"/>
                </a:cubicBezTo>
                <a:lnTo>
                  <a:pt x="58395" y="132270"/>
                </a:lnTo>
                <a:cubicBezTo>
                  <a:pt x="39510" y="121577"/>
                  <a:pt x="25946" y="110922"/>
                  <a:pt x="17729" y="100292"/>
                </a:cubicBezTo>
                <a:cubicBezTo>
                  <a:pt x="9500"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1" name="Shape 368">
            <a:extLst>
              <a:ext uri="{FF2B5EF4-FFF2-40B4-BE49-F238E27FC236}">
                <a16:creationId xmlns:a16="http://schemas.microsoft.com/office/drawing/2014/main" id="{EBDA959E-B19A-CFDD-8E34-9F12A79A719B}"/>
              </a:ext>
            </a:extLst>
          </xdr:cNvPr>
          <xdr:cNvSpPr/>
        </xdr:nvSpPr>
        <xdr:spPr>
          <a:xfrm>
            <a:off x="1754486" y="227077"/>
            <a:ext cx="44488" cy="242164"/>
          </a:xfrm>
          <a:custGeom>
            <a:avLst/>
            <a:gdLst/>
            <a:ahLst/>
            <a:cxnLst/>
            <a:rect l="0" t="0" r="0" b="0"/>
            <a:pathLst>
              <a:path w="44488" h="242164">
                <a:moveTo>
                  <a:pt x="0" y="0"/>
                </a:moveTo>
                <a:lnTo>
                  <a:pt x="44488" y="0"/>
                </a:lnTo>
                <a:lnTo>
                  <a:pt x="44488" y="242164"/>
                </a:lnTo>
                <a:lnTo>
                  <a:pt x="0" y="242164"/>
                </a:lnTo>
                <a:lnTo>
                  <a:pt x="0" y="0"/>
                </a:lnTo>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2" name="Shape 25">
            <a:extLst>
              <a:ext uri="{FF2B5EF4-FFF2-40B4-BE49-F238E27FC236}">
                <a16:creationId xmlns:a16="http://schemas.microsoft.com/office/drawing/2014/main" id="{8E1690A5-0F33-5D45-2F10-09749DA09F9E}"/>
              </a:ext>
            </a:extLst>
          </xdr:cNvPr>
          <xdr:cNvSpPr/>
        </xdr:nvSpPr>
        <xdr:spPr>
          <a:xfrm>
            <a:off x="1845366" y="219237"/>
            <a:ext cx="125476" cy="257861"/>
          </a:xfrm>
          <a:custGeom>
            <a:avLst/>
            <a:gdLst/>
            <a:ahLst/>
            <a:cxnLst/>
            <a:rect l="0" t="0" r="0" b="0"/>
            <a:pathLst>
              <a:path w="125476" h="257861">
                <a:moveTo>
                  <a:pt x="125311" y="0"/>
                </a:moveTo>
                <a:lnTo>
                  <a:pt x="125476" y="16"/>
                </a:lnTo>
                <a:lnTo>
                  <a:pt x="125476" y="41118"/>
                </a:lnTo>
                <a:lnTo>
                  <a:pt x="125311" y="41085"/>
                </a:lnTo>
                <a:cubicBezTo>
                  <a:pt x="102832" y="41085"/>
                  <a:pt x="83909" y="49466"/>
                  <a:pt x="68567" y="66218"/>
                </a:cubicBezTo>
                <a:cubicBezTo>
                  <a:pt x="53213" y="82969"/>
                  <a:pt x="45542" y="103873"/>
                  <a:pt x="45542" y="128930"/>
                </a:cubicBezTo>
                <a:cubicBezTo>
                  <a:pt x="45542" y="153860"/>
                  <a:pt x="53175" y="174739"/>
                  <a:pt x="68478" y="191554"/>
                </a:cubicBezTo>
                <a:cubicBezTo>
                  <a:pt x="83769" y="208369"/>
                  <a:pt x="102705" y="216776"/>
                  <a:pt x="125311" y="216776"/>
                </a:cubicBezTo>
                <a:lnTo>
                  <a:pt x="125476" y="216743"/>
                </a:lnTo>
                <a:lnTo>
                  <a:pt x="125476" y="257844"/>
                </a:lnTo>
                <a:lnTo>
                  <a:pt x="125311" y="257861"/>
                </a:lnTo>
                <a:cubicBezTo>
                  <a:pt x="108725" y="257861"/>
                  <a:pt x="92862" y="254686"/>
                  <a:pt x="77686" y="248336"/>
                </a:cubicBezTo>
                <a:cubicBezTo>
                  <a:pt x="62509" y="241999"/>
                  <a:pt x="48895" y="232778"/>
                  <a:pt x="36843" y="220688"/>
                </a:cubicBezTo>
                <a:cubicBezTo>
                  <a:pt x="24803" y="208610"/>
                  <a:pt x="15646" y="194805"/>
                  <a:pt x="9385" y="179286"/>
                </a:cubicBezTo>
                <a:cubicBezTo>
                  <a:pt x="3137" y="163754"/>
                  <a:pt x="0" y="146964"/>
                  <a:pt x="0" y="128930"/>
                </a:cubicBezTo>
                <a:cubicBezTo>
                  <a:pt x="0" y="113678"/>
                  <a:pt x="2172" y="99403"/>
                  <a:pt x="6515" y="86093"/>
                </a:cubicBezTo>
                <a:cubicBezTo>
                  <a:pt x="10871" y="72784"/>
                  <a:pt x="17323" y="60515"/>
                  <a:pt x="25895" y="49263"/>
                </a:cubicBezTo>
                <a:cubicBezTo>
                  <a:pt x="37605" y="33795"/>
                  <a:pt x="52172" y="21704"/>
                  <a:pt x="69609" y="13018"/>
                </a:cubicBezTo>
                <a:cubicBezTo>
                  <a:pt x="87046" y="4343"/>
                  <a:pt x="105601" y="0"/>
                  <a:pt x="125311"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3" name="Shape 26">
            <a:extLst>
              <a:ext uri="{FF2B5EF4-FFF2-40B4-BE49-F238E27FC236}">
                <a16:creationId xmlns:a16="http://schemas.microsoft.com/office/drawing/2014/main" id="{8FD7091B-5E4D-B990-0A87-826B73D4C580}"/>
              </a:ext>
            </a:extLst>
          </xdr:cNvPr>
          <xdr:cNvSpPr/>
        </xdr:nvSpPr>
        <xdr:spPr>
          <a:xfrm>
            <a:off x="1970842" y="219253"/>
            <a:ext cx="125133" cy="257828"/>
          </a:xfrm>
          <a:custGeom>
            <a:avLst/>
            <a:gdLst/>
            <a:ahLst/>
            <a:cxnLst/>
            <a:rect l="0" t="0" r="0" b="0"/>
            <a:pathLst>
              <a:path w="125133" h="257828">
                <a:moveTo>
                  <a:pt x="0" y="0"/>
                </a:moveTo>
                <a:lnTo>
                  <a:pt x="24443" y="2384"/>
                </a:lnTo>
                <a:cubicBezTo>
                  <a:pt x="32452" y="3984"/>
                  <a:pt x="40265" y="6385"/>
                  <a:pt x="47879" y="9585"/>
                </a:cubicBezTo>
                <a:cubicBezTo>
                  <a:pt x="63119" y="15986"/>
                  <a:pt x="76619" y="25168"/>
                  <a:pt x="88367" y="37144"/>
                </a:cubicBezTo>
                <a:cubicBezTo>
                  <a:pt x="100127" y="49108"/>
                  <a:pt x="109195" y="62912"/>
                  <a:pt x="115570" y="78559"/>
                </a:cubicBezTo>
                <a:cubicBezTo>
                  <a:pt x="121933" y="94205"/>
                  <a:pt x="125133" y="110982"/>
                  <a:pt x="125133" y="128914"/>
                </a:cubicBezTo>
                <a:cubicBezTo>
                  <a:pt x="125133" y="146720"/>
                  <a:pt x="121996" y="163433"/>
                  <a:pt x="115735" y="179003"/>
                </a:cubicBezTo>
                <a:cubicBezTo>
                  <a:pt x="109487" y="194599"/>
                  <a:pt x="100419" y="208404"/>
                  <a:pt x="88545" y="220431"/>
                </a:cubicBezTo>
                <a:cubicBezTo>
                  <a:pt x="76670" y="232457"/>
                  <a:pt x="62992" y="241703"/>
                  <a:pt x="47523" y="248155"/>
                </a:cubicBezTo>
                <a:cubicBezTo>
                  <a:pt x="39796" y="251380"/>
                  <a:pt x="31953" y="253803"/>
                  <a:pt x="24003" y="255419"/>
                </a:cubicBezTo>
                <a:lnTo>
                  <a:pt x="0" y="257828"/>
                </a:lnTo>
                <a:lnTo>
                  <a:pt x="0" y="216727"/>
                </a:lnTo>
                <a:lnTo>
                  <a:pt x="30914" y="210474"/>
                </a:lnTo>
                <a:cubicBezTo>
                  <a:pt x="40399" y="206283"/>
                  <a:pt x="49009" y="199996"/>
                  <a:pt x="56744" y="191614"/>
                </a:cubicBezTo>
                <a:cubicBezTo>
                  <a:pt x="72200" y="174863"/>
                  <a:pt x="79934" y="153971"/>
                  <a:pt x="79934" y="128914"/>
                </a:cubicBezTo>
                <a:cubicBezTo>
                  <a:pt x="79934" y="103972"/>
                  <a:pt x="72289" y="83093"/>
                  <a:pt x="56998" y="66278"/>
                </a:cubicBezTo>
                <a:cubicBezTo>
                  <a:pt x="49352" y="57877"/>
                  <a:pt x="40767" y="51574"/>
                  <a:pt x="31241" y="47372"/>
                </a:cubicBezTo>
                <a:lnTo>
                  <a:pt x="0" y="4110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4" name="Shape 27">
            <a:extLst>
              <a:ext uri="{FF2B5EF4-FFF2-40B4-BE49-F238E27FC236}">
                <a16:creationId xmlns:a16="http://schemas.microsoft.com/office/drawing/2014/main" id="{3A2EBB58-1ACA-94C9-8C77-7128A8820961}"/>
              </a:ext>
            </a:extLst>
          </xdr:cNvPr>
          <xdr:cNvSpPr/>
        </xdr:nvSpPr>
        <xdr:spPr>
          <a:xfrm>
            <a:off x="2141144" y="219231"/>
            <a:ext cx="210109" cy="257874"/>
          </a:xfrm>
          <a:custGeom>
            <a:avLst/>
            <a:gdLst/>
            <a:ahLst/>
            <a:cxnLst/>
            <a:rect l="0" t="0" r="0" b="0"/>
            <a:pathLst>
              <a:path w="210109" h="257874">
                <a:moveTo>
                  <a:pt x="0" y="0"/>
                </a:moveTo>
                <a:lnTo>
                  <a:pt x="4699" y="0"/>
                </a:lnTo>
                <a:lnTo>
                  <a:pt x="167005" y="161709"/>
                </a:lnTo>
                <a:lnTo>
                  <a:pt x="167005" y="7849"/>
                </a:lnTo>
                <a:lnTo>
                  <a:pt x="210109" y="7849"/>
                </a:lnTo>
                <a:lnTo>
                  <a:pt x="210109" y="257874"/>
                </a:lnTo>
                <a:lnTo>
                  <a:pt x="205422" y="257861"/>
                </a:lnTo>
                <a:lnTo>
                  <a:pt x="42748" y="96025"/>
                </a:lnTo>
                <a:lnTo>
                  <a:pt x="42748" y="250012"/>
                </a:lnTo>
                <a:lnTo>
                  <a:pt x="0" y="250012"/>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5" name="Shape 28">
            <a:extLst>
              <a:ext uri="{FF2B5EF4-FFF2-40B4-BE49-F238E27FC236}">
                <a16:creationId xmlns:a16="http://schemas.microsoft.com/office/drawing/2014/main" id="{83CB4374-EEA0-E86D-E142-D32A4A30A123}"/>
              </a:ext>
            </a:extLst>
          </xdr:cNvPr>
          <xdr:cNvSpPr/>
        </xdr:nvSpPr>
        <xdr:spPr>
          <a:xfrm>
            <a:off x="2413818" y="227080"/>
            <a:ext cx="148425" cy="242164"/>
          </a:xfrm>
          <a:custGeom>
            <a:avLst/>
            <a:gdLst/>
            <a:ahLst/>
            <a:cxnLst/>
            <a:rect l="0" t="0" r="0" b="0"/>
            <a:pathLst>
              <a:path w="148425" h="242164">
                <a:moveTo>
                  <a:pt x="0" y="0"/>
                </a:moveTo>
                <a:lnTo>
                  <a:pt x="146672" y="0"/>
                </a:lnTo>
                <a:lnTo>
                  <a:pt x="146672" y="37249"/>
                </a:lnTo>
                <a:lnTo>
                  <a:pt x="43104" y="37249"/>
                </a:lnTo>
                <a:lnTo>
                  <a:pt x="43104" y="96863"/>
                </a:lnTo>
                <a:lnTo>
                  <a:pt x="132080" y="96863"/>
                </a:lnTo>
                <a:lnTo>
                  <a:pt x="132080" y="133782"/>
                </a:lnTo>
                <a:lnTo>
                  <a:pt x="43104" y="133782"/>
                </a:lnTo>
                <a:lnTo>
                  <a:pt x="43104" y="204597"/>
                </a:lnTo>
                <a:lnTo>
                  <a:pt x="148425" y="204597"/>
                </a:lnTo>
                <a:lnTo>
                  <a:pt x="148425" y="242164"/>
                </a:lnTo>
                <a:lnTo>
                  <a:pt x="0" y="242164"/>
                </a:lnTo>
                <a:lnTo>
                  <a:pt x="0" y="0"/>
                </a:ln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sp macro="" textlink="">
        <xdr:nvSpPr>
          <xdr:cNvPr id="26" name="Shape 29">
            <a:extLst>
              <a:ext uri="{FF2B5EF4-FFF2-40B4-BE49-F238E27FC236}">
                <a16:creationId xmlns:a16="http://schemas.microsoft.com/office/drawing/2014/main" id="{A3C0545D-953E-F6EB-92F8-F0D7C763C76D}"/>
              </a:ext>
            </a:extLst>
          </xdr:cNvPr>
          <xdr:cNvSpPr/>
        </xdr:nvSpPr>
        <xdr:spPr>
          <a:xfrm>
            <a:off x="2598893" y="218899"/>
            <a:ext cx="158839" cy="258521"/>
          </a:xfrm>
          <a:custGeom>
            <a:avLst/>
            <a:gdLst/>
            <a:ahLst/>
            <a:cxnLst/>
            <a:rect l="0" t="0" r="0" b="0"/>
            <a:pathLst>
              <a:path w="158839" h="258521">
                <a:moveTo>
                  <a:pt x="81852" y="0"/>
                </a:moveTo>
                <a:cubicBezTo>
                  <a:pt x="92977" y="0"/>
                  <a:pt x="103657" y="1194"/>
                  <a:pt x="113919" y="3594"/>
                </a:cubicBezTo>
                <a:cubicBezTo>
                  <a:pt x="124168" y="5994"/>
                  <a:pt x="134620" y="9690"/>
                  <a:pt x="145275" y="14694"/>
                </a:cubicBezTo>
                <a:lnTo>
                  <a:pt x="143891" y="53276"/>
                </a:lnTo>
                <a:cubicBezTo>
                  <a:pt x="131725" y="46926"/>
                  <a:pt x="120726" y="42177"/>
                  <a:pt x="110871" y="39002"/>
                </a:cubicBezTo>
                <a:cubicBezTo>
                  <a:pt x="101028" y="35827"/>
                  <a:pt x="92456" y="34239"/>
                  <a:pt x="85153" y="34239"/>
                </a:cubicBezTo>
                <a:cubicBezTo>
                  <a:pt x="73800" y="34239"/>
                  <a:pt x="64732" y="36716"/>
                  <a:pt x="57963" y="41669"/>
                </a:cubicBezTo>
                <a:cubicBezTo>
                  <a:pt x="51181" y="46622"/>
                  <a:pt x="47790" y="53391"/>
                  <a:pt x="47790" y="61951"/>
                </a:cubicBezTo>
                <a:cubicBezTo>
                  <a:pt x="47790" y="68529"/>
                  <a:pt x="50165" y="74485"/>
                  <a:pt x="54915" y="79832"/>
                </a:cubicBezTo>
                <a:cubicBezTo>
                  <a:pt x="59665" y="85179"/>
                  <a:pt x="68758" y="91745"/>
                  <a:pt x="82194" y="99543"/>
                </a:cubicBezTo>
                <a:lnTo>
                  <a:pt x="100444" y="109715"/>
                </a:lnTo>
                <a:cubicBezTo>
                  <a:pt x="121526" y="121755"/>
                  <a:pt x="136538" y="133718"/>
                  <a:pt x="145453" y="145631"/>
                </a:cubicBezTo>
                <a:cubicBezTo>
                  <a:pt x="149974" y="151536"/>
                  <a:pt x="153327" y="157797"/>
                  <a:pt x="155537" y="164427"/>
                </a:cubicBezTo>
                <a:cubicBezTo>
                  <a:pt x="157734" y="171044"/>
                  <a:pt x="158839" y="178371"/>
                  <a:pt x="158839" y="186372"/>
                </a:cubicBezTo>
                <a:cubicBezTo>
                  <a:pt x="158839" y="207988"/>
                  <a:pt x="150940" y="225400"/>
                  <a:pt x="135115" y="238658"/>
                </a:cubicBezTo>
                <a:cubicBezTo>
                  <a:pt x="119304" y="251904"/>
                  <a:pt x="98247" y="258521"/>
                  <a:pt x="71946" y="258521"/>
                </a:cubicBezTo>
                <a:cubicBezTo>
                  <a:pt x="59779" y="258521"/>
                  <a:pt x="48019" y="257327"/>
                  <a:pt x="36665" y="254940"/>
                </a:cubicBezTo>
                <a:cubicBezTo>
                  <a:pt x="25311" y="252552"/>
                  <a:pt x="14427" y="248958"/>
                  <a:pt x="4001" y="244170"/>
                </a:cubicBezTo>
                <a:lnTo>
                  <a:pt x="0" y="196571"/>
                </a:lnTo>
                <a:cubicBezTo>
                  <a:pt x="13322" y="204813"/>
                  <a:pt x="25743" y="210985"/>
                  <a:pt x="37274" y="215113"/>
                </a:cubicBezTo>
                <a:cubicBezTo>
                  <a:pt x="48806" y="219227"/>
                  <a:pt x="59665" y="221285"/>
                  <a:pt x="69863" y="221285"/>
                </a:cubicBezTo>
                <a:cubicBezTo>
                  <a:pt x="83071" y="221285"/>
                  <a:pt x="93790" y="218135"/>
                  <a:pt x="102019" y="211849"/>
                </a:cubicBezTo>
                <a:cubicBezTo>
                  <a:pt x="110236" y="205562"/>
                  <a:pt x="114351" y="197396"/>
                  <a:pt x="114351" y="187388"/>
                </a:cubicBezTo>
                <a:cubicBezTo>
                  <a:pt x="114351" y="179146"/>
                  <a:pt x="111620" y="171717"/>
                  <a:pt x="106172" y="165087"/>
                </a:cubicBezTo>
                <a:cubicBezTo>
                  <a:pt x="100736" y="158471"/>
                  <a:pt x="91122" y="151206"/>
                  <a:pt x="77330" y="143294"/>
                </a:cubicBezTo>
                <a:lnTo>
                  <a:pt x="58394" y="132270"/>
                </a:lnTo>
                <a:cubicBezTo>
                  <a:pt x="39510" y="121577"/>
                  <a:pt x="25946" y="110922"/>
                  <a:pt x="17729" y="100292"/>
                </a:cubicBezTo>
                <a:cubicBezTo>
                  <a:pt x="9499" y="89662"/>
                  <a:pt x="5385" y="77546"/>
                  <a:pt x="5385" y="63970"/>
                </a:cubicBezTo>
                <a:cubicBezTo>
                  <a:pt x="5385" y="45034"/>
                  <a:pt x="12446" y="29642"/>
                  <a:pt x="26594" y="17793"/>
                </a:cubicBezTo>
                <a:cubicBezTo>
                  <a:pt x="40716" y="5931"/>
                  <a:pt x="59144" y="0"/>
                  <a:pt x="81852" y="0"/>
                </a:cubicBezTo>
                <a:close/>
              </a:path>
            </a:pathLst>
          </a:custGeom>
          <a:ln w="0" cap="flat">
            <a:miter lim="127000"/>
          </a:ln>
        </xdr:spPr>
        <xdr:style>
          <a:lnRef idx="0">
            <a:srgbClr val="000000">
              <a:alpha val="0"/>
            </a:srgbClr>
          </a:lnRef>
          <a:fillRef idx="1">
            <a:srgbClr val="020000"/>
          </a:fillRef>
          <a:effectRef idx="0">
            <a:scrgbClr r="0" g="0" b="0"/>
          </a:effectRef>
          <a:fontRef idx="none"/>
        </xdr:style>
        <xdr:txBody>
          <a:bodyPr wrap="square"/>
          <a:lstStyle/>
          <a:p>
            <a:endParaRPr lang="es-PY">
              <a:solidFill>
                <a:schemeClr val="bg1"/>
              </a:solidFill>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www.atlasinversiones.com.py/" TargetMode="External"/><Relationship Id="rId1" Type="http://schemas.openxmlformats.org/officeDocument/2006/relationships/hyperlink" Target="mailto:info@atlasinversiones.com.py"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2F69F-EF34-4134-AB1E-AE48873F786E}">
  <sheetPr>
    <tabColor theme="0"/>
  </sheetPr>
  <dimension ref="A2:P51"/>
  <sheetViews>
    <sheetView showGridLines="0" tabSelected="1" topLeftCell="A13" zoomScale="80" zoomScaleNormal="80" workbookViewId="0">
      <selection activeCell="E43" sqref="E43"/>
    </sheetView>
  </sheetViews>
  <sheetFormatPr baseColWidth="10" defaultColWidth="11.5546875" defaultRowHeight="13.8"/>
  <cols>
    <col min="1" max="1" width="7.44140625" style="1" customWidth="1"/>
    <col min="2" max="2" width="11.5546875" style="1"/>
    <col min="3" max="3" width="14.6640625" style="1" customWidth="1"/>
    <col min="4" max="4" width="26.33203125" style="1" customWidth="1"/>
    <col min="5" max="6" width="11.5546875" style="1"/>
    <col min="7" max="7" width="8.33203125" style="1" customWidth="1"/>
    <col min="8" max="8" width="11.5546875" style="1"/>
    <col min="9" max="9" width="17.109375" style="1" customWidth="1"/>
    <col min="10" max="16384" width="11.5546875" style="1"/>
  </cols>
  <sheetData>
    <row r="2" spans="1:16" ht="18" customHeight="1">
      <c r="A2" s="2"/>
      <c r="B2" s="2"/>
      <c r="C2" s="2"/>
      <c r="D2" s="2"/>
      <c r="E2" s="2"/>
      <c r="F2" s="2"/>
      <c r="G2" s="2"/>
      <c r="H2" s="2"/>
      <c r="I2" s="2"/>
      <c r="J2" s="2"/>
      <c r="K2" s="2"/>
      <c r="L2" s="2"/>
      <c r="M2" s="3"/>
      <c r="N2" s="3"/>
      <c r="O2" s="3"/>
      <c r="P2" s="3"/>
    </row>
    <row r="3" spans="1:16" ht="18" customHeight="1">
      <c r="A3" s="2"/>
      <c r="B3" s="2"/>
      <c r="C3" s="2"/>
      <c r="D3" s="2"/>
      <c r="E3" s="2"/>
      <c r="F3" s="2"/>
      <c r="G3" s="2"/>
      <c r="H3" s="2"/>
      <c r="I3" s="2"/>
      <c r="J3" s="2"/>
      <c r="K3" s="2"/>
      <c r="L3" s="2"/>
      <c r="M3" s="3"/>
      <c r="N3" s="3"/>
      <c r="O3" s="3"/>
      <c r="P3" s="3"/>
    </row>
    <row r="4" spans="1:16" ht="18" customHeight="1">
      <c r="A4" s="2"/>
      <c r="B4" s="2"/>
      <c r="C4" s="2"/>
      <c r="D4" s="2"/>
      <c r="E4" s="2"/>
      <c r="F4" s="2"/>
      <c r="G4" s="2"/>
      <c r="H4" s="2"/>
      <c r="I4" s="2"/>
      <c r="J4" s="2"/>
      <c r="K4" s="2"/>
      <c r="L4" s="2"/>
      <c r="M4" s="3"/>
      <c r="N4" s="3"/>
      <c r="O4" s="3"/>
      <c r="P4" s="3"/>
    </row>
    <row r="5" spans="1:16" ht="18" customHeight="1">
      <c r="A5" s="2"/>
      <c r="B5" s="2"/>
      <c r="C5" s="2"/>
      <c r="D5" s="2"/>
      <c r="E5" s="2"/>
      <c r="F5" s="2"/>
      <c r="G5" s="2"/>
      <c r="H5" s="2"/>
      <c r="I5" s="2"/>
      <c r="J5" s="2"/>
      <c r="K5" s="2"/>
      <c r="L5" s="2"/>
      <c r="M5" s="3"/>
      <c r="N5" s="3"/>
      <c r="O5" s="3"/>
      <c r="P5" s="3"/>
    </row>
    <row r="6" spans="1:16" ht="18" customHeight="1">
      <c r="A6" s="2"/>
      <c r="B6" s="2"/>
      <c r="C6" s="2"/>
      <c r="D6" s="2"/>
      <c r="E6" s="2"/>
      <c r="F6" s="2"/>
      <c r="G6" s="2"/>
      <c r="H6" s="2"/>
      <c r="I6" s="2"/>
      <c r="J6" s="2"/>
      <c r="K6" s="2"/>
      <c r="L6" s="2"/>
      <c r="M6" s="3"/>
      <c r="N6" s="3"/>
      <c r="O6" s="3"/>
      <c r="P6" s="3"/>
    </row>
    <row r="7" spans="1:16" ht="39.6" customHeight="1">
      <c r="A7" s="2"/>
      <c r="B7" s="2"/>
      <c r="C7" s="2"/>
      <c r="D7" s="2"/>
      <c r="E7" s="2"/>
      <c r="F7" s="2"/>
      <c r="G7" s="2"/>
      <c r="H7" s="2"/>
      <c r="I7" s="2"/>
      <c r="J7" s="2"/>
      <c r="K7" s="2"/>
      <c r="L7" s="2"/>
      <c r="M7" s="3"/>
      <c r="N7" s="3"/>
      <c r="O7" s="3"/>
      <c r="P7" s="3"/>
    </row>
    <row r="8" spans="1:16" ht="18" customHeight="1">
      <c r="A8" s="2"/>
      <c r="B8" s="2"/>
      <c r="C8" s="2"/>
      <c r="D8" s="2"/>
      <c r="E8" s="2"/>
      <c r="F8" s="2"/>
      <c r="G8" s="2"/>
      <c r="H8" s="2"/>
      <c r="I8" s="2"/>
      <c r="J8" s="2"/>
      <c r="K8" s="2"/>
      <c r="L8" s="2"/>
      <c r="M8" s="3"/>
      <c r="N8" s="3"/>
      <c r="O8" s="3"/>
      <c r="P8" s="3"/>
    </row>
    <row r="9" spans="1:16" ht="18" customHeight="1">
      <c r="A9" s="3"/>
      <c r="B9" s="501" t="s">
        <v>0</v>
      </c>
      <c r="C9" s="501"/>
      <c r="D9" s="501"/>
      <c r="E9" s="501"/>
      <c r="F9" s="501"/>
      <c r="G9" s="501"/>
      <c r="H9" s="501"/>
      <c r="I9" s="501"/>
      <c r="J9" s="501"/>
      <c r="K9" s="501"/>
      <c r="L9" s="501"/>
      <c r="M9" s="501"/>
      <c r="N9" s="501"/>
      <c r="O9" s="475"/>
      <c r="P9" s="2"/>
    </row>
    <row r="10" spans="1:16" ht="18" customHeight="1">
      <c r="A10" s="3"/>
      <c r="B10" s="3"/>
      <c r="C10" s="3"/>
      <c r="D10" s="3"/>
      <c r="E10" s="3"/>
      <c r="F10" s="3"/>
      <c r="G10" s="3"/>
      <c r="H10" s="3"/>
      <c r="I10" s="3"/>
      <c r="J10" s="3"/>
      <c r="K10" s="3"/>
      <c r="L10" s="3"/>
      <c r="M10" s="3"/>
      <c r="N10" s="3"/>
      <c r="O10" s="3"/>
      <c r="P10" s="3"/>
    </row>
    <row r="11" spans="1:16" ht="18" customHeight="1">
      <c r="A11" s="3"/>
      <c r="B11" s="3"/>
      <c r="C11" s="3"/>
      <c r="D11" s="3"/>
      <c r="E11" s="3"/>
      <c r="F11" s="3"/>
      <c r="G11" s="3"/>
      <c r="H11" s="3"/>
      <c r="I11" s="3"/>
      <c r="J11" s="3"/>
      <c r="K11" s="3"/>
      <c r="L11" s="3"/>
      <c r="M11" s="3"/>
      <c r="N11" s="3"/>
      <c r="O11" s="3"/>
      <c r="P11" s="3"/>
    </row>
    <row r="12" spans="1:16" ht="18" customHeight="1">
      <c r="A12" s="3"/>
      <c r="B12" s="3"/>
      <c r="C12" s="3"/>
      <c r="D12" s="3"/>
      <c r="E12" s="3"/>
      <c r="F12" s="3"/>
      <c r="G12" s="3"/>
      <c r="H12" s="3"/>
      <c r="I12" s="3"/>
      <c r="J12" s="3"/>
      <c r="K12" s="3"/>
      <c r="L12" s="3"/>
      <c r="M12" s="3"/>
      <c r="N12" s="3"/>
      <c r="O12" s="3"/>
      <c r="P12" s="3"/>
    </row>
    <row r="13" spans="1:16" ht="16.8" thickBot="1">
      <c r="A13" s="4"/>
      <c r="B13" s="4"/>
      <c r="C13" s="4"/>
      <c r="D13" s="4"/>
      <c r="E13" s="5"/>
      <c r="F13" s="4"/>
      <c r="G13" s="4"/>
      <c r="H13" s="5"/>
      <c r="I13" s="5"/>
      <c r="J13" s="6"/>
      <c r="K13" s="4"/>
      <c r="L13" s="4"/>
      <c r="M13" s="4"/>
      <c r="N13" s="4"/>
      <c r="O13" s="4"/>
      <c r="P13" s="4"/>
    </row>
    <row r="14" spans="1:16" ht="16.8" thickTop="1">
      <c r="A14" s="4"/>
      <c r="B14" s="7"/>
      <c r="C14" s="7"/>
      <c r="D14" s="7"/>
      <c r="E14" s="8"/>
      <c r="F14" s="7"/>
      <c r="G14" s="7"/>
      <c r="H14" s="8"/>
      <c r="I14" s="8"/>
      <c r="J14" s="9"/>
      <c r="K14" s="7"/>
      <c r="L14" s="7"/>
      <c r="M14" s="7"/>
      <c r="N14" s="7"/>
      <c r="O14" s="4"/>
      <c r="P14" s="4"/>
    </row>
    <row r="15" spans="1:16" ht="16.2">
      <c r="A15" s="4"/>
      <c r="B15" s="4"/>
      <c r="C15" s="4"/>
      <c r="D15" s="4"/>
      <c r="E15" s="5"/>
      <c r="F15" s="4"/>
      <c r="G15" s="4"/>
      <c r="H15" s="5"/>
      <c r="I15" s="5"/>
      <c r="J15" s="6"/>
      <c r="K15" s="4"/>
      <c r="L15" s="4"/>
      <c r="M15" s="4"/>
      <c r="N15" s="4"/>
      <c r="O15" s="4"/>
      <c r="P15" s="4"/>
    </row>
    <row r="16" spans="1:16" ht="15.6">
      <c r="A16" s="26"/>
      <c r="B16" s="26"/>
      <c r="C16" s="26"/>
      <c r="D16" s="26"/>
      <c r="E16" s="27"/>
      <c r="F16" s="26"/>
      <c r="G16" s="26"/>
      <c r="H16" s="27"/>
      <c r="I16" s="27"/>
      <c r="J16" s="28"/>
      <c r="K16" s="26"/>
      <c r="L16" s="26"/>
      <c r="M16" s="26"/>
      <c r="N16" s="26"/>
      <c r="O16" s="26"/>
      <c r="P16" s="26"/>
    </row>
    <row r="17" spans="1:16">
      <c r="A17" s="26"/>
      <c r="B17" s="26"/>
      <c r="C17" s="26"/>
      <c r="D17" s="26"/>
      <c r="E17" s="27"/>
      <c r="F17" s="26"/>
      <c r="G17" s="26"/>
      <c r="H17" s="27"/>
      <c r="I17" s="27"/>
      <c r="J17" s="26"/>
      <c r="K17" s="26"/>
      <c r="L17" s="26"/>
      <c r="M17" s="26"/>
      <c r="N17" s="26"/>
      <c r="O17" s="26"/>
      <c r="P17" s="26"/>
    </row>
    <row r="18" spans="1:16" ht="20.399999999999999">
      <c r="B18" s="500" t="s">
        <v>1</v>
      </c>
      <c r="C18" s="500"/>
      <c r="D18" s="500"/>
      <c r="E18" s="500"/>
      <c r="F18" s="500"/>
      <c r="G18" s="500"/>
      <c r="H18" s="500"/>
      <c r="I18" s="500"/>
      <c r="J18" s="500"/>
      <c r="K18" s="500"/>
      <c r="L18" s="500"/>
      <c r="M18" s="500"/>
      <c r="N18" s="500"/>
      <c r="O18" s="343"/>
      <c r="P18" s="343"/>
    </row>
    <row r="19" spans="1:16" ht="16.8">
      <c r="A19" s="31"/>
      <c r="B19" s="29"/>
      <c r="C19" s="30"/>
      <c r="D19" s="30"/>
      <c r="E19" s="32"/>
      <c r="F19" s="26"/>
      <c r="G19" s="26"/>
      <c r="H19" s="26"/>
      <c r="I19" s="32"/>
      <c r="J19" s="26"/>
      <c r="K19" s="26"/>
      <c r="L19" s="26"/>
      <c r="M19" s="26"/>
      <c r="N19" s="26"/>
      <c r="O19" s="26"/>
      <c r="P19" s="26"/>
    </row>
    <row r="20" spans="1:16" ht="16.8">
      <c r="A20" s="31"/>
      <c r="B20" s="29"/>
      <c r="C20" s="30"/>
      <c r="D20" s="30"/>
      <c r="E20" s="32"/>
      <c r="F20" s="26"/>
      <c r="G20" s="26"/>
      <c r="H20" s="26"/>
      <c r="I20" s="32"/>
      <c r="J20" s="26"/>
      <c r="K20" s="26"/>
      <c r="L20" s="26"/>
      <c r="M20" s="26"/>
      <c r="N20" s="26"/>
      <c r="O20" s="26"/>
      <c r="P20" s="26"/>
    </row>
    <row r="21" spans="1:16" ht="17.399999999999999">
      <c r="A21" s="14"/>
      <c r="B21" s="10"/>
      <c r="C21" s="11"/>
      <c r="D21" s="11"/>
      <c r="E21" s="15"/>
      <c r="F21" s="4"/>
      <c r="G21" s="4"/>
      <c r="H21" s="4"/>
      <c r="I21" s="15"/>
      <c r="J21" s="4"/>
      <c r="K21" s="4"/>
      <c r="L21" s="4"/>
      <c r="M21" s="4"/>
      <c r="N21" s="4"/>
      <c r="O21" s="4"/>
      <c r="P21" s="4"/>
    </row>
    <row r="22" spans="1:16" ht="17.399999999999999">
      <c r="A22" s="14"/>
      <c r="B22" s="10"/>
      <c r="C22" s="11"/>
      <c r="D22" s="11"/>
      <c r="E22" s="12"/>
      <c r="F22" s="4"/>
      <c r="G22" s="4"/>
      <c r="H22" s="4"/>
      <c r="I22" s="12"/>
      <c r="J22" s="13"/>
      <c r="K22" s="4"/>
      <c r="L22" s="4"/>
      <c r="M22" s="4"/>
      <c r="N22" s="4"/>
      <c r="O22" s="4"/>
      <c r="P22" s="4"/>
    </row>
    <row r="23" spans="1:16" ht="17.399999999999999">
      <c r="A23" s="14"/>
      <c r="B23" s="10"/>
      <c r="C23" s="11"/>
      <c r="D23" s="11"/>
      <c r="E23" s="15"/>
      <c r="F23" s="4"/>
      <c r="G23" s="4"/>
      <c r="H23" s="4"/>
      <c r="I23" s="15"/>
      <c r="J23" s="4"/>
      <c r="K23" s="4"/>
      <c r="L23" s="4"/>
      <c r="M23" s="4"/>
      <c r="N23" s="4"/>
      <c r="O23" s="4"/>
      <c r="P23" s="4"/>
    </row>
    <row r="24" spans="1:16" ht="17.399999999999999">
      <c r="A24" s="16"/>
      <c r="B24" s="17"/>
      <c r="C24" s="18"/>
      <c r="D24" s="18"/>
      <c r="E24" s="19"/>
      <c r="F24" s="20"/>
      <c r="G24" s="20"/>
      <c r="H24" s="20"/>
      <c r="I24" s="19"/>
      <c r="J24" s="21"/>
      <c r="K24" s="20"/>
      <c r="L24" s="20"/>
      <c r="M24" s="20"/>
      <c r="N24" s="20"/>
      <c r="O24" s="20"/>
      <c r="P24" s="20"/>
    </row>
    <row r="25" spans="1:16" ht="17.399999999999999">
      <c r="A25" s="16"/>
      <c r="B25" s="17"/>
      <c r="C25" s="18"/>
      <c r="D25" s="18"/>
      <c r="E25" s="22"/>
      <c r="F25" s="20"/>
      <c r="G25" s="20"/>
      <c r="H25" s="20"/>
      <c r="I25" s="22"/>
      <c r="J25" s="20"/>
      <c r="K25" s="20"/>
      <c r="L25" s="20"/>
      <c r="M25" s="20"/>
      <c r="N25" s="20"/>
      <c r="O25" s="20"/>
      <c r="P25" s="20"/>
    </row>
    <row r="26" spans="1:16" ht="17.399999999999999">
      <c r="A26" s="16"/>
      <c r="B26" s="17"/>
      <c r="C26" s="18"/>
      <c r="D26" s="18"/>
      <c r="E26" s="19"/>
      <c r="F26" s="20"/>
      <c r="G26" s="20"/>
      <c r="H26" s="20"/>
      <c r="I26" s="23"/>
      <c r="J26" s="21"/>
      <c r="K26" s="20"/>
      <c r="L26" s="20"/>
      <c r="M26" s="20"/>
      <c r="N26" s="20"/>
      <c r="O26" s="20"/>
      <c r="P26" s="20"/>
    </row>
    <row r="27" spans="1:16" ht="17.399999999999999">
      <c r="A27" s="16"/>
      <c r="B27" s="17"/>
      <c r="C27" s="18"/>
      <c r="D27" s="18"/>
      <c r="E27" s="22"/>
      <c r="F27" s="20"/>
      <c r="G27" s="20"/>
      <c r="H27" s="20"/>
      <c r="I27" s="22"/>
      <c r="J27" s="20"/>
      <c r="K27" s="20"/>
      <c r="L27" s="20"/>
      <c r="M27" s="20"/>
      <c r="N27" s="20"/>
      <c r="O27" s="20"/>
      <c r="P27" s="20"/>
    </row>
    <row r="28" spans="1:16" ht="17.399999999999999">
      <c r="A28" s="16"/>
      <c r="B28" s="17"/>
      <c r="C28" s="18"/>
      <c r="D28" s="18"/>
      <c r="E28" s="19"/>
      <c r="F28" s="20"/>
      <c r="G28" s="20"/>
      <c r="H28" s="20"/>
      <c r="I28" s="23"/>
      <c r="J28" s="21"/>
      <c r="K28" s="20"/>
      <c r="L28" s="20"/>
      <c r="M28" s="20"/>
      <c r="N28" s="20"/>
      <c r="O28" s="20"/>
      <c r="P28" s="20"/>
    </row>
    <row r="29" spans="1:16" ht="17.399999999999999">
      <c r="A29" s="24"/>
      <c r="B29" s="17"/>
      <c r="C29" s="18"/>
      <c r="D29" s="18"/>
      <c r="E29" s="19"/>
      <c r="F29" s="20"/>
      <c r="G29" s="20"/>
      <c r="H29" s="20"/>
      <c r="I29" s="25"/>
      <c r="J29" s="20"/>
      <c r="K29" s="20"/>
      <c r="L29" s="20"/>
      <c r="M29" s="20"/>
      <c r="N29" s="20"/>
      <c r="O29" s="20"/>
      <c r="P29" s="20"/>
    </row>
    <row r="37" spans="2:12" ht="14.4">
      <c r="C37" s="339" t="s">
        <v>2</v>
      </c>
      <c r="E37" s="339" t="s">
        <v>3</v>
      </c>
      <c r="H37" s="340"/>
      <c r="I37" s="339" t="s">
        <v>4</v>
      </c>
      <c r="L37" s="339" t="s">
        <v>5</v>
      </c>
    </row>
    <row r="38" spans="2:12" ht="14.4">
      <c r="C38" s="339" t="s">
        <v>6</v>
      </c>
      <c r="E38" s="339" t="s">
        <v>7</v>
      </c>
      <c r="H38" s="340"/>
      <c r="I38" s="339" t="s">
        <v>8</v>
      </c>
      <c r="L38" s="341" t="s">
        <v>9</v>
      </c>
    </row>
    <row r="44" spans="2:12">
      <c r="C44" s="342"/>
      <c r="D44" s="342"/>
    </row>
    <row r="45" spans="2:12">
      <c r="B45" s="1" t="s">
        <v>10</v>
      </c>
      <c r="C45" s="342"/>
      <c r="D45" s="342"/>
    </row>
    <row r="46" spans="2:12">
      <c r="B46" s="1" t="s">
        <v>11</v>
      </c>
    </row>
    <row r="48" spans="2:12">
      <c r="B48" s="1" t="s">
        <v>12</v>
      </c>
    </row>
    <row r="49" spans="2:2">
      <c r="B49" s="1" t="s">
        <v>13</v>
      </c>
    </row>
    <row r="51" spans="2:2">
      <c r="B51" s="1" t="s">
        <v>14</v>
      </c>
    </row>
  </sheetData>
  <customSheetViews>
    <customSheetView guid="{0A2CCCB3-571A-4A67-B569-64E7C0BD6DFC}" scale="80" showGridLines="0">
      <selection activeCell="C36" sqref="C36"/>
      <pageMargins left="0" right="0" top="0" bottom="0" header="0" footer="0"/>
      <pageSetup orientation="portrait" r:id="rId1"/>
    </customSheetView>
    <customSheetView guid="{52ACAEC5-A07E-476F-A492-622AB5A07DC8}" scale="80" showGridLines="0">
      <selection activeCell="B19" sqref="B19"/>
      <pageMargins left="0" right="0" top="0" bottom="0" header="0" footer="0"/>
      <pageSetup orientation="portrait" r:id="rId2"/>
    </customSheetView>
  </customSheetViews>
  <mergeCells count="2">
    <mergeCell ref="B18:N18"/>
    <mergeCell ref="B9:N9"/>
  </mergeCells>
  <pageMargins left="0.7" right="0.7" top="0.75" bottom="0.75" header="0.3" footer="0.3"/>
  <pageSetup orientation="portrait" r:id="rId3"/>
  <drawing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09CFB-7FE3-495A-9DD8-1E95D0095680}">
  <sheetPr filterMode="1">
    <tabColor rgb="FFFFC000"/>
  </sheetPr>
  <dimension ref="A2:K385"/>
  <sheetViews>
    <sheetView showGridLines="0" topLeftCell="A378" zoomScaleNormal="100" workbookViewId="0">
      <selection activeCell="F287" sqref="F287"/>
    </sheetView>
  </sheetViews>
  <sheetFormatPr baseColWidth="10" defaultColWidth="11.44140625" defaultRowHeight="14.4"/>
  <cols>
    <col min="1" max="1" width="17.33203125" bestFit="1" customWidth="1"/>
    <col min="2" max="2" width="61.5546875" bestFit="1" customWidth="1"/>
    <col min="3" max="3" width="7.109375" customWidth="1"/>
    <col min="4" max="4" width="16.6640625" bestFit="1" customWidth="1"/>
    <col min="5" max="5" width="13.33203125" bestFit="1" customWidth="1"/>
    <col min="6" max="6" width="17.33203125" bestFit="1" customWidth="1"/>
    <col min="7" max="7" width="8.88671875" style="346" customWidth="1"/>
    <col min="8" max="8" width="12.6640625" style="346" customWidth="1"/>
    <col min="9" max="10" width="41.6640625" style="344" customWidth="1"/>
    <col min="11" max="257" width="8.88671875" style="346" customWidth="1"/>
    <col min="258" max="258" width="17.33203125" style="346" bestFit="1" customWidth="1"/>
    <col min="259" max="259" width="61.5546875" style="346" bestFit="1" customWidth="1"/>
    <col min="260" max="260" width="12.33203125" style="346" bestFit="1" customWidth="1"/>
    <col min="261" max="261" width="15.33203125" style="346" bestFit="1" customWidth="1"/>
    <col min="262" max="262" width="12.33203125" style="346" bestFit="1" customWidth="1"/>
    <col min="263" max="263" width="17.33203125" style="346" bestFit="1" customWidth="1"/>
    <col min="264" max="513" width="8.88671875" style="346" customWidth="1"/>
    <col min="514" max="514" width="17.33203125" style="346" bestFit="1" customWidth="1"/>
    <col min="515" max="515" width="61.5546875" style="346" bestFit="1" customWidth="1"/>
    <col min="516" max="516" width="12.33203125" style="346" bestFit="1" customWidth="1"/>
    <col min="517" max="517" width="15.33203125" style="346" bestFit="1" customWidth="1"/>
    <col min="518" max="518" width="12.33203125" style="346" bestFit="1" customWidth="1"/>
    <col min="519" max="519" width="17.33203125" style="346" bestFit="1" customWidth="1"/>
    <col min="520" max="769" width="8.88671875" style="346" customWidth="1"/>
    <col min="770" max="770" width="17.33203125" style="346" bestFit="1" customWidth="1"/>
    <col min="771" max="771" width="61.5546875" style="346" bestFit="1" customWidth="1"/>
    <col min="772" max="772" width="12.33203125" style="346" bestFit="1" customWidth="1"/>
    <col min="773" max="773" width="15.33203125" style="346" bestFit="1" customWidth="1"/>
    <col min="774" max="774" width="12.33203125" style="346" bestFit="1" customWidth="1"/>
    <col min="775" max="775" width="17.33203125" style="346" bestFit="1" customWidth="1"/>
    <col min="776" max="1025" width="8.88671875" style="346" customWidth="1"/>
    <col min="1026" max="1026" width="17.33203125" style="346" bestFit="1" customWidth="1"/>
    <col min="1027" max="1027" width="61.5546875" style="346" bestFit="1" customWidth="1"/>
    <col min="1028" max="1028" width="12.33203125" style="346" bestFit="1" customWidth="1"/>
    <col min="1029" max="1029" width="15.33203125" style="346" bestFit="1" customWidth="1"/>
    <col min="1030" max="1030" width="12.33203125" style="346" bestFit="1" customWidth="1"/>
    <col min="1031" max="1031" width="17.33203125" style="346" bestFit="1" customWidth="1"/>
    <col min="1032" max="1281" width="8.88671875" style="346" customWidth="1"/>
    <col min="1282" max="1282" width="17.33203125" style="346" bestFit="1" customWidth="1"/>
    <col min="1283" max="1283" width="61.5546875" style="346" bestFit="1" customWidth="1"/>
    <col min="1284" max="1284" width="12.33203125" style="346" bestFit="1" customWidth="1"/>
    <col min="1285" max="1285" width="15.33203125" style="346" bestFit="1" customWidth="1"/>
    <col min="1286" max="1286" width="12.33203125" style="346" bestFit="1" customWidth="1"/>
    <col min="1287" max="1287" width="17.33203125" style="346" bestFit="1" customWidth="1"/>
    <col min="1288" max="1537" width="8.88671875" style="346" customWidth="1"/>
    <col min="1538" max="1538" width="17.33203125" style="346" bestFit="1" customWidth="1"/>
    <col min="1539" max="1539" width="61.5546875" style="346" bestFit="1" customWidth="1"/>
    <col min="1540" max="1540" width="12.33203125" style="346" bestFit="1" customWidth="1"/>
    <col min="1541" max="1541" width="15.33203125" style="346" bestFit="1" customWidth="1"/>
    <col min="1542" max="1542" width="12.33203125" style="346" bestFit="1" customWidth="1"/>
    <col min="1543" max="1543" width="17.33203125" style="346" bestFit="1" customWidth="1"/>
    <col min="1544" max="1793" width="8.88671875" style="346" customWidth="1"/>
    <col min="1794" max="1794" width="17.33203125" style="346" bestFit="1" customWidth="1"/>
    <col min="1795" max="1795" width="61.5546875" style="346" bestFit="1" customWidth="1"/>
    <col min="1796" max="1796" width="12.33203125" style="346" bestFit="1" customWidth="1"/>
    <col min="1797" max="1797" width="15.33203125" style="346" bestFit="1" customWidth="1"/>
    <col min="1798" max="1798" width="12.33203125" style="346" bestFit="1" customWidth="1"/>
    <col min="1799" max="1799" width="17.33203125" style="346" bestFit="1" customWidth="1"/>
    <col min="1800" max="2049" width="8.88671875" style="346" customWidth="1"/>
    <col min="2050" max="2050" width="17.33203125" style="346" bestFit="1" customWidth="1"/>
    <col min="2051" max="2051" width="61.5546875" style="346" bestFit="1" customWidth="1"/>
    <col min="2052" max="2052" width="12.33203125" style="346" bestFit="1" customWidth="1"/>
    <col min="2053" max="2053" width="15.33203125" style="346" bestFit="1" customWidth="1"/>
    <col min="2054" max="2054" width="12.33203125" style="346" bestFit="1" customWidth="1"/>
    <col min="2055" max="2055" width="17.33203125" style="346" bestFit="1" customWidth="1"/>
    <col min="2056" max="2305" width="8.88671875" style="346" customWidth="1"/>
    <col min="2306" max="2306" width="17.33203125" style="346" bestFit="1" customWidth="1"/>
    <col min="2307" max="2307" width="61.5546875" style="346" bestFit="1" customWidth="1"/>
    <col min="2308" max="2308" width="12.33203125" style="346" bestFit="1" customWidth="1"/>
    <col min="2309" max="2309" width="15.33203125" style="346" bestFit="1" customWidth="1"/>
    <col min="2310" max="2310" width="12.33203125" style="346" bestFit="1" customWidth="1"/>
    <col min="2311" max="2311" width="17.33203125" style="346" bestFit="1" customWidth="1"/>
    <col min="2312" max="2561" width="8.88671875" style="346" customWidth="1"/>
    <col min="2562" max="2562" width="17.33203125" style="346" bestFit="1" customWidth="1"/>
    <col min="2563" max="2563" width="61.5546875" style="346" bestFit="1" customWidth="1"/>
    <col min="2564" max="2564" width="12.33203125" style="346" bestFit="1" customWidth="1"/>
    <col min="2565" max="2565" width="15.33203125" style="346" bestFit="1" customWidth="1"/>
    <col min="2566" max="2566" width="12.33203125" style="346" bestFit="1" customWidth="1"/>
    <col min="2567" max="2567" width="17.33203125" style="346" bestFit="1" customWidth="1"/>
    <col min="2568" max="2817" width="8.88671875" style="346" customWidth="1"/>
    <col min="2818" max="2818" width="17.33203125" style="346" bestFit="1" customWidth="1"/>
    <col min="2819" max="2819" width="61.5546875" style="346" bestFit="1" customWidth="1"/>
    <col min="2820" max="2820" width="12.33203125" style="346" bestFit="1" customWidth="1"/>
    <col min="2821" max="2821" width="15.33203125" style="346" bestFit="1" customWidth="1"/>
    <col min="2822" max="2822" width="12.33203125" style="346" bestFit="1" customWidth="1"/>
    <col min="2823" max="2823" width="17.33203125" style="346" bestFit="1" customWidth="1"/>
    <col min="2824" max="3073" width="8.88671875" style="346" customWidth="1"/>
    <col min="3074" max="3074" width="17.33203125" style="346" bestFit="1" customWidth="1"/>
    <col min="3075" max="3075" width="61.5546875" style="346" bestFit="1" customWidth="1"/>
    <col min="3076" max="3076" width="12.33203125" style="346" bestFit="1" customWidth="1"/>
    <col min="3077" max="3077" width="15.33203125" style="346" bestFit="1" customWidth="1"/>
    <col min="3078" max="3078" width="12.33203125" style="346" bestFit="1" customWidth="1"/>
    <col min="3079" max="3079" width="17.33203125" style="346" bestFit="1" customWidth="1"/>
    <col min="3080" max="3329" width="8.88671875" style="346" customWidth="1"/>
    <col min="3330" max="3330" width="17.33203125" style="346" bestFit="1" customWidth="1"/>
    <col min="3331" max="3331" width="61.5546875" style="346" bestFit="1" customWidth="1"/>
    <col min="3332" max="3332" width="12.33203125" style="346" bestFit="1" customWidth="1"/>
    <col min="3333" max="3333" width="15.33203125" style="346" bestFit="1" customWidth="1"/>
    <col min="3334" max="3334" width="12.33203125" style="346" bestFit="1" customWidth="1"/>
    <col min="3335" max="3335" width="17.33203125" style="346" bestFit="1" customWidth="1"/>
    <col min="3336" max="3585" width="8.88671875" style="346" customWidth="1"/>
    <col min="3586" max="3586" width="17.33203125" style="346" bestFit="1" customWidth="1"/>
    <col min="3587" max="3587" width="61.5546875" style="346" bestFit="1" customWidth="1"/>
    <col min="3588" max="3588" width="12.33203125" style="346" bestFit="1" customWidth="1"/>
    <col min="3589" max="3589" width="15.33203125" style="346" bestFit="1" customWidth="1"/>
    <col min="3590" max="3590" width="12.33203125" style="346" bestFit="1" customWidth="1"/>
    <col min="3591" max="3591" width="17.33203125" style="346" bestFit="1" customWidth="1"/>
    <col min="3592" max="3841" width="8.88671875" style="346" customWidth="1"/>
    <col min="3842" max="3842" width="17.33203125" style="346" bestFit="1" customWidth="1"/>
    <col min="3843" max="3843" width="61.5546875" style="346" bestFit="1" customWidth="1"/>
    <col min="3844" max="3844" width="12.33203125" style="346" bestFit="1" customWidth="1"/>
    <col min="3845" max="3845" width="15.33203125" style="346" bestFit="1" customWidth="1"/>
    <col min="3846" max="3846" width="12.33203125" style="346" bestFit="1" customWidth="1"/>
    <col min="3847" max="3847" width="17.33203125" style="346" bestFit="1" customWidth="1"/>
    <col min="3848" max="4097" width="8.88671875" style="346" customWidth="1"/>
    <col min="4098" max="4098" width="17.33203125" style="346" bestFit="1" customWidth="1"/>
    <col min="4099" max="4099" width="61.5546875" style="346" bestFit="1" customWidth="1"/>
    <col min="4100" max="4100" width="12.33203125" style="346" bestFit="1" customWidth="1"/>
    <col min="4101" max="4101" width="15.33203125" style="346" bestFit="1" customWidth="1"/>
    <col min="4102" max="4102" width="12.33203125" style="346" bestFit="1" customWidth="1"/>
    <col min="4103" max="4103" width="17.33203125" style="346" bestFit="1" customWidth="1"/>
    <col min="4104" max="4353" width="8.88671875" style="346" customWidth="1"/>
    <col min="4354" max="4354" width="17.33203125" style="346" bestFit="1" customWidth="1"/>
    <col min="4355" max="4355" width="61.5546875" style="346" bestFit="1" customWidth="1"/>
    <col min="4356" max="4356" width="12.33203125" style="346" bestFit="1" customWidth="1"/>
    <col min="4357" max="4357" width="15.33203125" style="346" bestFit="1" customWidth="1"/>
    <col min="4358" max="4358" width="12.33203125" style="346" bestFit="1" customWidth="1"/>
    <col min="4359" max="4359" width="17.33203125" style="346" bestFit="1" customWidth="1"/>
    <col min="4360" max="4609" width="8.88671875" style="346" customWidth="1"/>
    <col min="4610" max="4610" width="17.33203125" style="346" bestFit="1" customWidth="1"/>
    <col min="4611" max="4611" width="61.5546875" style="346" bestFit="1" customWidth="1"/>
    <col min="4612" max="4612" width="12.33203125" style="346" bestFit="1" customWidth="1"/>
    <col min="4613" max="4613" width="15.33203125" style="346" bestFit="1" customWidth="1"/>
    <col min="4614" max="4614" width="12.33203125" style="346" bestFit="1" customWidth="1"/>
    <col min="4615" max="4615" width="17.33203125" style="346" bestFit="1" customWidth="1"/>
    <col min="4616" max="4865" width="8.88671875" style="346" customWidth="1"/>
    <col min="4866" max="4866" width="17.33203125" style="346" bestFit="1" customWidth="1"/>
    <col min="4867" max="4867" width="61.5546875" style="346" bestFit="1" customWidth="1"/>
    <col min="4868" max="4868" width="12.33203125" style="346" bestFit="1" customWidth="1"/>
    <col min="4869" max="4869" width="15.33203125" style="346" bestFit="1" customWidth="1"/>
    <col min="4870" max="4870" width="12.33203125" style="346" bestFit="1" customWidth="1"/>
    <col min="4871" max="4871" width="17.33203125" style="346" bestFit="1" customWidth="1"/>
    <col min="4872" max="5121" width="8.88671875" style="346" customWidth="1"/>
    <col min="5122" max="5122" width="17.33203125" style="346" bestFit="1" customWidth="1"/>
    <col min="5123" max="5123" width="61.5546875" style="346" bestFit="1" customWidth="1"/>
    <col min="5124" max="5124" width="12.33203125" style="346" bestFit="1" customWidth="1"/>
    <col min="5125" max="5125" width="15.33203125" style="346" bestFit="1" customWidth="1"/>
    <col min="5126" max="5126" width="12.33203125" style="346" bestFit="1" customWidth="1"/>
    <col min="5127" max="5127" width="17.33203125" style="346" bestFit="1" customWidth="1"/>
    <col min="5128" max="5377" width="8.88671875" style="346" customWidth="1"/>
    <col min="5378" max="5378" width="17.33203125" style="346" bestFit="1" customWidth="1"/>
    <col min="5379" max="5379" width="61.5546875" style="346" bestFit="1" customWidth="1"/>
    <col min="5380" max="5380" width="12.33203125" style="346" bestFit="1" customWidth="1"/>
    <col min="5381" max="5381" width="15.33203125" style="346" bestFit="1" customWidth="1"/>
    <col min="5382" max="5382" width="12.33203125" style="346" bestFit="1" customWidth="1"/>
    <col min="5383" max="5383" width="17.33203125" style="346" bestFit="1" customWidth="1"/>
    <col min="5384" max="5633" width="8.88671875" style="346" customWidth="1"/>
    <col min="5634" max="5634" width="17.33203125" style="346" bestFit="1" customWidth="1"/>
    <col min="5635" max="5635" width="61.5546875" style="346" bestFit="1" customWidth="1"/>
    <col min="5636" max="5636" width="12.33203125" style="346" bestFit="1" customWidth="1"/>
    <col min="5637" max="5637" width="15.33203125" style="346" bestFit="1" customWidth="1"/>
    <col min="5638" max="5638" width="12.33203125" style="346" bestFit="1" customWidth="1"/>
    <col min="5639" max="5639" width="17.33203125" style="346" bestFit="1" customWidth="1"/>
    <col min="5640" max="5889" width="8.88671875" style="346" customWidth="1"/>
    <col min="5890" max="5890" width="17.33203125" style="346" bestFit="1" customWidth="1"/>
    <col min="5891" max="5891" width="61.5546875" style="346" bestFit="1" customWidth="1"/>
    <col min="5892" max="5892" width="12.33203125" style="346" bestFit="1" customWidth="1"/>
    <col min="5893" max="5893" width="15.33203125" style="346" bestFit="1" customWidth="1"/>
    <col min="5894" max="5894" width="12.33203125" style="346" bestFit="1" customWidth="1"/>
    <col min="5895" max="5895" width="17.33203125" style="346" bestFit="1" customWidth="1"/>
    <col min="5896" max="6145" width="8.88671875" style="346" customWidth="1"/>
    <col min="6146" max="6146" width="17.33203125" style="346" bestFit="1" customWidth="1"/>
    <col min="6147" max="6147" width="61.5546875" style="346" bestFit="1" customWidth="1"/>
    <col min="6148" max="6148" width="12.33203125" style="346" bestFit="1" customWidth="1"/>
    <col min="6149" max="6149" width="15.33203125" style="346" bestFit="1" customWidth="1"/>
    <col min="6150" max="6150" width="12.33203125" style="346" bestFit="1" customWidth="1"/>
    <col min="6151" max="6151" width="17.33203125" style="346" bestFit="1" customWidth="1"/>
    <col min="6152" max="6401" width="8.88671875" style="346" customWidth="1"/>
    <col min="6402" max="6402" width="17.33203125" style="346" bestFit="1" customWidth="1"/>
    <col min="6403" max="6403" width="61.5546875" style="346" bestFit="1" customWidth="1"/>
    <col min="6404" max="6404" width="12.33203125" style="346" bestFit="1" customWidth="1"/>
    <col min="6405" max="6405" width="15.33203125" style="346" bestFit="1" customWidth="1"/>
    <col min="6406" max="6406" width="12.33203125" style="346" bestFit="1" customWidth="1"/>
    <col min="6407" max="6407" width="17.33203125" style="346" bestFit="1" customWidth="1"/>
    <col min="6408" max="6657" width="8.88671875" style="346" customWidth="1"/>
    <col min="6658" max="6658" width="17.33203125" style="346" bestFit="1" customWidth="1"/>
    <col min="6659" max="6659" width="61.5546875" style="346" bestFit="1" customWidth="1"/>
    <col min="6660" max="6660" width="12.33203125" style="346" bestFit="1" customWidth="1"/>
    <col min="6661" max="6661" width="15.33203125" style="346" bestFit="1" customWidth="1"/>
    <col min="6662" max="6662" width="12.33203125" style="346" bestFit="1" customWidth="1"/>
    <col min="6663" max="6663" width="17.33203125" style="346" bestFit="1" customWidth="1"/>
    <col min="6664" max="6913" width="8.88671875" style="346" customWidth="1"/>
    <col min="6914" max="6914" width="17.33203125" style="346" bestFit="1" customWidth="1"/>
    <col min="6915" max="6915" width="61.5546875" style="346" bestFit="1" customWidth="1"/>
    <col min="6916" max="6916" width="12.33203125" style="346" bestFit="1" customWidth="1"/>
    <col min="6917" max="6917" width="15.33203125" style="346" bestFit="1" customWidth="1"/>
    <col min="6918" max="6918" width="12.33203125" style="346" bestFit="1" customWidth="1"/>
    <col min="6919" max="6919" width="17.33203125" style="346" bestFit="1" customWidth="1"/>
    <col min="6920" max="7169" width="8.88671875" style="346" customWidth="1"/>
    <col min="7170" max="7170" width="17.33203125" style="346" bestFit="1" customWidth="1"/>
    <col min="7171" max="7171" width="61.5546875" style="346" bestFit="1" customWidth="1"/>
    <col min="7172" max="7172" width="12.33203125" style="346" bestFit="1" customWidth="1"/>
    <col min="7173" max="7173" width="15.33203125" style="346" bestFit="1" customWidth="1"/>
    <col min="7174" max="7174" width="12.33203125" style="346" bestFit="1" customWidth="1"/>
    <col min="7175" max="7175" width="17.33203125" style="346" bestFit="1" customWidth="1"/>
    <col min="7176" max="7425" width="8.88671875" style="346" customWidth="1"/>
    <col min="7426" max="7426" width="17.33203125" style="346" bestFit="1" customWidth="1"/>
    <col min="7427" max="7427" width="61.5546875" style="346" bestFit="1" customWidth="1"/>
    <col min="7428" max="7428" width="12.33203125" style="346" bestFit="1" customWidth="1"/>
    <col min="7429" max="7429" width="15.33203125" style="346" bestFit="1" customWidth="1"/>
    <col min="7430" max="7430" width="12.33203125" style="346" bestFit="1" customWidth="1"/>
    <col min="7431" max="7431" width="17.33203125" style="346" bestFit="1" customWidth="1"/>
    <col min="7432" max="7681" width="8.88671875" style="346" customWidth="1"/>
    <col min="7682" max="7682" width="17.33203125" style="346" bestFit="1" customWidth="1"/>
    <col min="7683" max="7683" width="61.5546875" style="346" bestFit="1" customWidth="1"/>
    <col min="7684" max="7684" width="12.33203125" style="346" bestFit="1" customWidth="1"/>
    <col min="7685" max="7685" width="15.33203125" style="346" bestFit="1" customWidth="1"/>
    <col min="7686" max="7686" width="12.33203125" style="346" bestFit="1" customWidth="1"/>
    <col min="7687" max="7687" width="17.33203125" style="346" bestFit="1" customWidth="1"/>
    <col min="7688" max="7937" width="8.88671875" style="346" customWidth="1"/>
    <col min="7938" max="7938" width="17.33203125" style="346" bestFit="1" customWidth="1"/>
    <col min="7939" max="7939" width="61.5546875" style="346" bestFit="1" customWidth="1"/>
    <col min="7940" max="7940" width="12.33203125" style="346" bestFit="1" customWidth="1"/>
    <col min="7941" max="7941" width="15.33203125" style="346" bestFit="1" customWidth="1"/>
    <col min="7942" max="7942" width="12.33203125" style="346" bestFit="1" customWidth="1"/>
    <col min="7943" max="7943" width="17.33203125" style="346" bestFit="1" customWidth="1"/>
    <col min="7944" max="8193" width="8.88671875" style="346" customWidth="1"/>
    <col min="8194" max="8194" width="17.33203125" style="346" bestFit="1" customWidth="1"/>
    <col min="8195" max="8195" width="61.5546875" style="346" bestFit="1" customWidth="1"/>
    <col min="8196" max="8196" width="12.33203125" style="346" bestFit="1" customWidth="1"/>
    <col min="8197" max="8197" width="15.33203125" style="346" bestFit="1" customWidth="1"/>
    <col min="8198" max="8198" width="12.33203125" style="346" bestFit="1" customWidth="1"/>
    <col min="8199" max="8199" width="17.33203125" style="346" bestFit="1" customWidth="1"/>
    <col min="8200" max="8449" width="8.88671875" style="346" customWidth="1"/>
    <col min="8450" max="8450" width="17.33203125" style="346" bestFit="1" customWidth="1"/>
    <col min="8451" max="8451" width="61.5546875" style="346" bestFit="1" customWidth="1"/>
    <col min="8452" max="8452" width="12.33203125" style="346" bestFit="1" customWidth="1"/>
    <col min="8453" max="8453" width="15.33203125" style="346" bestFit="1" customWidth="1"/>
    <col min="8454" max="8454" width="12.33203125" style="346" bestFit="1" customWidth="1"/>
    <col min="8455" max="8455" width="17.33203125" style="346" bestFit="1" customWidth="1"/>
    <col min="8456" max="8705" width="8.88671875" style="346" customWidth="1"/>
    <col min="8706" max="8706" width="17.33203125" style="346" bestFit="1" customWidth="1"/>
    <col min="8707" max="8707" width="61.5546875" style="346" bestFit="1" customWidth="1"/>
    <col min="8708" max="8708" width="12.33203125" style="346" bestFit="1" customWidth="1"/>
    <col min="8709" max="8709" width="15.33203125" style="346" bestFit="1" customWidth="1"/>
    <col min="8710" max="8710" width="12.33203125" style="346" bestFit="1" customWidth="1"/>
    <col min="8711" max="8711" width="17.33203125" style="346" bestFit="1" customWidth="1"/>
    <col min="8712" max="8961" width="8.88671875" style="346" customWidth="1"/>
    <col min="8962" max="8962" width="17.33203125" style="346" bestFit="1" customWidth="1"/>
    <col min="8963" max="8963" width="61.5546875" style="346" bestFit="1" customWidth="1"/>
    <col min="8964" max="8964" width="12.33203125" style="346" bestFit="1" customWidth="1"/>
    <col min="8965" max="8965" width="15.33203125" style="346" bestFit="1" customWidth="1"/>
    <col min="8966" max="8966" width="12.33203125" style="346" bestFit="1" customWidth="1"/>
    <col min="8967" max="8967" width="17.33203125" style="346" bestFit="1" customWidth="1"/>
    <col min="8968" max="9217" width="8.88671875" style="346" customWidth="1"/>
    <col min="9218" max="9218" width="17.33203125" style="346" bestFit="1" customWidth="1"/>
    <col min="9219" max="9219" width="61.5546875" style="346" bestFit="1" customWidth="1"/>
    <col min="9220" max="9220" width="12.33203125" style="346" bestFit="1" customWidth="1"/>
    <col min="9221" max="9221" width="15.33203125" style="346" bestFit="1" customWidth="1"/>
    <col min="9222" max="9222" width="12.33203125" style="346" bestFit="1" customWidth="1"/>
    <col min="9223" max="9223" width="17.33203125" style="346" bestFit="1" customWidth="1"/>
    <col min="9224" max="9473" width="8.88671875" style="346" customWidth="1"/>
    <col min="9474" max="9474" width="17.33203125" style="346" bestFit="1" customWidth="1"/>
    <col min="9475" max="9475" width="61.5546875" style="346" bestFit="1" customWidth="1"/>
    <col min="9476" max="9476" width="12.33203125" style="346" bestFit="1" customWidth="1"/>
    <col min="9477" max="9477" width="15.33203125" style="346" bestFit="1" customWidth="1"/>
    <col min="9478" max="9478" width="12.33203125" style="346" bestFit="1" customWidth="1"/>
    <col min="9479" max="9479" width="17.33203125" style="346" bestFit="1" customWidth="1"/>
    <col min="9480" max="9729" width="8.88671875" style="346" customWidth="1"/>
    <col min="9730" max="9730" width="17.33203125" style="346" bestFit="1" customWidth="1"/>
    <col min="9731" max="9731" width="61.5546875" style="346" bestFit="1" customWidth="1"/>
    <col min="9732" max="9732" width="12.33203125" style="346" bestFit="1" customWidth="1"/>
    <col min="9733" max="9733" width="15.33203125" style="346" bestFit="1" customWidth="1"/>
    <col min="9734" max="9734" width="12.33203125" style="346" bestFit="1" customWidth="1"/>
    <col min="9735" max="9735" width="17.33203125" style="346" bestFit="1" customWidth="1"/>
    <col min="9736" max="9985" width="8.88671875" style="346" customWidth="1"/>
    <col min="9986" max="9986" width="17.33203125" style="346" bestFit="1" customWidth="1"/>
    <col min="9987" max="9987" width="61.5546875" style="346" bestFit="1" customWidth="1"/>
    <col min="9988" max="9988" width="12.33203125" style="346" bestFit="1" customWidth="1"/>
    <col min="9989" max="9989" width="15.33203125" style="346" bestFit="1" customWidth="1"/>
    <col min="9990" max="9990" width="12.33203125" style="346" bestFit="1" customWidth="1"/>
    <col min="9991" max="9991" width="17.33203125" style="346" bestFit="1" customWidth="1"/>
    <col min="9992" max="10241" width="8.88671875" style="346" customWidth="1"/>
    <col min="10242" max="10242" width="17.33203125" style="346" bestFit="1" customWidth="1"/>
    <col min="10243" max="10243" width="61.5546875" style="346" bestFit="1" customWidth="1"/>
    <col min="10244" max="10244" width="12.33203125" style="346" bestFit="1" customWidth="1"/>
    <col min="10245" max="10245" width="15.33203125" style="346" bestFit="1" customWidth="1"/>
    <col min="10246" max="10246" width="12.33203125" style="346" bestFit="1" customWidth="1"/>
    <col min="10247" max="10247" width="17.33203125" style="346" bestFit="1" customWidth="1"/>
    <col min="10248" max="10497" width="8.88671875" style="346" customWidth="1"/>
    <col min="10498" max="10498" width="17.33203125" style="346" bestFit="1" customWidth="1"/>
    <col min="10499" max="10499" width="61.5546875" style="346" bestFit="1" customWidth="1"/>
    <col min="10500" max="10500" width="12.33203125" style="346" bestFit="1" customWidth="1"/>
    <col min="10501" max="10501" width="15.33203125" style="346" bestFit="1" customWidth="1"/>
    <col min="10502" max="10502" width="12.33203125" style="346" bestFit="1" customWidth="1"/>
    <col min="10503" max="10503" width="17.33203125" style="346" bestFit="1" customWidth="1"/>
    <col min="10504" max="10753" width="8.88671875" style="346" customWidth="1"/>
    <col min="10754" max="10754" width="17.33203125" style="346" bestFit="1" customWidth="1"/>
    <col min="10755" max="10755" width="61.5546875" style="346" bestFit="1" customWidth="1"/>
    <col min="10756" max="10756" width="12.33203125" style="346" bestFit="1" customWidth="1"/>
    <col min="10757" max="10757" width="15.33203125" style="346" bestFit="1" customWidth="1"/>
    <col min="10758" max="10758" width="12.33203125" style="346" bestFit="1" customWidth="1"/>
    <col min="10759" max="10759" width="17.33203125" style="346" bestFit="1" customWidth="1"/>
    <col min="10760" max="11009" width="8.88671875" style="346" customWidth="1"/>
    <col min="11010" max="11010" width="17.33203125" style="346" bestFit="1" customWidth="1"/>
    <col min="11011" max="11011" width="61.5546875" style="346" bestFit="1" customWidth="1"/>
    <col min="11012" max="11012" width="12.33203125" style="346" bestFit="1" customWidth="1"/>
    <col min="11013" max="11013" width="15.33203125" style="346" bestFit="1" customWidth="1"/>
    <col min="11014" max="11014" width="12.33203125" style="346" bestFit="1" customWidth="1"/>
    <col min="11015" max="11015" width="17.33203125" style="346" bestFit="1" customWidth="1"/>
    <col min="11016" max="11265" width="8.88671875" style="346" customWidth="1"/>
    <col min="11266" max="11266" width="17.33203125" style="346" bestFit="1" customWidth="1"/>
    <col min="11267" max="11267" width="61.5546875" style="346" bestFit="1" customWidth="1"/>
    <col min="11268" max="11268" width="12.33203125" style="346" bestFit="1" customWidth="1"/>
    <col min="11269" max="11269" width="15.33203125" style="346" bestFit="1" customWidth="1"/>
    <col min="11270" max="11270" width="12.33203125" style="346" bestFit="1" customWidth="1"/>
    <col min="11271" max="11271" width="17.33203125" style="346" bestFit="1" customWidth="1"/>
    <col min="11272" max="11521" width="8.88671875" style="346" customWidth="1"/>
    <col min="11522" max="11522" width="17.33203125" style="346" bestFit="1" customWidth="1"/>
    <col min="11523" max="11523" width="61.5546875" style="346" bestFit="1" customWidth="1"/>
    <col min="11524" max="11524" width="12.33203125" style="346" bestFit="1" customWidth="1"/>
    <col min="11525" max="11525" width="15.33203125" style="346" bestFit="1" customWidth="1"/>
    <col min="11526" max="11526" width="12.33203125" style="346" bestFit="1" customWidth="1"/>
    <col min="11527" max="11527" width="17.33203125" style="346" bestFit="1" customWidth="1"/>
    <col min="11528" max="11777" width="8.88671875" style="346" customWidth="1"/>
    <col min="11778" max="11778" width="17.33203125" style="346" bestFit="1" customWidth="1"/>
    <col min="11779" max="11779" width="61.5546875" style="346" bestFit="1" customWidth="1"/>
    <col min="11780" max="11780" width="12.33203125" style="346" bestFit="1" customWidth="1"/>
    <col min="11781" max="11781" width="15.33203125" style="346" bestFit="1" customWidth="1"/>
    <col min="11782" max="11782" width="12.33203125" style="346" bestFit="1" customWidth="1"/>
    <col min="11783" max="11783" width="17.33203125" style="346" bestFit="1" customWidth="1"/>
    <col min="11784" max="12033" width="8.88671875" style="346" customWidth="1"/>
    <col min="12034" max="12034" width="17.33203125" style="346" bestFit="1" customWidth="1"/>
    <col min="12035" max="12035" width="61.5546875" style="346" bestFit="1" customWidth="1"/>
    <col min="12036" max="12036" width="12.33203125" style="346" bestFit="1" customWidth="1"/>
    <col min="12037" max="12037" width="15.33203125" style="346" bestFit="1" customWidth="1"/>
    <col min="12038" max="12038" width="12.33203125" style="346" bestFit="1" customWidth="1"/>
    <col min="12039" max="12039" width="17.33203125" style="346" bestFit="1" customWidth="1"/>
    <col min="12040" max="12289" width="8.88671875" style="346" customWidth="1"/>
    <col min="12290" max="12290" width="17.33203125" style="346" bestFit="1" customWidth="1"/>
    <col min="12291" max="12291" width="61.5546875" style="346" bestFit="1" customWidth="1"/>
    <col min="12292" max="12292" width="12.33203125" style="346" bestFit="1" customWidth="1"/>
    <col min="12293" max="12293" width="15.33203125" style="346" bestFit="1" customWidth="1"/>
    <col min="12294" max="12294" width="12.33203125" style="346" bestFit="1" customWidth="1"/>
    <col min="12295" max="12295" width="17.33203125" style="346" bestFit="1" customWidth="1"/>
    <col min="12296" max="12545" width="8.88671875" style="346" customWidth="1"/>
    <col min="12546" max="12546" width="17.33203125" style="346" bestFit="1" customWidth="1"/>
    <col min="12547" max="12547" width="61.5546875" style="346" bestFit="1" customWidth="1"/>
    <col min="12548" max="12548" width="12.33203125" style="346" bestFit="1" customWidth="1"/>
    <col min="12549" max="12549" width="15.33203125" style="346" bestFit="1" customWidth="1"/>
    <col min="12550" max="12550" width="12.33203125" style="346" bestFit="1" customWidth="1"/>
    <col min="12551" max="12551" width="17.33203125" style="346" bestFit="1" customWidth="1"/>
    <col min="12552" max="12801" width="8.88671875" style="346" customWidth="1"/>
    <col min="12802" max="12802" width="17.33203125" style="346" bestFit="1" customWidth="1"/>
    <col min="12803" max="12803" width="61.5546875" style="346" bestFit="1" customWidth="1"/>
    <col min="12804" max="12804" width="12.33203125" style="346" bestFit="1" customWidth="1"/>
    <col min="12805" max="12805" width="15.33203125" style="346" bestFit="1" customWidth="1"/>
    <col min="12806" max="12806" width="12.33203125" style="346" bestFit="1" customWidth="1"/>
    <col min="12807" max="12807" width="17.33203125" style="346" bestFit="1" customWidth="1"/>
    <col min="12808" max="13057" width="8.88671875" style="346" customWidth="1"/>
    <col min="13058" max="13058" width="17.33203125" style="346" bestFit="1" customWidth="1"/>
    <col min="13059" max="13059" width="61.5546875" style="346" bestFit="1" customWidth="1"/>
    <col min="13060" max="13060" width="12.33203125" style="346" bestFit="1" customWidth="1"/>
    <col min="13061" max="13061" width="15.33203125" style="346" bestFit="1" customWidth="1"/>
    <col min="13062" max="13062" width="12.33203125" style="346" bestFit="1" customWidth="1"/>
    <col min="13063" max="13063" width="17.33203125" style="346" bestFit="1" customWidth="1"/>
    <col min="13064" max="13313" width="8.88671875" style="346" customWidth="1"/>
    <col min="13314" max="13314" width="17.33203125" style="346" bestFit="1" customWidth="1"/>
    <col min="13315" max="13315" width="61.5546875" style="346" bestFit="1" customWidth="1"/>
    <col min="13316" max="13316" width="12.33203125" style="346" bestFit="1" customWidth="1"/>
    <col min="13317" max="13317" width="15.33203125" style="346" bestFit="1" customWidth="1"/>
    <col min="13318" max="13318" width="12.33203125" style="346" bestFit="1" customWidth="1"/>
    <col min="13319" max="13319" width="17.33203125" style="346" bestFit="1" customWidth="1"/>
    <col min="13320" max="13569" width="8.88671875" style="346" customWidth="1"/>
    <col min="13570" max="13570" width="17.33203125" style="346" bestFit="1" customWidth="1"/>
    <col min="13571" max="13571" width="61.5546875" style="346" bestFit="1" customWidth="1"/>
    <col min="13572" max="13572" width="12.33203125" style="346" bestFit="1" customWidth="1"/>
    <col min="13573" max="13573" width="15.33203125" style="346" bestFit="1" customWidth="1"/>
    <col min="13574" max="13574" width="12.33203125" style="346" bestFit="1" customWidth="1"/>
    <col min="13575" max="13575" width="17.33203125" style="346" bestFit="1" customWidth="1"/>
    <col min="13576" max="13825" width="8.88671875" style="346" customWidth="1"/>
    <col min="13826" max="13826" width="17.33203125" style="346" bestFit="1" customWidth="1"/>
    <col min="13827" max="13827" width="61.5546875" style="346" bestFit="1" customWidth="1"/>
    <col min="13828" max="13828" width="12.33203125" style="346" bestFit="1" customWidth="1"/>
    <col min="13829" max="13829" width="15.33203125" style="346" bestFit="1" customWidth="1"/>
    <col min="13830" max="13830" width="12.33203125" style="346" bestFit="1" customWidth="1"/>
    <col min="13831" max="13831" width="17.33203125" style="346" bestFit="1" customWidth="1"/>
    <col min="13832" max="14081" width="8.88671875" style="346" customWidth="1"/>
    <col min="14082" max="14082" width="17.33203125" style="346" bestFit="1" customWidth="1"/>
    <col min="14083" max="14083" width="61.5546875" style="346" bestFit="1" customWidth="1"/>
    <col min="14084" max="14084" width="12.33203125" style="346" bestFit="1" customWidth="1"/>
    <col min="14085" max="14085" width="15.33203125" style="346" bestFit="1" customWidth="1"/>
    <col min="14086" max="14086" width="12.33203125" style="346" bestFit="1" customWidth="1"/>
    <col min="14087" max="14087" width="17.33203125" style="346" bestFit="1" customWidth="1"/>
    <col min="14088" max="14337" width="8.88671875" style="346" customWidth="1"/>
    <col min="14338" max="14338" width="17.33203125" style="346" bestFit="1" customWidth="1"/>
    <col min="14339" max="14339" width="61.5546875" style="346" bestFit="1" customWidth="1"/>
    <col min="14340" max="14340" width="12.33203125" style="346" bestFit="1" customWidth="1"/>
    <col min="14341" max="14341" width="15.33203125" style="346" bestFit="1" customWidth="1"/>
    <col min="14342" max="14342" width="12.33203125" style="346" bestFit="1" customWidth="1"/>
    <col min="14343" max="14343" width="17.33203125" style="346" bestFit="1" customWidth="1"/>
    <col min="14344" max="14593" width="8.88671875" style="346" customWidth="1"/>
    <col min="14594" max="14594" width="17.33203125" style="346" bestFit="1" customWidth="1"/>
    <col min="14595" max="14595" width="61.5546875" style="346" bestFit="1" customWidth="1"/>
    <col min="14596" max="14596" width="12.33203125" style="346" bestFit="1" customWidth="1"/>
    <col min="14597" max="14597" width="15.33203125" style="346" bestFit="1" customWidth="1"/>
    <col min="14598" max="14598" width="12.33203125" style="346" bestFit="1" customWidth="1"/>
    <col min="14599" max="14599" width="17.33203125" style="346" bestFit="1" customWidth="1"/>
    <col min="14600" max="14849" width="8.88671875" style="346" customWidth="1"/>
    <col min="14850" max="14850" width="17.33203125" style="346" bestFit="1" customWidth="1"/>
    <col min="14851" max="14851" width="61.5546875" style="346" bestFit="1" customWidth="1"/>
    <col min="14852" max="14852" width="12.33203125" style="346" bestFit="1" customWidth="1"/>
    <col min="14853" max="14853" width="15.33203125" style="346" bestFit="1" customWidth="1"/>
    <col min="14854" max="14854" width="12.33203125" style="346" bestFit="1" customWidth="1"/>
    <col min="14855" max="14855" width="17.33203125" style="346" bestFit="1" customWidth="1"/>
    <col min="14856" max="15105" width="8.88671875" style="346" customWidth="1"/>
    <col min="15106" max="15106" width="17.33203125" style="346" bestFit="1" customWidth="1"/>
    <col min="15107" max="15107" width="61.5546875" style="346" bestFit="1" customWidth="1"/>
    <col min="15108" max="15108" width="12.33203125" style="346" bestFit="1" customWidth="1"/>
    <col min="15109" max="15109" width="15.33203125" style="346" bestFit="1" customWidth="1"/>
    <col min="15110" max="15110" width="12.33203125" style="346" bestFit="1" customWidth="1"/>
    <col min="15111" max="15111" width="17.33203125" style="346" bestFit="1" customWidth="1"/>
    <col min="15112" max="15361" width="8.88671875" style="346" customWidth="1"/>
    <col min="15362" max="15362" width="17.33203125" style="346" bestFit="1" customWidth="1"/>
    <col min="15363" max="15363" width="61.5546875" style="346" bestFit="1" customWidth="1"/>
    <col min="15364" max="15364" width="12.33203125" style="346" bestFit="1" customWidth="1"/>
    <col min="15365" max="15365" width="15.33203125" style="346" bestFit="1" customWidth="1"/>
    <col min="15366" max="15366" width="12.33203125" style="346" bestFit="1" customWidth="1"/>
    <col min="15367" max="15367" width="17.33203125" style="346" bestFit="1" customWidth="1"/>
    <col min="15368" max="15617" width="8.88671875" style="346" customWidth="1"/>
    <col min="15618" max="15618" width="17.33203125" style="346" bestFit="1" customWidth="1"/>
    <col min="15619" max="15619" width="61.5546875" style="346" bestFit="1" customWidth="1"/>
    <col min="15620" max="15620" width="12.33203125" style="346" bestFit="1" customWidth="1"/>
    <col min="15621" max="15621" width="15.33203125" style="346" bestFit="1" customWidth="1"/>
    <col min="15622" max="15622" width="12.33203125" style="346" bestFit="1" customWidth="1"/>
    <col min="15623" max="15623" width="17.33203125" style="346" bestFit="1" customWidth="1"/>
    <col min="15624" max="15873" width="8.88671875" style="346" customWidth="1"/>
    <col min="15874" max="15874" width="17.33203125" style="346" bestFit="1" customWidth="1"/>
    <col min="15875" max="15875" width="61.5546875" style="346" bestFit="1" customWidth="1"/>
    <col min="15876" max="15876" width="12.33203125" style="346" bestFit="1" customWidth="1"/>
    <col min="15877" max="15877" width="15.33203125" style="346" bestFit="1" customWidth="1"/>
    <col min="15878" max="15878" width="12.33203125" style="346" bestFit="1" customWidth="1"/>
    <col min="15879" max="15879" width="17.33203125" style="346" bestFit="1" customWidth="1"/>
    <col min="15880" max="16129" width="8.88671875" style="346" customWidth="1"/>
    <col min="16130" max="16130" width="17.33203125" style="346" bestFit="1" customWidth="1"/>
    <col min="16131" max="16131" width="61.5546875" style="346" bestFit="1" customWidth="1"/>
    <col min="16132" max="16132" width="12.33203125" style="346" bestFit="1" customWidth="1"/>
    <col min="16133" max="16133" width="15.33203125" style="346" bestFit="1" customWidth="1"/>
    <col min="16134" max="16134" width="12.33203125" style="346" bestFit="1" customWidth="1"/>
    <col min="16135" max="16135" width="17.33203125" style="346" bestFit="1" customWidth="1"/>
    <col min="16136" max="16384" width="8.88671875" style="346" customWidth="1"/>
  </cols>
  <sheetData>
    <row r="2" spans="1:10" ht="13.8">
      <c r="A2" s="422" t="s">
        <v>1897</v>
      </c>
      <c r="B2" s="422" t="s">
        <v>1898</v>
      </c>
      <c r="C2" s="422" t="s">
        <v>1898</v>
      </c>
      <c r="D2" s="422" t="s">
        <v>1898</v>
      </c>
      <c r="E2" s="423" t="s">
        <v>1899</v>
      </c>
      <c r="F2" s="423" t="s">
        <v>1900</v>
      </c>
    </row>
    <row r="3" spans="1:10" ht="13.8">
      <c r="A3" s="422" t="s">
        <v>1898</v>
      </c>
      <c r="B3" s="422" t="s">
        <v>1898</v>
      </c>
      <c r="C3" s="422" t="s">
        <v>1898</v>
      </c>
      <c r="D3" s="422" t="s">
        <v>1898</v>
      </c>
      <c r="E3" s="423" t="s">
        <v>1901</v>
      </c>
      <c r="F3" s="423" t="s">
        <v>1902</v>
      </c>
    </row>
    <row r="4" spans="1:10">
      <c r="A4" s="424" t="s">
        <v>1903</v>
      </c>
    </row>
    <row r="5" spans="1:10" ht="13.8">
      <c r="A5" s="422" t="s">
        <v>1904</v>
      </c>
      <c r="B5" s="422" t="s">
        <v>1905</v>
      </c>
      <c r="C5" s="429">
        <v>45657</v>
      </c>
      <c r="D5" s="422" t="s">
        <v>1898</v>
      </c>
      <c r="E5" s="422" t="s">
        <v>1898</v>
      </c>
      <c r="F5" s="422" t="s">
        <v>1898</v>
      </c>
    </row>
    <row r="6" spans="1:10" ht="13.8">
      <c r="A6" s="422" t="s">
        <v>1898</v>
      </c>
      <c r="B6" s="422" t="s">
        <v>1898</v>
      </c>
      <c r="C6" s="422" t="s">
        <v>1898</v>
      </c>
      <c r="D6" s="422" t="s">
        <v>1898</v>
      </c>
      <c r="E6" s="422" t="s">
        <v>1898</v>
      </c>
      <c r="F6" s="422" t="s">
        <v>1898</v>
      </c>
    </row>
    <row r="7" spans="1:10" ht="15" customHeight="1">
      <c r="A7" s="425" t="s">
        <v>1906</v>
      </c>
      <c r="B7" s="425" t="s">
        <v>1907</v>
      </c>
      <c r="C7" s="425" t="s">
        <v>1908</v>
      </c>
      <c r="D7" s="426" t="s">
        <v>1909</v>
      </c>
      <c r="E7" s="426" t="s">
        <v>1910</v>
      </c>
      <c r="F7" s="426" t="s">
        <v>1911</v>
      </c>
      <c r="I7" s="345" t="s">
        <v>1912</v>
      </c>
      <c r="J7" s="345" t="s">
        <v>1913</v>
      </c>
    </row>
    <row r="8" spans="1:10">
      <c r="A8" s="427" t="s">
        <v>1899</v>
      </c>
      <c r="B8" s="428" t="s">
        <v>1914</v>
      </c>
    </row>
    <row r="9" spans="1:10" ht="13.95" hidden="1" customHeight="1">
      <c r="A9" s="419">
        <v>1</v>
      </c>
      <c r="B9" s="419" t="s">
        <v>132</v>
      </c>
      <c r="C9" s="419" t="s">
        <v>1915</v>
      </c>
      <c r="D9" s="420">
        <v>6906631288</v>
      </c>
      <c r="E9" s="420">
        <v>881931.04</v>
      </c>
      <c r="F9" s="420">
        <v>6906631288</v>
      </c>
      <c r="G9" s="346">
        <f t="shared" ref="G9:G72" si="0">+LEN(A9)</f>
        <v>1</v>
      </c>
      <c r="H9" s="407"/>
      <c r="I9" s="347"/>
      <c r="J9" s="347"/>
    </row>
    <row r="10" spans="1:10" ht="13.95" hidden="1" customHeight="1">
      <c r="A10" s="419">
        <v>11</v>
      </c>
      <c r="B10" s="419" t="s">
        <v>1707</v>
      </c>
      <c r="C10" s="419" t="s">
        <v>1915</v>
      </c>
      <c r="D10" s="420">
        <v>4357119135</v>
      </c>
      <c r="E10" s="420">
        <v>556375.24</v>
      </c>
      <c r="F10" s="420">
        <v>4357119135</v>
      </c>
      <c r="G10" s="346">
        <f t="shared" si="0"/>
        <v>2</v>
      </c>
      <c r="H10" s="407"/>
      <c r="I10" s="347"/>
      <c r="J10" s="347"/>
    </row>
    <row r="11" spans="1:10" ht="13.95" hidden="1" customHeight="1">
      <c r="A11" s="419">
        <v>11020</v>
      </c>
      <c r="B11" s="419" t="s">
        <v>140</v>
      </c>
      <c r="C11" s="419" t="s">
        <v>1915</v>
      </c>
      <c r="D11" s="420">
        <v>4357119135</v>
      </c>
      <c r="E11" s="420">
        <v>556375.24</v>
      </c>
      <c r="F11" s="420">
        <v>4357119135</v>
      </c>
      <c r="G11" s="346">
        <f t="shared" si="0"/>
        <v>5</v>
      </c>
      <c r="H11" s="407"/>
      <c r="I11" s="347"/>
      <c r="J11" s="347"/>
    </row>
    <row r="12" spans="1:10" ht="13.95" hidden="1" customHeight="1">
      <c r="A12" s="419">
        <v>11020105</v>
      </c>
      <c r="B12" s="419" t="s">
        <v>1708</v>
      </c>
      <c r="C12" s="419" t="s">
        <v>1915</v>
      </c>
      <c r="D12" s="420">
        <v>46156300</v>
      </c>
      <c r="E12" s="420">
        <v>5893.85</v>
      </c>
      <c r="F12" s="420">
        <v>46156300</v>
      </c>
      <c r="G12" s="346">
        <f t="shared" si="0"/>
        <v>8</v>
      </c>
      <c r="H12" s="407"/>
      <c r="I12" s="347"/>
      <c r="J12" s="347"/>
    </row>
    <row r="13" spans="1:10" ht="13.95" hidden="1" customHeight="1">
      <c r="A13" s="419">
        <v>11020105002</v>
      </c>
      <c r="B13" s="419" t="s">
        <v>1709</v>
      </c>
      <c r="C13" s="419" t="s">
        <v>1915</v>
      </c>
      <c r="D13" s="420">
        <v>46156300</v>
      </c>
      <c r="E13" s="420">
        <v>5893.85</v>
      </c>
      <c r="F13" s="420">
        <v>46156300</v>
      </c>
      <c r="G13" s="346">
        <f t="shared" si="0"/>
        <v>11</v>
      </c>
      <c r="H13" s="407"/>
      <c r="I13" s="347"/>
      <c r="J13" s="347"/>
    </row>
    <row r="14" spans="1:10" ht="13.95" hidden="1" customHeight="1">
      <c r="A14" s="419">
        <v>1102010500202</v>
      </c>
      <c r="B14" s="419" t="s">
        <v>1709</v>
      </c>
      <c r="C14" s="419" t="s">
        <v>1915</v>
      </c>
      <c r="D14" s="420">
        <v>46156300</v>
      </c>
      <c r="E14" s="420">
        <v>5893.85</v>
      </c>
      <c r="F14" s="420">
        <v>46156300</v>
      </c>
      <c r="G14" s="346">
        <f t="shared" si="0"/>
        <v>13</v>
      </c>
      <c r="H14" s="407"/>
    </row>
    <row r="15" spans="1:10" ht="13.95" hidden="1" customHeight="1">
      <c r="A15" s="469">
        <v>110201050020201</v>
      </c>
      <c r="B15" s="469" t="s">
        <v>291</v>
      </c>
      <c r="C15" s="469" t="s">
        <v>1916</v>
      </c>
      <c r="D15" s="471">
        <v>5000</v>
      </c>
      <c r="E15" s="471">
        <v>5000</v>
      </c>
      <c r="F15" s="471">
        <v>39156300</v>
      </c>
      <c r="G15" s="346">
        <f t="shared" si="0"/>
        <v>15</v>
      </c>
      <c r="H15" s="407">
        <f>+F15/D15</f>
        <v>7831.26</v>
      </c>
      <c r="I15" s="470" t="s">
        <v>140</v>
      </c>
      <c r="J15" s="470"/>
    </row>
    <row r="16" spans="1:10" ht="13.95" hidden="1" customHeight="1">
      <c r="A16" s="469">
        <v>110201050020299</v>
      </c>
      <c r="B16" s="469" t="s">
        <v>292</v>
      </c>
      <c r="C16" s="469" t="s">
        <v>1915</v>
      </c>
      <c r="D16" s="471">
        <v>7000000</v>
      </c>
      <c r="E16" s="471">
        <v>893.85</v>
      </c>
      <c r="F16" s="471">
        <v>7000000</v>
      </c>
      <c r="G16" s="346">
        <f t="shared" si="0"/>
        <v>15</v>
      </c>
      <c r="H16" s="407"/>
      <c r="I16" s="470" t="s">
        <v>140</v>
      </c>
      <c r="J16" s="470"/>
    </row>
    <row r="17" spans="1:10" ht="13.95" hidden="1" customHeight="1">
      <c r="A17" s="419">
        <v>11020107</v>
      </c>
      <c r="B17" s="419" t="s">
        <v>1710</v>
      </c>
      <c r="C17" s="419" t="s">
        <v>1915</v>
      </c>
      <c r="D17" s="420">
        <v>4310962835</v>
      </c>
      <c r="E17" s="420">
        <v>550481.38</v>
      </c>
      <c r="F17" s="420">
        <v>4310962835</v>
      </c>
      <c r="G17" s="346">
        <f t="shared" si="0"/>
        <v>8</v>
      </c>
      <c r="H17" s="407"/>
    </row>
    <row r="18" spans="1:10" ht="13.95" hidden="1" customHeight="1">
      <c r="A18" s="419">
        <v>11020107001</v>
      </c>
      <c r="B18" s="419" t="s">
        <v>1710</v>
      </c>
      <c r="C18" s="419" t="s">
        <v>1915</v>
      </c>
      <c r="D18" s="420">
        <v>4310962835</v>
      </c>
      <c r="E18" s="420">
        <v>550481.38</v>
      </c>
      <c r="F18" s="420">
        <v>4310962835</v>
      </c>
      <c r="G18" s="346">
        <f t="shared" si="0"/>
        <v>11</v>
      </c>
      <c r="H18" s="407"/>
    </row>
    <row r="19" spans="1:10" ht="13.95" hidden="1" customHeight="1">
      <c r="A19" s="419">
        <v>1102010700106</v>
      </c>
      <c r="B19" s="419" t="s">
        <v>1710</v>
      </c>
      <c r="C19" s="419" t="s">
        <v>1915</v>
      </c>
      <c r="D19" s="420">
        <v>4270006543</v>
      </c>
      <c r="E19" s="420">
        <v>545251.54</v>
      </c>
      <c r="F19" s="420">
        <v>4270006543</v>
      </c>
      <c r="G19" s="346">
        <f t="shared" si="0"/>
        <v>13</v>
      </c>
      <c r="H19" s="407"/>
    </row>
    <row r="20" spans="1:10" ht="13.95" hidden="1" customHeight="1">
      <c r="A20" s="469">
        <v>110201070010601</v>
      </c>
      <c r="B20" s="469" t="s">
        <v>303</v>
      </c>
      <c r="C20" s="469" t="s">
        <v>1916</v>
      </c>
      <c r="D20" s="471">
        <v>21272.89</v>
      </c>
      <c r="E20" s="471">
        <v>21272.89</v>
      </c>
      <c r="F20" s="471">
        <v>166593533</v>
      </c>
      <c r="G20" s="346">
        <f t="shared" si="0"/>
        <v>15</v>
      </c>
      <c r="H20" s="407"/>
      <c r="I20" s="470" t="s">
        <v>140</v>
      </c>
      <c r="J20" s="470"/>
    </row>
    <row r="21" spans="1:10" ht="13.95" hidden="1" customHeight="1">
      <c r="A21" s="469">
        <v>110201070010699</v>
      </c>
      <c r="B21" s="469" t="s">
        <v>304</v>
      </c>
      <c r="C21" s="469" t="s">
        <v>1915</v>
      </c>
      <c r="D21" s="471">
        <v>4103413010</v>
      </c>
      <c r="E21" s="471">
        <v>523978.65</v>
      </c>
      <c r="F21" s="471">
        <v>4103413010</v>
      </c>
      <c r="G21" s="346">
        <f t="shared" si="0"/>
        <v>15</v>
      </c>
      <c r="H21" s="407"/>
      <c r="I21" s="470" t="s">
        <v>140</v>
      </c>
      <c r="J21" s="470"/>
    </row>
    <row r="22" spans="1:10" ht="13.95" hidden="1" customHeight="1">
      <c r="A22" s="419">
        <v>1102010700107</v>
      </c>
      <c r="B22" s="419" t="s">
        <v>1710</v>
      </c>
      <c r="C22" s="419" t="s">
        <v>1915</v>
      </c>
      <c r="D22" s="420">
        <v>8000784</v>
      </c>
      <c r="E22" s="420">
        <v>1021.65</v>
      </c>
      <c r="F22" s="420">
        <v>8000784</v>
      </c>
      <c r="G22" s="346">
        <f t="shared" si="0"/>
        <v>13</v>
      </c>
      <c r="H22" s="407"/>
    </row>
    <row r="23" spans="1:10" ht="13.95" hidden="1" customHeight="1">
      <c r="A23" s="469">
        <v>110201070010701</v>
      </c>
      <c r="B23" s="469" t="s">
        <v>305</v>
      </c>
      <c r="C23" s="469" t="s">
        <v>1916</v>
      </c>
      <c r="D23" s="471">
        <v>4208.2</v>
      </c>
      <c r="E23" s="471">
        <v>4208.2</v>
      </c>
      <c r="F23" s="471">
        <v>32955508</v>
      </c>
      <c r="G23" s="346">
        <f t="shared" si="0"/>
        <v>15</v>
      </c>
      <c r="H23" s="407"/>
      <c r="I23" s="470" t="s">
        <v>140</v>
      </c>
      <c r="J23" s="470"/>
    </row>
    <row r="24" spans="1:10" ht="13.95" hidden="1" customHeight="1">
      <c r="A24" s="469">
        <v>110201070010799</v>
      </c>
      <c r="B24" s="469" t="s">
        <v>306</v>
      </c>
      <c r="C24" s="469" t="s">
        <v>1915</v>
      </c>
      <c r="D24" s="471">
        <v>8000784</v>
      </c>
      <c r="E24" s="471">
        <v>1021.65</v>
      </c>
      <c r="F24" s="471">
        <v>8000784</v>
      </c>
      <c r="G24" s="346">
        <f t="shared" si="0"/>
        <v>15</v>
      </c>
      <c r="H24" s="407"/>
      <c r="I24" s="470" t="s">
        <v>140</v>
      </c>
      <c r="J24" s="470"/>
    </row>
    <row r="25" spans="1:10" ht="13.95" hidden="1" customHeight="1">
      <c r="A25" s="419">
        <v>13</v>
      </c>
      <c r="B25" s="419" t="s">
        <v>1717</v>
      </c>
      <c r="C25" s="419" t="s">
        <v>1915</v>
      </c>
      <c r="D25" s="420">
        <v>1554217530</v>
      </c>
      <c r="E25" s="420">
        <v>198463.28</v>
      </c>
      <c r="F25" s="420">
        <v>1554217530</v>
      </c>
      <c r="G25" s="346">
        <f t="shared" si="0"/>
        <v>2</v>
      </c>
      <c r="H25" s="407"/>
    </row>
    <row r="26" spans="1:10" ht="13.95" hidden="1" customHeight="1">
      <c r="A26" s="419">
        <v>13010</v>
      </c>
      <c r="B26" s="419" t="s">
        <v>1718</v>
      </c>
      <c r="C26" s="419" t="s">
        <v>1915</v>
      </c>
      <c r="D26" s="420">
        <v>840139132</v>
      </c>
      <c r="E26" s="420">
        <v>107280.2</v>
      </c>
      <c r="F26" s="420">
        <v>840139132</v>
      </c>
      <c r="G26" s="346">
        <f t="shared" si="0"/>
        <v>5</v>
      </c>
      <c r="H26" s="407"/>
    </row>
    <row r="27" spans="1:10" ht="13.95" hidden="1" customHeight="1">
      <c r="A27" s="419">
        <v>13010159</v>
      </c>
      <c r="B27" s="419" t="s">
        <v>1722</v>
      </c>
      <c r="C27" s="419" t="s">
        <v>1915</v>
      </c>
      <c r="D27" s="420">
        <v>524688000</v>
      </c>
      <c r="E27" s="420">
        <v>66999.179999999993</v>
      </c>
      <c r="F27" s="420">
        <v>524688000</v>
      </c>
      <c r="G27" s="346">
        <f t="shared" si="0"/>
        <v>8</v>
      </c>
      <c r="H27" s="407"/>
    </row>
    <row r="28" spans="1:10" ht="13.95" hidden="1" customHeight="1">
      <c r="A28" s="419">
        <v>13010159001</v>
      </c>
      <c r="B28" s="419" t="s">
        <v>1722</v>
      </c>
      <c r="C28" s="419" t="s">
        <v>1915</v>
      </c>
      <c r="D28" s="420">
        <v>524688000</v>
      </c>
      <c r="E28" s="420">
        <v>66999.179999999993</v>
      </c>
      <c r="F28" s="420">
        <v>524688000</v>
      </c>
      <c r="G28" s="346">
        <f t="shared" si="0"/>
        <v>11</v>
      </c>
      <c r="H28" s="407"/>
    </row>
    <row r="29" spans="1:10" ht="13.95" hidden="1" customHeight="1">
      <c r="A29" s="419">
        <v>1301015900101</v>
      </c>
      <c r="B29" s="419" t="s">
        <v>1722</v>
      </c>
      <c r="C29" s="419" t="s">
        <v>1915</v>
      </c>
      <c r="D29" s="420">
        <v>524688000</v>
      </c>
      <c r="E29" s="420">
        <v>66999.179999999993</v>
      </c>
      <c r="F29" s="420">
        <v>524688000</v>
      </c>
      <c r="G29" s="346">
        <f t="shared" si="0"/>
        <v>13</v>
      </c>
      <c r="H29" s="407"/>
    </row>
    <row r="30" spans="1:10" ht="13.95" hidden="1" customHeight="1">
      <c r="A30" s="469">
        <v>130101590010101</v>
      </c>
      <c r="B30" s="469" t="s">
        <v>561</v>
      </c>
      <c r="C30" s="469" t="s">
        <v>1916</v>
      </c>
      <c r="D30" s="471">
        <v>37727.769999999997</v>
      </c>
      <c r="E30" s="471">
        <v>37727.769999999997</v>
      </c>
      <c r="F30" s="471">
        <v>295455976</v>
      </c>
      <c r="G30" s="346">
        <f t="shared" si="0"/>
        <v>15</v>
      </c>
      <c r="H30" s="407"/>
      <c r="I30" s="470" t="s">
        <v>152</v>
      </c>
      <c r="J30" s="470"/>
    </row>
    <row r="31" spans="1:10" ht="13.95" hidden="1" customHeight="1">
      <c r="A31" s="469">
        <v>130101590010199</v>
      </c>
      <c r="B31" s="469" t="s">
        <v>562</v>
      </c>
      <c r="C31" s="469" t="s">
        <v>1915</v>
      </c>
      <c r="D31" s="471">
        <v>229232024</v>
      </c>
      <c r="E31" s="471">
        <v>29271.41</v>
      </c>
      <c r="F31" s="471">
        <v>229232024</v>
      </c>
      <c r="G31" s="346">
        <f t="shared" si="0"/>
        <v>15</v>
      </c>
      <c r="H31" s="407"/>
      <c r="I31" s="470" t="s">
        <v>152</v>
      </c>
      <c r="J31" s="470"/>
    </row>
    <row r="32" spans="1:10" ht="13.95" hidden="1" customHeight="1">
      <c r="A32" s="419">
        <v>13010177</v>
      </c>
      <c r="B32" s="419" t="s">
        <v>1723</v>
      </c>
      <c r="C32" s="419" t="s">
        <v>1915</v>
      </c>
      <c r="D32" s="420">
        <v>315451132</v>
      </c>
      <c r="E32" s="420">
        <v>40281.019999999997</v>
      </c>
      <c r="F32" s="420">
        <v>315451132</v>
      </c>
      <c r="G32" s="346">
        <f t="shared" si="0"/>
        <v>8</v>
      </c>
      <c r="H32" s="407"/>
    </row>
    <row r="33" spans="1:10" ht="13.95" hidden="1" customHeight="1">
      <c r="A33" s="419">
        <v>13010177007</v>
      </c>
      <c r="B33" s="419" t="s">
        <v>1724</v>
      </c>
      <c r="C33" s="419" t="s">
        <v>1915</v>
      </c>
      <c r="D33" s="420">
        <v>315451132</v>
      </c>
      <c r="E33" s="420">
        <v>40281.019999999997</v>
      </c>
      <c r="F33" s="420">
        <v>315451132</v>
      </c>
      <c r="G33" s="346">
        <f t="shared" si="0"/>
        <v>11</v>
      </c>
      <c r="H33" s="407"/>
    </row>
    <row r="34" spans="1:10" ht="13.95" hidden="1" customHeight="1">
      <c r="A34" s="419">
        <v>1301017700701</v>
      </c>
      <c r="B34" s="419" t="s">
        <v>1724</v>
      </c>
      <c r="C34" s="419" t="s">
        <v>1915</v>
      </c>
      <c r="D34" s="420">
        <v>315451132</v>
      </c>
      <c r="E34" s="420">
        <v>40281.019999999997</v>
      </c>
      <c r="F34" s="420">
        <v>315451132</v>
      </c>
      <c r="G34" s="346">
        <f t="shared" si="0"/>
        <v>13</v>
      </c>
      <c r="H34" s="407"/>
    </row>
    <row r="35" spans="1:10" ht="13.95" hidden="1" customHeight="1">
      <c r="A35" s="469">
        <v>130101770070101</v>
      </c>
      <c r="B35" s="469" t="s">
        <v>591</v>
      </c>
      <c r="C35" s="469" t="s">
        <v>1916</v>
      </c>
      <c r="D35" s="471">
        <v>16539.77</v>
      </c>
      <c r="E35" s="471">
        <v>16539.77</v>
      </c>
      <c r="F35" s="471">
        <v>129527239</v>
      </c>
      <c r="G35" s="346">
        <f t="shared" si="0"/>
        <v>15</v>
      </c>
      <c r="H35" s="407"/>
      <c r="I35" s="470" t="s">
        <v>152</v>
      </c>
      <c r="J35" s="470"/>
    </row>
    <row r="36" spans="1:10" ht="13.95" hidden="1" customHeight="1">
      <c r="A36" s="469">
        <v>130101770070199</v>
      </c>
      <c r="B36" s="469" t="s">
        <v>592</v>
      </c>
      <c r="C36" s="469" t="s">
        <v>1915</v>
      </c>
      <c r="D36" s="471">
        <v>185923893</v>
      </c>
      <c r="E36" s="471">
        <v>23741.25</v>
      </c>
      <c r="F36" s="471">
        <v>185923893</v>
      </c>
      <c r="G36" s="346">
        <f t="shared" si="0"/>
        <v>15</v>
      </c>
      <c r="H36" s="407"/>
      <c r="I36" s="470" t="s">
        <v>152</v>
      </c>
      <c r="J36" s="470"/>
    </row>
    <row r="37" spans="1:10" ht="13.95" hidden="1" customHeight="1">
      <c r="A37" s="419">
        <v>13040</v>
      </c>
      <c r="B37" s="419" t="s">
        <v>150</v>
      </c>
      <c r="C37" s="419" t="s">
        <v>1915</v>
      </c>
      <c r="D37" s="420">
        <v>714078398</v>
      </c>
      <c r="E37" s="420">
        <v>91183.08</v>
      </c>
      <c r="F37" s="420">
        <v>714078398</v>
      </c>
      <c r="G37" s="346">
        <f t="shared" si="0"/>
        <v>5</v>
      </c>
      <c r="H37" s="407"/>
    </row>
    <row r="38" spans="1:10" ht="13.95" hidden="1" customHeight="1">
      <c r="A38" s="419">
        <v>13040203</v>
      </c>
      <c r="B38" s="419" t="s">
        <v>1731</v>
      </c>
      <c r="C38" s="419" t="s">
        <v>1915</v>
      </c>
      <c r="D38" s="420">
        <v>658337072</v>
      </c>
      <c r="E38" s="420">
        <v>84065.279999999999</v>
      </c>
      <c r="F38" s="420">
        <v>658337072</v>
      </c>
      <c r="G38" s="346">
        <f t="shared" si="0"/>
        <v>8</v>
      </c>
      <c r="H38" s="407"/>
    </row>
    <row r="39" spans="1:10" ht="13.95" hidden="1" customHeight="1">
      <c r="A39" s="419">
        <v>13040203001</v>
      </c>
      <c r="B39" s="419" t="s">
        <v>1732</v>
      </c>
      <c r="C39" s="419" t="s">
        <v>1915</v>
      </c>
      <c r="D39" s="420">
        <v>658337072</v>
      </c>
      <c r="E39" s="420">
        <v>84065.279999999999</v>
      </c>
      <c r="F39" s="420">
        <v>658337072</v>
      </c>
      <c r="G39" s="346">
        <f t="shared" si="0"/>
        <v>11</v>
      </c>
      <c r="H39" s="407"/>
    </row>
    <row r="40" spans="1:10" ht="13.95" hidden="1" customHeight="1">
      <c r="A40" s="419">
        <v>1304020300104</v>
      </c>
      <c r="B40" s="419" t="s">
        <v>1733</v>
      </c>
      <c r="C40" s="419" t="s">
        <v>1915</v>
      </c>
      <c r="D40" s="420">
        <v>258773395</v>
      </c>
      <c r="E40" s="420">
        <v>33043.65</v>
      </c>
      <c r="F40" s="420">
        <v>258773395</v>
      </c>
      <c r="G40" s="346">
        <f t="shared" si="0"/>
        <v>13</v>
      </c>
      <c r="H40" s="407"/>
    </row>
    <row r="41" spans="1:10" ht="13.95" hidden="1" customHeight="1">
      <c r="A41" s="469">
        <v>130402030010499</v>
      </c>
      <c r="B41" s="469" t="s">
        <v>636</v>
      </c>
      <c r="C41" s="469" t="s">
        <v>1915</v>
      </c>
      <c r="D41" s="471">
        <v>258773395</v>
      </c>
      <c r="E41" s="471">
        <v>33043.65</v>
      </c>
      <c r="F41" s="471">
        <v>258773395</v>
      </c>
      <c r="G41" s="346">
        <f t="shared" si="0"/>
        <v>15</v>
      </c>
      <c r="H41" s="407"/>
      <c r="I41" s="470" t="s">
        <v>153</v>
      </c>
      <c r="J41" s="470"/>
    </row>
    <row r="42" spans="1:10" ht="13.95" hidden="1" customHeight="1">
      <c r="A42" s="476">
        <v>1304020300106</v>
      </c>
      <c r="B42" s="476" t="s">
        <v>1734</v>
      </c>
      <c r="C42" s="476" t="s">
        <v>1915</v>
      </c>
      <c r="D42" s="477">
        <v>399563677</v>
      </c>
      <c r="E42" s="477">
        <v>51021.63</v>
      </c>
      <c r="F42" s="477">
        <v>399563677</v>
      </c>
      <c r="G42" s="346">
        <f t="shared" si="0"/>
        <v>13</v>
      </c>
      <c r="H42" s="407"/>
    </row>
    <row r="43" spans="1:10" ht="13.95" hidden="1" customHeight="1">
      <c r="A43" s="469">
        <v>130402030010699</v>
      </c>
      <c r="B43" s="469" t="s">
        <v>640</v>
      </c>
      <c r="C43" s="469" t="s">
        <v>1915</v>
      </c>
      <c r="D43" s="471">
        <v>399563677</v>
      </c>
      <c r="E43" s="471">
        <v>51021.63</v>
      </c>
      <c r="F43" s="471">
        <v>399563677</v>
      </c>
      <c r="G43" s="346">
        <f t="shared" si="0"/>
        <v>15</v>
      </c>
      <c r="H43" s="407"/>
      <c r="I43" s="470" t="s">
        <v>172</v>
      </c>
      <c r="J43" s="470"/>
    </row>
    <row r="44" spans="1:10" ht="13.95" hidden="1" customHeight="1">
      <c r="A44" s="419">
        <v>13040207</v>
      </c>
      <c r="B44" s="419" t="s">
        <v>1735</v>
      </c>
      <c r="C44" s="419" t="s">
        <v>1915</v>
      </c>
      <c r="D44" s="420">
        <v>19619331</v>
      </c>
      <c r="E44" s="420">
        <v>2505.2600000000002</v>
      </c>
      <c r="F44" s="420">
        <v>19619331</v>
      </c>
      <c r="G44" s="346">
        <f t="shared" si="0"/>
        <v>8</v>
      </c>
      <c r="H44" s="407"/>
    </row>
    <row r="45" spans="1:10" ht="13.95" hidden="1" customHeight="1">
      <c r="A45" s="419">
        <v>13040207001</v>
      </c>
      <c r="B45" s="419" t="s">
        <v>1736</v>
      </c>
      <c r="C45" s="419" t="s">
        <v>1915</v>
      </c>
      <c r="D45" s="420">
        <v>19619331</v>
      </c>
      <c r="E45" s="420">
        <v>2505.2600000000002</v>
      </c>
      <c r="F45" s="420">
        <v>19619331</v>
      </c>
      <c r="G45" s="346">
        <f t="shared" si="0"/>
        <v>11</v>
      </c>
      <c r="H45" s="407"/>
    </row>
    <row r="46" spans="1:10" ht="13.95" hidden="1" customHeight="1">
      <c r="A46" s="419">
        <v>1304020700101</v>
      </c>
      <c r="B46" s="419" t="s">
        <v>1736</v>
      </c>
      <c r="C46" s="419" t="s">
        <v>1915</v>
      </c>
      <c r="D46" s="420">
        <v>19619331</v>
      </c>
      <c r="E46" s="420">
        <v>2505.2600000000002</v>
      </c>
      <c r="F46" s="420">
        <v>19619331</v>
      </c>
      <c r="G46" s="346">
        <f t="shared" si="0"/>
        <v>13</v>
      </c>
      <c r="H46" s="407"/>
    </row>
    <row r="47" spans="1:10" ht="13.95" hidden="1" customHeight="1">
      <c r="A47" s="469">
        <v>130402070010101</v>
      </c>
      <c r="B47" s="469" t="s">
        <v>647</v>
      </c>
      <c r="C47" s="469" t="s">
        <v>1916</v>
      </c>
      <c r="D47" s="471">
        <v>2695</v>
      </c>
      <c r="E47" s="471">
        <v>2695</v>
      </c>
      <c r="F47" s="471">
        <v>19619331</v>
      </c>
      <c r="G47" s="346">
        <f t="shared" si="0"/>
        <v>15</v>
      </c>
      <c r="H47" s="407"/>
      <c r="I47" s="470" t="s">
        <v>172</v>
      </c>
      <c r="J47" s="470"/>
    </row>
    <row r="48" spans="1:10" ht="13.95" hidden="1" customHeight="1">
      <c r="A48" s="419">
        <v>13040209</v>
      </c>
      <c r="B48" s="419" t="s">
        <v>1737</v>
      </c>
      <c r="C48" s="419" t="s">
        <v>1915</v>
      </c>
      <c r="D48" s="420">
        <v>36121995</v>
      </c>
      <c r="E48" s="420">
        <v>4612.54</v>
      </c>
      <c r="F48" s="420">
        <v>36121995</v>
      </c>
      <c r="G48" s="346">
        <f t="shared" si="0"/>
        <v>8</v>
      </c>
      <c r="H48" s="407"/>
    </row>
    <row r="49" spans="1:10" ht="13.95" hidden="1" customHeight="1">
      <c r="A49" s="419">
        <v>13040209001</v>
      </c>
      <c r="B49" s="419" t="s">
        <v>1738</v>
      </c>
      <c r="C49" s="419" t="s">
        <v>1915</v>
      </c>
      <c r="D49" s="420">
        <v>36121995</v>
      </c>
      <c r="E49" s="420">
        <v>4612.54</v>
      </c>
      <c r="F49" s="420">
        <v>36121995</v>
      </c>
      <c r="G49" s="346">
        <f t="shared" si="0"/>
        <v>11</v>
      </c>
      <c r="H49" s="407"/>
    </row>
    <row r="50" spans="1:10" ht="13.95" hidden="1" customHeight="1">
      <c r="A50" s="419">
        <v>1304020900110</v>
      </c>
      <c r="B50" s="419" t="s">
        <v>1739</v>
      </c>
      <c r="C50" s="419" t="s">
        <v>1915</v>
      </c>
      <c r="D50" s="420">
        <v>15228022</v>
      </c>
      <c r="E50" s="420">
        <v>1944.52</v>
      </c>
      <c r="F50" s="420">
        <v>15228022</v>
      </c>
      <c r="G50" s="346">
        <f t="shared" si="0"/>
        <v>13</v>
      </c>
      <c r="H50" s="407"/>
    </row>
    <row r="51" spans="1:10" ht="13.95" hidden="1" customHeight="1">
      <c r="A51" s="469">
        <v>130402090011001</v>
      </c>
      <c r="B51" s="469" t="s">
        <v>667</v>
      </c>
      <c r="C51" s="469" t="s">
        <v>1916</v>
      </c>
      <c r="D51" s="471">
        <v>1984.14</v>
      </c>
      <c r="E51" s="471">
        <v>1984.14</v>
      </c>
      <c r="F51" s="471">
        <v>15228022</v>
      </c>
      <c r="G51" s="346">
        <f t="shared" si="0"/>
        <v>15</v>
      </c>
      <c r="H51" s="407"/>
      <c r="I51" s="470" t="s">
        <v>153</v>
      </c>
      <c r="J51" s="470"/>
    </row>
    <row r="52" spans="1:10" ht="13.95" hidden="1" customHeight="1">
      <c r="A52" s="419">
        <v>1304020900111</v>
      </c>
      <c r="B52" s="419" t="s">
        <v>1740</v>
      </c>
      <c r="C52" s="419" t="s">
        <v>1915</v>
      </c>
      <c r="D52" s="420">
        <v>20893973</v>
      </c>
      <c r="E52" s="420">
        <v>2668.02</v>
      </c>
      <c r="F52" s="420">
        <v>20893973</v>
      </c>
      <c r="G52" s="346">
        <f t="shared" si="0"/>
        <v>13</v>
      </c>
      <c r="H52" s="407"/>
    </row>
    <row r="53" spans="1:10" ht="13.95" hidden="1" customHeight="1">
      <c r="A53" s="469">
        <v>130402090011101</v>
      </c>
      <c r="B53" s="469" t="s">
        <v>669</v>
      </c>
      <c r="C53" s="469" t="s">
        <v>1916</v>
      </c>
      <c r="D53" s="471">
        <v>2666.67</v>
      </c>
      <c r="E53" s="471">
        <v>2666.67</v>
      </c>
      <c r="F53" s="471">
        <v>20893973</v>
      </c>
      <c r="G53" s="346">
        <f t="shared" si="0"/>
        <v>15</v>
      </c>
      <c r="H53" s="407"/>
      <c r="I53" s="470" t="s">
        <v>153</v>
      </c>
      <c r="J53" s="470"/>
    </row>
    <row r="54" spans="1:10" ht="13.95" hidden="1" customHeight="1">
      <c r="A54" s="419">
        <v>14</v>
      </c>
      <c r="B54" s="419" t="s">
        <v>1755</v>
      </c>
      <c r="C54" s="419" t="s">
        <v>1915</v>
      </c>
      <c r="D54" s="420">
        <v>310547998</v>
      </c>
      <c r="E54" s="420">
        <v>39654.92</v>
      </c>
      <c r="F54" s="420">
        <v>310547998</v>
      </c>
      <c r="G54" s="346">
        <f t="shared" si="0"/>
        <v>2</v>
      </c>
      <c r="H54" s="407"/>
    </row>
    <row r="55" spans="1:10" ht="13.95" hidden="1" customHeight="1">
      <c r="A55" s="419">
        <v>14010</v>
      </c>
      <c r="B55" s="419" t="s">
        <v>1756</v>
      </c>
      <c r="C55" s="419" t="s">
        <v>1915</v>
      </c>
      <c r="D55" s="420">
        <v>310547998</v>
      </c>
      <c r="E55" s="420">
        <v>39654.92</v>
      </c>
      <c r="F55" s="420">
        <v>310547998</v>
      </c>
      <c r="G55" s="346">
        <f t="shared" si="0"/>
        <v>5</v>
      </c>
      <c r="H55" s="407"/>
    </row>
    <row r="56" spans="1:10" ht="13.95" hidden="1" customHeight="1">
      <c r="A56" s="419">
        <v>14010237</v>
      </c>
      <c r="B56" s="419" t="s">
        <v>1757</v>
      </c>
      <c r="C56" s="419" t="s">
        <v>1915</v>
      </c>
      <c r="D56" s="420">
        <v>310547998</v>
      </c>
      <c r="E56" s="420">
        <v>39654.92</v>
      </c>
      <c r="F56" s="420">
        <v>310547998</v>
      </c>
      <c r="G56" s="346">
        <f t="shared" si="0"/>
        <v>8</v>
      </c>
      <c r="H56" s="407"/>
    </row>
    <row r="57" spans="1:10" ht="13.95" hidden="1" customHeight="1">
      <c r="A57" s="419">
        <v>14010237004</v>
      </c>
      <c r="B57" s="419" t="s">
        <v>1758</v>
      </c>
      <c r="C57" s="419" t="s">
        <v>1915</v>
      </c>
      <c r="D57" s="420">
        <v>69130909</v>
      </c>
      <c r="E57" s="420">
        <v>8827.56</v>
      </c>
      <c r="F57" s="420">
        <v>69130909</v>
      </c>
      <c r="G57" s="346">
        <f t="shared" si="0"/>
        <v>11</v>
      </c>
      <c r="H57" s="407"/>
    </row>
    <row r="58" spans="1:10" ht="13.95" hidden="1" customHeight="1">
      <c r="A58" s="419">
        <v>1401023700401</v>
      </c>
      <c r="B58" s="419" t="s">
        <v>1758</v>
      </c>
      <c r="C58" s="419" t="s">
        <v>1915</v>
      </c>
      <c r="D58" s="420">
        <v>69130909</v>
      </c>
      <c r="E58" s="420">
        <v>8827.56</v>
      </c>
      <c r="F58" s="420">
        <v>69130909</v>
      </c>
      <c r="G58" s="346">
        <f t="shared" si="0"/>
        <v>13</v>
      </c>
      <c r="H58" s="407"/>
    </row>
    <row r="59" spans="1:10" ht="13.95" hidden="1" customHeight="1">
      <c r="A59" s="469">
        <v>140102370040199</v>
      </c>
      <c r="B59" s="469" t="s">
        <v>826</v>
      </c>
      <c r="C59" s="469" t="s">
        <v>1915</v>
      </c>
      <c r="D59" s="471">
        <v>69130909</v>
      </c>
      <c r="E59" s="471">
        <v>8827.56</v>
      </c>
      <c r="F59" s="471">
        <v>69130909</v>
      </c>
      <c r="G59" s="346">
        <f t="shared" si="0"/>
        <v>15</v>
      </c>
      <c r="H59" s="407"/>
      <c r="I59" s="470" t="s">
        <v>164</v>
      </c>
      <c r="J59" s="470"/>
    </row>
    <row r="60" spans="1:10" ht="13.95" hidden="1" customHeight="1">
      <c r="A60" s="419">
        <v>14010237005</v>
      </c>
      <c r="B60" s="419" t="s">
        <v>1759</v>
      </c>
      <c r="C60" s="419" t="s">
        <v>1915</v>
      </c>
      <c r="D60" s="420">
        <v>197514889</v>
      </c>
      <c r="E60" s="420">
        <v>25221.34</v>
      </c>
      <c r="F60" s="420">
        <v>197514889</v>
      </c>
      <c r="G60" s="346">
        <f t="shared" si="0"/>
        <v>11</v>
      </c>
      <c r="H60" s="407"/>
    </row>
    <row r="61" spans="1:10" ht="13.95" hidden="1" customHeight="1">
      <c r="A61" s="419">
        <v>1401023700501</v>
      </c>
      <c r="B61" s="419" t="s">
        <v>1759</v>
      </c>
      <c r="C61" s="419" t="s">
        <v>1915</v>
      </c>
      <c r="D61" s="420">
        <v>197514889</v>
      </c>
      <c r="E61" s="420">
        <v>25221.34</v>
      </c>
      <c r="F61" s="420">
        <v>197514889</v>
      </c>
      <c r="G61" s="346">
        <f t="shared" si="0"/>
        <v>13</v>
      </c>
      <c r="H61" s="407"/>
    </row>
    <row r="62" spans="1:10" ht="13.95" hidden="1" customHeight="1">
      <c r="A62" s="469">
        <v>140102370050101</v>
      </c>
      <c r="B62" s="469" t="s">
        <v>827</v>
      </c>
      <c r="C62" s="469" t="s">
        <v>1916</v>
      </c>
      <c r="D62" s="471">
        <v>2322.7199999999998</v>
      </c>
      <c r="E62" s="471">
        <v>2322.7199999999998</v>
      </c>
      <c r="F62" s="471">
        <v>16966276</v>
      </c>
      <c r="G62" s="346">
        <f t="shared" si="0"/>
        <v>15</v>
      </c>
      <c r="H62" s="407"/>
      <c r="I62" s="470" t="s">
        <v>164</v>
      </c>
      <c r="J62" s="470"/>
    </row>
    <row r="63" spans="1:10" ht="13.95" hidden="1" customHeight="1">
      <c r="A63" s="469">
        <v>140102370050199</v>
      </c>
      <c r="B63" s="469" t="s">
        <v>828</v>
      </c>
      <c r="C63" s="469" t="s">
        <v>1915</v>
      </c>
      <c r="D63" s="471">
        <v>180548613</v>
      </c>
      <c r="E63" s="471">
        <v>23054.86</v>
      </c>
      <c r="F63" s="471">
        <v>180548613</v>
      </c>
      <c r="G63" s="346">
        <f t="shared" si="0"/>
        <v>15</v>
      </c>
      <c r="H63" s="407"/>
      <c r="I63" s="470" t="s">
        <v>164</v>
      </c>
      <c r="J63" s="470"/>
    </row>
    <row r="64" spans="1:10" ht="13.95" hidden="1" customHeight="1">
      <c r="A64" s="419">
        <v>14010237009</v>
      </c>
      <c r="B64" s="419" t="s">
        <v>1760</v>
      </c>
      <c r="C64" s="419" t="s">
        <v>1915</v>
      </c>
      <c r="D64" s="420">
        <v>275185305</v>
      </c>
      <c r="E64" s="420">
        <v>35139.339999999997</v>
      </c>
      <c r="F64" s="420">
        <v>275185305</v>
      </c>
      <c r="G64" s="346">
        <f t="shared" si="0"/>
        <v>11</v>
      </c>
      <c r="H64" s="407"/>
    </row>
    <row r="65" spans="1:10" ht="13.95" hidden="1" customHeight="1">
      <c r="A65" s="419">
        <v>1401023700901</v>
      </c>
      <c r="B65" s="419" t="s">
        <v>1760</v>
      </c>
      <c r="C65" s="419" t="s">
        <v>1915</v>
      </c>
      <c r="D65" s="420">
        <v>275185305</v>
      </c>
      <c r="E65" s="420">
        <v>35139.339999999997</v>
      </c>
      <c r="F65" s="420">
        <v>275185305</v>
      </c>
      <c r="G65" s="346">
        <f t="shared" si="0"/>
        <v>13</v>
      </c>
      <c r="H65" s="407"/>
    </row>
    <row r="66" spans="1:10" ht="13.95" hidden="1" customHeight="1">
      <c r="A66" s="469">
        <v>140102370090199</v>
      </c>
      <c r="B66" s="469" t="s">
        <v>836</v>
      </c>
      <c r="C66" s="469" t="s">
        <v>1915</v>
      </c>
      <c r="D66" s="471">
        <v>275185305</v>
      </c>
      <c r="E66" s="471">
        <v>35139.339999999997</v>
      </c>
      <c r="F66" s="471">
        <v>275185305</v>
      </c>
      <c r="G66" s="346">
        <f t="shared" si="0"/>
        <v>15</v>
      </c>
      <c r="H66" s="407"/>
      <c r="I66" s="470" t="s">
        <v>164</v>
      </c>
      <c r="J66" s="470"/>
    </row>
    <row r="67" spans="1:10" ht="13.95" hidden="1" customHeight="1">
      <c r="A67" s="419">
        <v>14010237903</v>
      </c>
      <c r="B67" s="419" t="s">
        <v>1761</v>
      </c>
      <c r="C67" s="419" t="s">
        <v>1915</v>
      </c>
      <c r="D67" s="420">
        <v>-12443568</v>
      </c>
      <c r="E67" s="420">
        <v>-1588.96</v>
      </c>
      <c r="F67" s="420">
        <v>-12443568</v>
      </c>
      <c r="G67" s="346">
        <f t="shared" si="0"/>
        <v>11</v>
      </c>
      <c r="H67" s="407"/>
    </row>
    <row r="68" spans="1:10" ht="13.95" hidden="1" customHeight="1">
      <c r="A68" s="419">
        <v>1401023790301</v>
      </c>
      <c r="B68" s="419" t="s">
        <v>1761</v>
      </c>
      <c r="C68" s="419" t="s">
        <v>1915</v>
      </c>
      <c r="D68" s="420">
        <v>-12443568</v>
      </c>
      <c r="E68" s="420">
        <v>-1588.96</v>
      </c>
      <c r="F68" s="420">
        <v>-12443568</v>
      </c>
      <c r="G68" s="346">
        <f t="shared" si="0"/>
        <v>13</v>
      </c>
      <c r="H68" s="407"/>
    </row>
    <row r="69" spans="1:10" ht="13.95" hidden="1" customHeight="1">
      <c r="A69" s="469">
        <v>140102379030199</v>
      </c>
      <c r="B69" s="469" t="s">
        <v>844</v>
      </c>
      <c r="C69" s="469" t="s">
        <v>1915</v>
      </c>
      <c r="D69" s="471">
        <v>-12443568</v>
      </c>
      <c r="E69" s="471">
        <v>-1588.96</v>
      </c>
      <c r="F69" s="471">
        <v>-12443568</v>
      </c>
      <c r="G69" s="346">
        <f t="shared" si="0"/>
        <v>15</v>
      </c>
      <c r="H69" s="407"/>
      <c r="I69" s="470" t="s">
        <v>166</v>
      </c>
      <c r="J69" s="470"/>
    </row>
    <row r="70" spans="1:10" ht="13.95" hidden="1" customHeight="1">
      <c r="A70" s="419">
        <v>14010237904</v>
      </c>
      <c r="B70" s="419" t="s">
        <v>1762</v>
      </c>
      <c r="C70" s="419" t="s">
        <v>1915</v>
      </c>
      <c r="D70" s="420">
        <v>-81246877</v>
      </c>
      <c r="E70" s="420">
        <v>-10374.69</v>
      </c>
      <c r="F70" s="420">
        <v>-81246877</v>
      </c>
      <c r="G70" s="346">
        <f t="shared" si="0"/>
        <v>11</v>
      </c>
      <c r="H70" s="407"/>
    </row>
    <row r="71" spans="1:10" ht="13.95" hidden="1" customHeight="1">
      <c r="A71" s="419">
        <v>1401023790401</v>
      </c>
      <c r="B71" s="419" t="s">
        <v>1762</v>
      </c>
      <c r="C71" s="419" t="s">
        <v>1915</v>
      </c>
      <c r="D71" s="420">
        <v>-81246877</v>
      </c>
      <c r="E71" s="420">
        <v>-10374.69</v>
      </c>
      <c r="F71" s="420">
        <v>-81246877</v>
      </c>
      <c r="G71" s="346">
        <f t="shared" si="0"/>
        <v>13</v>
      </c>
      <c r="H71" s="407"/>
    </row>
    <row r="72" spans="1:10" ht="13.95" hidden="1" customHeight="1">
      <c r="A72" s="469">
        <v>140102379040199</v>
      </c>
      <c r="B72" s="469" t="s">
        <v>846</v>
      </c>
      <c r="C72" s="469" t="s">
        <v>1915</v>
      </c>
      <c r="D72" s="471">
        <v>-81246877</v>
      </c>
      <c r="E72" s="471">
        <v>-10374.69</v>
      </c>
      <c r="F72" s="471">
        <v>-81246877</v>
      </c>
      <c r="G72" s="346">
        <f t="shared" si="0"/>
        <v>15</v>
      </c>
      <c r="H72" s="407"/>
      <c r="I72" s="470" t="s">
        <v>166</v>
      </c>
      <c r="J72" s="470"/>
    </row>
    <row r="73" spans="1:10" ht="13.95" hidden="1" customHeight="1">
      <c r="A73" s="419">
        <v>14010237908</v>
      </c>
      <c r="B73" s="419" t="s">
        <v>1763</v>
      </c>
      <c r="C73" s="419" t="s">
        <v>1915</v>
      </c>
      <c r="D73" s="420">
        <v>-137592660</v>
      </c>
      <c r="E73" s="420">
        <v>-17569.669999999998</v>
      </c>
      <c r="F73" s="420">
        <v>-137592660</v>
      </c>
      <c r="G73" s="346">
        <f t="shared" ref="G73:G136" si="1">+LEN(A73)</f>
        <v>11</v>
      </c>
      <c r="H73" s="407"/>
    </row>
    <row r="74" spans="1:10" ht="13.95" hidden="1" customHeight="1">
      <c r="A74" s="419">
        <v>1401023790801</v>
      </c>
      <c r="B74" s="419" t="s">
        <v>1763</v>
      </c>
      <c r="C74" s="419" t="s">
        <v>1915</v>
      </c>
      <c r="D74" s="420">
        <v>-137592660</v>
      </c>
      <c r="E74" s="420">
        <v>-17569.669999999998</v>
      </c>
      <c r="F74" s="420">
        <v>-137592660</v>
      </c>
      <c r="G74" s="346">
        <f t="shared" si="1"/>
        <v>13</v>
      </c>
      <c r="H74" s="407"/>
    </row>
    <row r="75" spans="1:10" ht="13.95" hidden="1" customHeight="1">
      <c r="A75" s="469">
        <v>140102379080199</v>
      </c>
      <c r="B75" s="469" t="s">
        <v>854</v>
      </c>
      <c r="C75" s="469" t="s">
        <v>1915</v>
      </c>
      <c r="D75" s="471">
        <v>-137592660</v>
      </c>
      <c r="E75" s="471">
        <v>-17569.669999999998</v>
      </c>
      <c r="F75" s="471">
        <v>-137592660</v>
      </c>
      <c r="G75" s="346">
        <f t="shared" si="1"/>
        <v>15</v>
      </c>
      <c r="H75" s="407"/>
      <c r="I75" s="470" t="s">
        <v>166</v>
      </c>
      <c r="J75" s="470"/>
    </row>
    <row r="76" spans="1:10" ht="13.95" hidden="1" customHeight="1">
      <c r="A76" s="419">
        <v>15</v>
      </c>
      <c r="B76" s="419" t="s">
        <v>1764</v>
      </c>
      <c r="C76" s="419" t="s">
        <v>1915</v>
      </c>
      <c r="D76" s="420">
        <v>684746625</v>
      </c>
      <c r="E76" s="420">
        <v>87437.61</v>
      </c>
      <c r="F76" s="420">
        <v>684746625</v>
      </c>
      <c r="G76" s="346">
        <f t="shared" si="1"/>
        <v>2</v>
      </c>
      <c r="H76" s="407"/>
    </row>
    <row r="77" spans="1:10" ht="13.95" hidden="1" customHeight="1">
      <c r="A77" s="419">
        <v>15010</v>
      </c>
      <c r="B77" s="419" t="s">
        <v>1765</v>
      </c>
      <c r="C77" s="419" t="s">
        <v>1915</v>
      </c>
      <c r="D77" s="420">
        <v>361972621</v>
      </c>
      <c r="E77" s="420">
        <v>46221.5</v>
      </c>
      <c r="F77" s="420">
        <v>361972621</v>
      </c>
      <c r="G77" s="346">
        <f t="shared" si="1"/>
        <v>5</v>
      </c>
      <c r="H77" s="407"/>
    </row>
    <row r="78" spans="1:10" ht="13.95" hidden="1" customHeight="1">
      <c r="A78" s="419">
        <v>15010239</v>
      </c>
      <c r="B78" s="419" t="s">
        <v>1765</v>
      </c>
      <c r="C78" s="419" t="s">
        <v>1915</v>
      </c>
      <c r="D78" s="420">
        <v>361972621</v>
      </c>
      <c r="E78" s="420">
        <v>46221.5</v>
      </c>
      <c r="F78" s="420">
        <v>361972621</v>
      </c>
      <c r="G78" s="346">
        <f t="shared" si="1"/>
        <v>8</v>
      </c>
      <c r="H78" s="407"/>
    </row>
    <row r="79" spans="1:10" ht="13.95" hidden="1" customHeight="1">
      <c r="A79" s="419">
        <v>15010239002</v>
      </c>
      <c r="B79" s="419" t="s">
        <v>1766</v>
      </c>
      <c r="C79" s="419" t="s">
        <v>1915</v>
      </c>
      <c r="D79" s="420">
        <v>158016132</v>
      </c>
      <c r="E79" s="420">
        <v>20177.61</v>
      </c>
      <c r="F79" s="420">
        <v>158016132</v>
      </c>
      <c r="G79" s="346">
        <f t="shared" si="1"/>
        <v>11</v>
      </c>
      <c r="H79" s="407"/>
    </row>
    <row r="80" spans="1:10" ht="13.95" hidden="1" customHeight="1">
      <c r="A80" s="419">
        <v>1501023900201</v>
      </c>
      <c r="B80" s="419" t="s">
        <v>1766</v>
      </c>
      <c r="C80" s="419" t="s">
        <v>1915</v>
      </c>
      <c r="D80" s="420">
        <v>158016132</v>
      </c>
      <c r="E80" s="420">
        <v>20177.61</v>
      </c>
      <c r="F80" s="420">
        <v>158016132</v>
      </c>
      <c r="G80" s="346">
        <f t="shared" si="1"/>
        <v>13</v>
      </c>
      <c r="H80" s="407"/>
    </row>
    <row r="81" spans="1:10" ht="13.95" hidden="1" customHeight="1">
      <c r="A81" s="469">
        <v>150102390020101</v>
      </c>
      <c r="B81" s="469" t="s">
        <v>859</v>
      </c>
      <c r="C81" s="469" t="s">
        <v>1916</v>
      </c>
      <c r="D81" s="471">
        <v>20996.43</v>
      </c>
      <c r="E81" s="471">
        <v>20996.43</v>
      </c>
      <c r="F81" s="471">
        <v>158016132</v>
      </c>
      <c r="G81" s="346">
        <f t="shared" si="1"/>
        <v>15</v>
      </c>
      <c r="H81" s="407"/>
      <c r="I81" s="470" t="s">
        <v>153</v>
      </c>
      <c r="J81" s="470"/>
    </row>
    <row r="82" spans="1:10" ht="13.95" hidden="1" customHeight="1">
      <c r="A82" s="419">
        <v>15010239003</v>
      </c>
      <c r="B82" s="419" t="s">
        <v>1767</v>
      </c>
      <c r="C82" s="419" t="s">
        <v>1915</v>
      </c>
      <c r="D82" s="420">
        <v>352468986</v>
      </c>
      <c r="E82" s="420">
        <v>45007.95</v>
      </c>
      <c r="F82" s="420">
        <v>352468986</v>
      </c>
      <c r="G82" s="346">
        <f t="shared" si="1"/>
        <v>11</v>
      </c>
      <c r="H82" s="407"/>
    </row>
    <row r="83" spans="1:10" ht="13.95" hidden="1" customHeight="1">
      <c r="A83" s="419">
        <v>1501023900301</v>
      </c>
      <c r="B83" s="419" t="s">
        <v>1767</v>
      </c>
      <c r="C83" s="419" t="s">
        <v>1915</v>
      </c>
      <c r="D83" s="420">
        <v>352468986</v>
      </c>
      <c r="E83" s="420">
        <v>45007.95</v>
      </c>
      <c r="F83" s="420">
        <v>352468986</v>
      </c>
      <c r="G83" s="346">
        <f t="shared" si="1"/>
        <v>13</v>
      </c>
      <c r="H83" s="407"/>
    </row>
    <row r="84" spans="1:10" ht="13.95" hidden="1" customHeight="1">
      <c r="A84" s="469">
        <v>150102390030101</v>
      </c>
      <c r="B84" s="469" t="s">
        <v>861</v>
      </c>
      <c r="C84" s="469" t="s">
        <v>1916</v>
      </c>
      <c r="D84" s="471">
        <v>43500</v>
      </c>
      <c r="E84" s="471">
        <v>43500</v>
      </c>
      <c r="F84" s="471">
        <v>323268986</v>
      </c>
      <c r="G84" s="346">
        <f t="shared" si="1"/>
        <v>15</v>
      </c>
      <c r="H84" s="407"/>
      <c r="I84" s="470" t="s">
        <v>167</v>
      </c>
      <c r="J84" s="470"/>
    </row>
    <row r="85" spans="1:10" ht="13.95" hidden="1" customHeight="1">
      <c r="A85" s="469">
        <v>150102390030199</v>
      </c>
      <c r="B85" s="469" t="s">
        <v>862</v>
      </c>
      <c r="C85" s="469" t="s">
        <v>1915</v>
      </c>
      <c r="D85" s="471">
        <v>29200000</v>
      </c>
      <c r="E85" s="471">
        <v>3728.65</v>
      </c>
      <c r="F85" s="471">
        <v>29200000</v>
      </c>
      <c r="G85" s="346">
        <f t="shared" si="1"/>
        <v>15</v>
      </c>
      <c r="H85" s="407"/>
      <c r="I85" s="470" t="s">
        <v>167</v>
      </c>
      <c r="J85" s="470"/>
    </row>
    <row r="86" spans="1:10" ht="13.95" hidden="1" customHeight="1">
      <c r="A86" s="419">
        <v>15010239902</v>
      </c>
      <c r="B86" s="419" t="s">
        <v>1917</v>
      </c>
      <c r="C86" s="419" t="s">
        <v>1915</v>
      </c>
      <c r="D86" s="420">
        <v>-103091213</v>
      </c>
      <c r="E86" s="420">
        <v>-13164.06</v>
      </c>
      <c r="F86" s="420">
        <v>-103091213</v>
      </c>
      <c r="G86" s="346">
        <f t="shared" si="1"/>
        <v>11</v>
      </c>
      <c r="H86" s="407"/>
    </row>
    <row r="87" spans="1:10" ht="13.95" hidden="1" customHeight="1">
      <c r="A87" s="419">
        <v>1501023990201</v>
      </c>
      <c r="B87" s="419" t="s">
        <v>1917</v>
      </c>
      <c r="C87" s="419" t="s">
        <v>1915</v>
      </c>
      <c r="D87" s="420">
        <v>-103091213</v>
      </c>
      <c r="E87" s="420">
        <v>-13164.06</v>
      </c>
      <c r="F87" s="420">
        <v>-103091213</v>
      </c>
      <c r="G87" s="346">
        <f t="shared" si="1"/>
        <v>13</v>
      </c>
      <c r="H87" s="407"/>
    </row>
    <row r="88" spans="1:10" ht="13.95" hidden="1" customHeight="1">
      <c r="A88" s="469">
        <v>150102399020101</v>
      </c>
      <c r="B88" s="469" t="s">
        <v>865</v>
      </c>
      <c r="C88" s="469" t="s">
        <v>1916</v>
      </c>
      <c r="D88" s="471">
        <v>-13778.75</v>
      </c>
      <c r="E88" s="471">
        <v>-13778.75</v>
      </c>
      <c r="F88" s="471">
        <v>-103091213</v>
      </c>
      <c r="G88" s="346">
        <f t="shared" si="1"/>
        <v>15</v>
      </c>
      <c r="H88" s="407"/>
      <c r="I88" s="470" t="s">
        <v>153</v>
      </c>
      <c r="J88" s="470"/>
    </row>
    <row r="89" spans="1:10" ht="13.95" hidden="1" customHeight="1">
      <c r="A89" s="419">
        <v>15010239903</v>
      </c>
      <c r="B89" s="419" t="s">
        <v>1768</v>
      </c>
      <c r="C89" s="419" t="s">
        <v>1915</v>
      </c>
      <c r="D89" s="420">
        <v>-45421284</v>
      </c>
      <c r="E89" s="420">
        <v>-5800</v>
      </c>
      <c r="F89" s="420">
        <v>-45421284</v>
      </c>
      <c r="G89" s="346">
        <f t="shared" si="1"/>
        <v>11</v>
      </c>
      <c r="H89" s="407"/>
    </row>
    <row r="90" spans="1:10" ht="13.95" hidden="1" customHeight="1">
      <c r="A90" s="419">
        <v>1501023990301</v>
      </c>
      <c r="B90" s="419" t="s">
        <v>1768</v>
      </c>
      <c r="C90" s="419" t="s">
        <v>1915</v>
      </c>
      <c r="D90" s="420">
        <v>-45421284</v>
      </c>
      <c r="E90" s="420">
        <v>-5800</v>
      </c>
      <c r="F90" s="420">
        <v>-45421284</v>
      </c>
      <c r="G90" s="346">
        <f t="shared" si="1"/>
        <v>13</v>
      </c>
      <c r="H90" s="407"/>
    </row>
    <row r="91" spans="1:10" ht="13.95" hidden="1" customHeight="1">
      <c r="A91" s="469">
        <v>150102399030101</v>
      </c>
      <c r="B91" s="469" t="s">
        <v>867</v>
      </c>
      <c r="C91" s="469" t="s">
        <v>1916</v>
      </c>
      <c r="D91" s="471">
        <v>-5520</v>
      </c>
      <c r="E91" s="471">
        <v>-5520</v>
      </c>
      <c r="F91" s="471">
        <v>-40221288</v>
      </c>
      <c r="G91" s="346">
        <f t="shared" si="1"/>
        <v>15</v>
      </c>
      <c r="H91" s="407"/>
      <c r="I91" s="470" t="s">
        <v>169</v>
      </c>
      <c r="J91" s="470"/>
    </row>
    <row r="92" spans="1:10" ht="13.95" hidden="1" customHeight="1">
      <c r="A92" s="469">
        <v>150102399030199</v>
      </c>
      <c r="B92" s="469" t="s">
        <v>868</v>
      </c>
      <c r="C92" s="469" t="s">
        <v>1915</v>
      </c>
      <c r="D92" s="471">
        <v>-5199996</v>
      </c>
      <c r="E92" s="471">
        <v>-664.01</v>
      </c>
      <c r="F92" s="471">
        <v>-5199996</v>
      </c>
      <c r="G92" s="346">
        <f t="shared" si="1"/>
        <v>15</v>
      </c>
      <c r="H92" s="407"/>
      <c r="I92" s="470" t="s">
        <v>169</v>
      </c>
      <c r="J92" s="470"/>
    </row>
    <row r="93" spans="1:10" ht="13.95" hidden="1" customHeight="1">
      <c r="A93" s="419">
        <v>15020</v>
      </c>
      <c r="B93" s="419" t="s">
        <v>1769</v>
      </c>
      <c r="C93" s="419" t="s">
        <v>1915</v>
      </c>
      <c r="D93" s="420">
        <v>322774004</v>
      </c>
      <c r="E93" s="420">
        <v>41216.1</v>
      </c>
      <c r="F93" s="420">
        <v>322774004</v>
      </c>
      <c r="G93" s="346">
        <f t="shared" si="1"/>
        <v>5</v>
      </c>
      <c r="H93" s="407"/>
    </row>
    <row r="94" spans="1:10" ht="13.95" hidden="1" customHeight="1">
      <c r="A94" s="419">
        <v>15020241</v>
      </c>
      <c r="B94" s="419" t="s">
        <v>1769</v>
      </c>
      <c r="C94" s="419" t="s">
        <v>1915</v>
      </c>
      <c r="D94" s="420">
        <v>322774004</v>
      </c>
      <c r="E94" s="420">
        <v>41216.1</v>
      </c>
      <c r="F94" s="420">
        <v>322774004</v>
      </c>
      <c r="G94" s="346">
        <f t="shared" si="1"/>
        <v>8</v>
      </c>
      <c r="H94" s="407"/>
    </row>
    <row r="95" spans="1:10" ht="13.95" hidden="1" customHeight="1">
      <c r="A95" s="419">
        <v>15020241001</v>
      </c>
      <c r="B95" s="419" t="s">
        <v>1770</v>
      </c>
      <c r="C95" s="419" t="s">
        <v>1915</v>
      </c>
      <c r="D95" s="420">
        <v>403467500</v>
      </c>
      <c r="E95" s="420">
        <v>51520.13</v>
      </c>
      <c r="F95" s="420">
        <v>403467500</v>
      </c>
      <c r="G95" s="346">
        <f t="shared" si="1"/>
        <v>11</v>
      </c>
      <c r="H95" s="407"/>
    </row>
    <row r="96" spans="1:10" ht="13.95" hidden="1" customHeight="1">
      <c r="A96" s="419">
        <v>1502024100101</v>
      </c>
      <c r="B96" s="419" t="s">
        <v>1770</v>
      </c>
      <c r="C96" s="419" t="s">
        <v>1915</v>
      </c>
      <c r="D96" s="420">
        <v>403467500</v>
      </c>
      <c r="E96" s="420">
        <v>51520.13</v>
      </c>
      <c r="F96" s="420">
        <v>403467500</v>
      </c>
      <c r="G96" s="346">
        <f t="shared" si="1"/>
        <v>13</v>
      </c>
      <c r="H96" s="407"/>
    </row>
    <row r="97" spans="1:10" ht="13.95" hidden="1" customHeight="1">
      <c r="A97" s="469">
        <v>150202410010199</v>
      </c>
      <c r="B97" s="469" t="s">
        <v>870</v>
      </c>
      <c r="C97" s="469" t="s">
        <v>1915</v>
      </c>
      <c r="D97" s="471">
        <v>403467500</v>
      </c>
      <c r="E97" s="471">
        <v>51520.13</v>
      </c>
      <c r="F97" s="471">
        <v>403467500</v>
      </c>
      <c r="G97" s="346">
        <f t="shared" si="1"/>
        <v>15</v>
      </c>
      <c r="H97" s="407"/>
      <c r="I97" s="470" t="s">
        <v>167</v>
      </c>
      <c r="J97" s="470"/>
    </row>
    <row r="98" spans="1:10" ht="13.95" hidden="1" customHeight="1">
      <c r="A98" s="419">
        <v>15020241901</v>
      </c>
      <c r="B98" s="419" t="s">
        <v>1771</v>
      </c>
      <c r="C98" s="419" t="s">
        <v>1915</v>
      </c>
      <c r="D98" s="420">
        <v>-80693496</v>
      </c>
      <c r="E98" s="420">
        <v>-10304.02</v>
      </c>
      <c r="F98" s="420">
        <v>-80693496</v>
      </c>
      <c r="G98" s="346">
        <f t="shared" si="1"/>
        <v>11</v>
      </c>
      <c r="H98" s="407"/>
    </row>
    <row r="99" spans="1:10" ht="13.95" hidden="1" customHeight="1">
      <c r="A99" s="419">
        <v>1502024190101</v>
      </c>
      <c r="B99" s="419" t="s">
        <v>1771</v>
      </c>
      <c r="C99" s="419" t="s">
        <v>1915</v>
      </c>
      <c r="D99" s="420">
        <v>-80693496</v>
      </c>
      <c r="E99" s="420">
        <v>-10304.02</v>
      </c>
      <c r="F99" s="420">
        <v>-80693496</v>
      </c>
      <c r="G99" s="346">
        <f t="shared" si="1"/>
        <v>13</v>
      </c>
      <c r="H99" s="407"/>
    </row>
    <row r="100" spans="1:10" ht="13.95" hidden="1" customHeight="1">
      <c r="A100" s="469">
        <v>150202419010199</v>
      </c>
      <c r="B100" s="469" t="s">
        <v>872</v>
      </c>
      <c r="C100" s="469" t="s">
        <v>1915</v>
      </c>
      <c r="D100" s="471">
        <v>-80693496</v>
      </c>
      <c r="E100" s="471">
        <v>-10304.02</v>
      </c>
      <c r="F100" s="471">
        <v>-80693496</v>
      </c>
      <c r="G100" s="346">
        <f t="shared" si="1"/>
        <v>15</v>
      </c>
      <c r="H100" s="407"/>
      <c r="I100" s="470" t="s">
        <v>169</v>
      </c>
      <c r="J100" s="470"/>
    </row>
    <row r="101" spans="1:10" ht="13.95" hidden="1" customHeight="1">
      <c r="A101" s="419">
        <v>2</v>
      </c>
      <c r="B101" s="419" t="s">
        <v>133</v>
      </c>
      <c r="C101" s="419" t="s">
        <v>1915</v>
      </c>
      <c r="D101" s="420">
        <v>-364671686</v>
      </c>
      <c r="E101" s="420">
        <v>-46566.16</v>
      </c>
      <c r="F101" s="420">
        <v>-364671686</v>
      </c>
      <c r="G101" s="346">
        <f t="shared" si="1"/>
        <v>1</v>
      </c>
      <c r="H101" s="407"/>
    </row>
    <row r="102" spans="1:10" ht="13.95" hidden="1" customHeight="1">
      <c r="A102" s="419">
        <v>21</v>
      </c>
      <c r="B102" s="419" t="s">
        <v>1772</v>
      </c>
      <c r="C102" s="419" t="s">
        <v>1915</v>
      </c>
      <c r="D102" s="420">
        <v>-25455241</v>
      </c>
      <c r="E102" s="420">
        <v>-3250.47</v>
      </c>
      <c r="F102" s="420">
        <v>-25455241</v>
      </c>
      <c r="G102" s="346">
        <f t="shared" si="1"/>
        <v>2</v>
      </c>
      <c r="H102" s="407"/>
    </row>
    <row r="103" spans="1:10" ht="13.95" hidden="1" customHeight="1">
      <c r="A103" s="419">
        <v>21010</v>
      </c>
      <c r="B103" s="419" t="s">
        <v>138</v>
      </c>
      <c r="C103" s="419" t="s">
        <v>1915</v>
      </c>
      <c r="D103" s="420">
        <v>-25455241</v>
      </c>
      <c r="E103" s="420">
        <v>-3250.47</v>
      </c>
      <c r="F103" s="420">
        <v>-25455241</v>
      </c>
      <c r="G103" s="346">
        <f t="shared" si="1"/>
        <v>5</v>
      </c>
      <c r="H103" s="407"/>
    </row>
    <row r="104" spans="1:10" ht="13.95" hidden="1" customHeight="1">
      <c r="A104" s="419">
        <v>21010102</v>
      </c>
      <c r="B104" s="419" t="s">
        <v>1773</v>
      </c>
      <c r="C104" s="419" t="s">
        <v>1915</v>
      </c>
      <c r="D104" s="420">
        <v>-20821161</v>
      </c>
      <c r="E104" s="420">
        <v>-2658.72</v>
      </c>
      <c r="F104" s="420">
        <v>-20821161</v>
      </c>
      <c r="G104" s="346">
        <f t="shared" si="1"/>
        <v>8</v>
      </c>
      <c r="H104" s="407"/>
    </row>
    <row r="105" spans="1:10" ht="13.95" hidden="1" customHeight="1">
      <c r="A105" s="419">
        <v>21010102001</v>
      </c>
      <c r="B105" s="419" t="s">
        <v>1774</v>
      </c>
      <c r="C105" s="419" t="s">
        <v>1915</v>
      </c>
      <c r="D105" s="420">
        <v>-678880</v>
      </c>
      <c r="E105" s="420">
        <v>-86.69</v>
      </c>
      <c r="F105" s="420">
        <v>-678880</v>
      </c>
      <c r="G105" s="346">
        <f t="shared" si="1"/>
        <v>11</v>
      </c>
      <c r="H105" s="407"/>
    </row>
    <row r="106" spans="1:10" ht="13.95" hidden="1" customHeight="1">
      <c r="A106" s="419">
        <v>2101010200101</v>
      </c>
      <c r="B106" s="419" t="s">
        <v>1774</v>
      </c>
      <c r="C106" s="419" t="s">
        <v>1915</v>
      </c>
      <c r="D106" s="420">
        <v>-678880</v>
      </c>
      <c r="E106" s="420">
        <v>-86.69</v>
      </c>
      <c r="F106" s="420">
        <v>-678880</v>
      </c>
      <c r="G106" s="346">
        <f t="shared" si="1"/>
        <v>13</v>
      </c>
      <c r="H106" s="407"/>
    </row>
    <row r="107" spans="1:10" ht="13.95" hidden="1" customHeight="1">
      <c r="A107" s="469">
        <v>210101020010199</v>
      </c>
      <c r="B107" s="469" t="s">
        <v>874</v>
      </c>
      <c r="C107" s="469" t="s">
        <v>1915</v>
      </c>
      <c r="D107" s="471">
        <v>-678880</v>
      </c>
      <c r="E107" s="471">
        <v>-86.69</v>
      </c>
      <c r="F107" s="471">
        <v>-678880</v>
      </c>
      <c r="G107" s="346">
        <f t="shared" si="1"/>
        <v>15</v>
      </c>
      <c r="H107" s="407"/>
      <c r="I107" s="470" t="s">
        <v>138</v>
      </c>
      <c r="J107" s="470"/>
    </row>
    <row r="108" spans="1:10" ht="13.95" hidden="1" customHeight="1">
      <c r="A108" s="419">
        <v>21010102002</v>
      </c>
      <c r="B108" s="419" t="s">
        <v>1775</v>
      </c>
      <c r="C108" s="419" t="s">
        <v>1915</v>
      </c>
      <c r="D108" s="420">
        <v>-10835243</v>
      </c>
      <c r="E108" s="420">
        <v>-1383.59</v>
      </c>
      <c r="F108" s="420">
        <v>-10835243</v>
      </c>
      <c r="G108" s="346">
        <f t="shared" si="1"/>
        <v>11</v>
      </c>
      <c r="H108" s="407"/>
    </row>
    <row r="109" spans="1:10" ht="13.95" hidden="1" customHeight="1">
      <c r="A109" s="419">
        <v>2101010200201</v>
      </c>
      <c r="B109" s="419" t="s">
        <v>1775</v>
      </c>
      <c r="C109" s="419" t="s">
        <v>1915</v>
      </c>
      <c r="D109" s="420">
        <v>-10835243</v>
      </c>
      <c r="E109" s="420">
        <v>-1383.59</v>
      </c>
      <c r="F109" s="420">
        <v>-10835243</v>
      </c>
      <c r="G109" s="346">
        <f t="shared" si="1"/>
        <v>13</v>
      </c>
      <c r="H109" s="407"/>
    </row>
    <row r="110" spans="1:10" ht="13.95" hidden="1" customHeight="1">
      <c r="A110" s="469">
        <v>210101020020101</v>
      </c>
      <c r="B110" s="469" t="s">
        <v>875</v>
      </c>
      <c r="C110" s="469" t="s">
        <v>1916</v>
      </c>
      <c r="D110" s="471">
        <v>-558</v>
      </c>
      <c r="E110" s="471">
        <v>-558</v>
      </c>
      <c r="F110" s="471">
        <v>-4369843</v>
      </c>
      <c r="G110" s="346">
        <f t="shared" si="1"/>
        <v>15</v>
      </c>
      <c r="H110" s="407"/>
      <c r="I110" s="470" t="s">
        <v>138</v>
      </c>
      <c r="J110" s="470"/>
    </row>
    <row r="111" spans="1:10" ht="13.95" hidden="1" customHeight="1">
      <c r="A111" s="469">
        <v>210101020020199</v>
      </c>
      <c r="B111" s="469" t="s">
        <v>876</v>
      </c>
      <c r="C111" s="469" t="s">
        <v>1915</v>
      </c>
      <c r="D111" s="471">
        <v>-6465400</v>
      </c>
      <c r="E111" s="471">
        <v>-825.59</v>
      </c>
      <c r="F111" s="471">
        <v>-6465400</v>
      </c>
      <c r="G111" s="346">
        <f t="shared" si="1"/>
        <v>15</v>
      </c>
      <c r="H111" s="407"/>
      <c r="I111" s="470" t="s">
        <v>138</v>
      </c>
      <c r="J111" s="470"/>
    </row>
    <row r="112" spans="1:10" ht="13.95" hidden="1" customHeight="1">
      <c r="A112" s="419">
        <v>21010102005</v>
      </c>
      <c r="B112" s="419" t="s">
        <v>1776</v>
      </c>
      <c r="C112" s="419" t="s">
        <v>1915</v>
      </c>
      <c r="D112" s="420">
        <v>-9307038</v>
      </c>
      <c r="E112" s="420">
        <v>-1188.45</v>
      </c>
      <c r="F112" s="420">
        <v>-9307038</v>
      </c>
      <c r="G112" s="346">
        <f t="shared" si="1"/>
        <v>11</v>
      </c>
      <c r="H112" s="407"/>
    </row>
    <row r="113" spans="1:10" ht="13.95" hidden="1" customHeight="1">
      <c r="A113" s="419">
        <v>2101010200501</v>
      </c>
      <c r="B113" s="419" t="s">
        <v>1776</v>
      </c>
      <c r="C113" s="419" t="s">
        <v>1915</v>
      </c>
      <c r="D113" s="420">
        <v>-9307038</v>
      </c>
      <c r="E113" s="420">
        <v>-1188.45</v>
      </c>
      <c r="F113" s="420">
        <v>-9307038</v>
      </c>
      <c r="G113" s="346">
        <f t="shared" si="1"/>
        <v>13</v>
      </c>
      <c r="H113" s="407"/>
    </row>
    <row r="114" spans="1:10" ht="13.95" hidden="1" customHeight="1">
      <c r="A114" s="469">
        <v>210101020050199</v>
      </c>
      <c r="B114" s="469" t="s">
        <v>882</v>
      </c>
      <c r="C114" s="469" t="s">
        <v>1915</v>
      </c>
      <c r="D114" s="471">
        <v>-9307038</v>
      </c>
      <c r="E114" s="471">
        <v>-1188.45</v>
      </c>
      <c r="F114" s="471">
        <v>-9307038</v>
      </c>
      <c r="G114" s="346">
        <f t="shared" si="1"/>
        <v>15</v>
      </c>
      <c r="H114" s="407"/>
      <c r="I114" s="470" t="s">
        <v>142</v>
      </c>
      <c r="J114" s="470"/>
    </row>
    <row r="115" spans="1:10" ht="13.95" hidden="1" customHeight="1">
      <c r="A115" s="419">
        <v>21010104</v>
      </c>
      <c r="B115" s="419" t="s">
        <v>1918</v>
      </c>
      <c r="C115" s="419" t="s">
        <v>1915</v>
      </c>
      <c r="D115" s="420">
        <v>-4634080</v>
      </c>
      <c r="E115" s="420">
        <v>-591.74</v>
      </c>
      <c r="F115" s="420">
        <v>-4634080</v>
      </c>
      <c r="G115" s="346">
        <f t="shared" si="1"/>
        <v>8</v>
      </c>
      <c r="H115" s="407"/>
    </row>
    <row r="116" spans="1:10" ht="13.95" hidden="1" customHeight="1">
      <c r="A116" s="419">
        <v>21010104002</v>
      </c>
      <c r="B116" s="419" t="s">
        <v>1919</v>
      </c>
      <c r="C116" s="419" t="s">
        <v>1915</v>
      </c>
      <c r="D116" s="420">
        <v>-4634080</v>
      </c>
      <c r="E116" s="420">
        <v>-591.74</v>
      </c>
      <c r="F116" s="420">
        <v>-4634080</v>
      </c>
      <c r="G116" s="346">
        <f t="shared" si="1"/>
        <v>11</v>
      </c>
      <c r="H116" s="407"/>
    </row>
    <row r="117" spans="1:10" ht="13.95" hidden="1" customHeight="1">
      <c r="A117" s="419">
        <v>2101010400201</v>
      </c>
      <c r="B117" s="419" t="s">
        <v>1919</v>
      </c>
      <c r="C117" s="419" t="s">
        <v>1915</v>
      </c>
      <c r="D117" s="420">
        <v>-4634080</v>
      </c>
      <c r="E117" s="420">
        <v>-591.74</v>
      </c>
      <c r="F117" s="420">
        <v>-4634080</v>
      </c>
      <c r="G117" s="346">
        <f t="shared" si="1"/>
        <v>13</v>
      </c>
      <c r="H117" s="407"/>
    </row>
    <row r="118" spans="1:10" ht="13.95" hidden="1" customHeight="1">
      <c r="A118" s="469">
        <v>210101040020199</v>
      </c>
      <c r="B118" s="469" t="s">
        <v>890</v>
      </c>
      <c r="C118" s="469" t="s">
        <v>1915</v>
      </c>
      <c r="D118" s="471">
        <v>-4634080</v>
      </c>
      <c r="E118" s="471">
        <v>-591.74</v>
      </c>
      <c r="F118" s="471">
        <v>-4634080</v>
      </c>
      <c r="G118" s="346">
        <f t="shared" si="1"/>
        <v>15</v>
      </c>
      <c r="H118" s="407"/>
      <c r="I118" s="470" t="s">
        <v>142</v>
      </c>
      <c r="J118" s="470"/>
    </row>
    <row r="119" spans="1:10" ht="13.95" hidden="1" customHeight="1">
      <c r="A119" s="419">
        <v>25</v>
      </c>
      <c r="B119" s="419" t="s">
        <v>1780</v>
      </c>
      <c r="C119" s="419" t="s">
        <v>1915</v>
      </c>
      <c r="D119" s="420">
        <v>-339216445</v>
      </c>
      <c r="E119" s="420">
        <v>-43315.69</v>
      </c>
      <c r="F119" s="420">
        <v>-339216445</v>
      </c>
      <c r="G119" s="346">
        <f t="shared" si="1"/>
        <v>2</v>
      </c>
      <c r="H119" s="407"/>
    </row>
    <row r="120" spans="1:10" ht="13.95" hidden="1" customHeight="1">
      <c r="A120" s="419">
        <v>25010</v>
      </c>
      <c r="B120" s="419" t="s">
        <v>1781</v>
      </c>
      <c r="C120" s="419" t="s">
        <v>1915</v>
      </c>
      <c r="D120" s="420">
        <v>-339216445</v>
      </c>
      <c r="E120" s="420">
        <v>-43315.69</v>
      </c>
      <c r="F120" s="420">
        <v>-339216445</v>
      </c>
      <c r="G120" s="346">
        <f t="shared" si="1"/>
        <v>5</v>
      </c>
      <c r="H120" s="407"/>
    </row>
    <row r="121" spans="1:10" ht="13.95" hidden="1" customHeight="1">
      <c r="A121" s="419">
        <v>25010140</v>
      </c>
      <c r="B121" s="419" t="s">
        <v>1781</v>
      </c>
      <c r="C121" s="419" t="s">
        <v>1915</v>
      </c>
      <c r="D121" s="420">
        <v>-334873818</v>
      </c>
      <c r="E121" s="420">
        <v>-42761.17</v>
      </c>
      <c r="F121" s="420">
        <v>-334873818</v>
      </c>
      <c r="G121" s="346">
        <f t="shared" si="1"/>
        <v>8</v>
      </c>
      <c r="H121" s="407"/>
    </row>
    <row r="122" spans="1:10" ht="13.95" hidden="1" customHeight="1">
      <c r="A122" s="419">
        <v>25010140001</v>
      </c>
      <c r="B122" s="419" t="s">
        <v>1781</v>
      </c>
      <c r="C122" s="419" t="s">
        <v>1915</v>
      </c>
      <c r="D122" s="420">
        <v>-334873818</v>
      </c>
      <c r="E122" s="420">
        <v>-42761.17</v>
      </c>
      <c r="F122" s="420">
        <v>-334873818</v>
      </c>
      <c r="G122" s="346">
        <f t="shared" si="1"/>
        <v>11</v>
      </c>
      <c r="H122" s="407"/>
    </row>
    <row r="123" spans="1:10" ht="13.95" hidden="1" customHeight="1">
      <c r="A123" s="419">
        <v>2501014000102</v>
      </c>
      <c r="B123" s="419" t="s">
        <v>1782</v>
      </c>
      <c r="C123" s="419" t="s">
        <v>1915</v>
      </c>
      <c r="D123" s="420">
        <v>-94674677</v>
      </c>
      <c r="E123" s="420">
        <v>-12089.33</v>
      </c>
      <c r="F123" s="420">
        <v>-94674677</v>
      </c>
      <c r="G123" s="346">
        <f t="shared" si="1"/>
        <v>13</v>
      </c>
      <c r="H123" s="407"/>
    </row>
    <row r="124" spans="1:10" s="404" customFormat="1" ht="13.95" hidden="1" customHeight="1">
      <c r="A124" s="469">
        <v>250101400010299</v>
      </c>
      <c r="B124" s="469" t="s">
        <v>1075</v>
      </c>
      <c r="C124" s="469" t="s">
        <v>1915</v>
      </c>
      <c r="D124" s="471">
        <v>-94674677</v>
      </c>
      <c r="E124" s="471">
        <v>-12089.33</v>
      </c>
      <c r="F124" s="471">
        <v>-94674677</v>
      </c>
      <c r="G124" s="404">
        <f t="shared" si="1"/>
        <v>15</v>
      </c>
      <c r="H124" s="413"/>
      <c r="I124" s="470" t="s">
        <v>142</v>
      </c>
      <c r="J124" s="473"/>
    </row>
    <row r="125" spans="1:10" s="404" customFormat="1" ht="13.95" hidden="1" customHeight="1">
      <c r="A125" s="419">
        <v>2501014000105</v>
      </c>
      <c r="B125" s="419" t="s">
        <v>1783</v>
      </c>
      <c r="C125" s="419" t="s">
        <v>1915</v>
      </c>
      <c r="D125" s="420">
        <v>-1000000</v>
      </c>
      <c r="E125" s="420">
        <v>-127.69</v>
      </c>
      <c r="F125" s="420">
        <v>-1000000</v>
      </c>
      <c r="G125" s="346">
        <f t="shared" si="1"/>
        <v>13</v>
      </c>
      <c r="H125" s="413"/>
      <c r="I125" s="344"/>
      <c r="J125" s="344"/>
    </row>
    <row r="126" spans="1:10" s="404" customFormat="1" ht="13.95" hidden="1" customHeight="1">
      <c r="A126" s="469">
        <v>250101400010599</v>
      </c>
      <c r="B126" s="469" t="s">
        <v>1081</v>
      </c>
      <c r="C126" s="469" t="s">
        <v>1915</v>
      </c>
      <c r="D126" s="471">
        <v>-1000000</v>
      </c>
      <c r="E126" s="471">
        <v>-127.69</v>
      </c>
      <c r="F126" s="471">
        <v>-1000000</v>
      </c>
      <c r="G126" s="404">
        <f t="shared" si="1"/>
        <v>15</v>
      </c>
      <c r="H126" s="413"/>
      <c r="I126" s="470" t="s">
        <v>142</v>
      </c>
      <c r="J126" s="473"/>
    </row>
    <row r="127" spans="1:10" ht="13.95" hidden="1" customHeight="1">
      <c r="A127" s="419">
        <v>2501014000107</v>
      </c>
      <c r="B127" s="419" t="s">
        <v>1784</v>
      </c>
      <c r="C127" s="419" t="s">
        <v>1915</v>
      </c>
      <c r="D127" s="420">
        <v>-99203007</v>
      </c>
      <c r="E127" s="420">
        <v>-12667.57</v>
      </c>
      <c r="F127" s="420">
        <v>-99203007</v>
      </c>
      <c r="G127" s="346">
        <f t="shared" si="1"/>
        <v>13</v>
      </c>
      <c r="H127" s="407"/>
    </row>
    <row r="128" spans="1:10" ht="13.95" hidden="1" customHeight="1">
      <c r="A128" s="469">
        <v>250101400010799</v>
      </c>
      <c r="B128" s="469" t="s">
        <v>1085</v>
      </c>
      <c r="C128" s="469" t="s">
        <v>1915</v>
      </c>
      <c r="D128" s="471">
        <v>-99203007</v>
      </c>
      <c r="E128" s="471">
        <v>-12667.57</v>
      </c>
      <c r="F128" s="471">
        <v>-99203007</v>
      </c>
      <c r="G128" s="346">
        <f t="shared" si="1"/>
        <v>15</v>
      </c>
      <c r="H128" s="407"/>
      <c r="I128" s="470" t="s">
        <v>147</v>
      </c>
      <c r="J128" s="470"/>
    </row>
    <row r="129" spans="1:10" ht="13.95" hidden="1" customHeight="1">
      <c r="A129" s="419">
        <v>2501014000109</v>
      </c>
      <c r="B129" s="419" t="s">
        <v>1785</v>
      </c>
      <c r="C129" s="419" t="s">
        <v>1915</v>
      </c>
      <c r="D129" s="420">
        <v>-39610464</v>
      </c>
      <c r="E129" s="420">
        <v>-5057.99</v>
      </c>
      <c r="F129" s="420">
        <v>-39610464</v>
      </c>
      <c r="G129" s="346">
        <f t="shared" si="1"/>
        <v>13</v>
      </c>
      <c r="H129" s="407"/>
    </row>
    <row r="130" spans="1:10" ht="13.95" hidden="1" customHeight="1">
      <c r="A130" s="469">
        <v>250101400010999</v>
      </c>
      <c r="B130" s="469" t="s">
        <v>1089</v>
      </c>
      <c r="C130" s="469" t="s">
        <v>1915</v>
      </c>
      <c r="D130" s="471">
        <v>-39610464</v>
      </c>
      <c r="E130" s="471">
        <v>-5057.99</v>
      </c>
      <c r="F130" s="471">
        <v>-39610464</v>
      </c>
      <c r="G130" s="346">
        <f t="shared" si="1"/>
        <v>15</v>
      </c>
      <c r="H130" s="407"/>
      <c r="I130" s="470" t="s">
        <v>147</v>
      </c>
      <c r="J130" s="470"/>
    </row>
    <row r="131" spans="1:10" ht="13.95" hidden="1" customHeight="1">
      <c r="A131" s="419">
        <v>2501014000112</v>
      </c>
      <c r="B131" s="419" t="s">
        <v>1786</v>
      </c>
      <c r="C131" s="419" t="s">
        <v>1915</v>
      </c>
      <c r="D131" s="420">
        <v>-86992377</v>
      </c>
      <c r="E131" s="420">
        <v>-11108.35</v>
      </c>
      <c r="F131" s="420">
        <v>-86992377</v>
      </c>
      <c r="G131" s="346">
        <f t="shared" si="1"/>
        <v>13</v>
      </c>
      <c r="H131" s="407"/>
    </row>
    <row r="132" spans="1:10" ht="13.95" hidden="1" customHeight="1">
      <c r="A132" s="469">
        <v>250101400011201</v>
      </c>
      <c r="B132" s="469" t="s">
        <v>1094</v>
      </c>
      <c r="C132" s="469" t="s">
        <v>1916</v>
      </c>
      <c r="D132" s="471">
        <v>-11108.35</v>
      </c>
      <c r="E132" s="471">
        <v>-11108.35</v>
      </c>
      <c r="F132" s="471">
        <v>-86992377</v>
      </c>
      <c r="G132" s="346">
        <f t="shared" si="1"/>
        <v>15</v>
      </c>
      <c r="H132" s="407" t="s">
        <v>1920</v>
      </c>
      <c r="I132" s="470" t="s">
        <v>147</v>
      </c>
      <c r="J132" s="470"/>
    </row>
    <row r="133" spans="1:10" ht="13.95" hidden="1" customHeight="1">
      <c r="A133" s="419">
        <v>2501014000115</v>
      </c>
      <c r="B133" s="419" t="s">
        <v>1794</v>
      </c>
      <c r="C133" s="419" t="s">
        <v>1915</v>
      </c>
      <c r="D133" s="420">
        <v>-2093636</v>
      </c>
      <c r="E133" s="420">
        <v>-267.33999999999997</v>
      </c>
      <c r="F133" s="420">
        <v>-2093636</v>
      </c>
      <c r="G133" s="346">
        <f t="shared" si="1"/>
        <v>13</v>
      </c>
      <c r="H133" s="407"/>
    </row>
    <row r="134" spans="1:10" ht="13.95" hidden="1" customHeight="1">
      <c r="A134" s="469">
        <v>250101400011599</v>
      </c>
      <c r="B134" s="469" t="s">
        <v>1099</v>
      </c>
      <c r="C134" s="469" t="s">
        <v>1915</v>
      </c>
      <c r="D134" s="471">
        <v>-2093636</v>
      </c>
      <c r="E134" s="471">
        <v>-267.33999999999997</v>
      </c>
      <c r="F134" s="471">
        <v>-2093636</v>
      </c>
      <c r="G134" s="346">
        <f t="shared" si="1"/>
        <v>15</v>
      </c>
      <c r="H134" s="407" t="s">
        <v>1920</v>
      </c>
      <c r="I134" s="470" t="s">
        <v>147</v>
      </c>
      <c r="J134" s="470"/>
    </row>
    <row r="135" spans="1:10" ht="13.95" hidden="1" customHeight="1">
      <c r="A135" s="469">
        <v>250101400011699</v>
      </c>
      <c r="B135" s="469" t="s">
        <v>1100</v>
      </c>
      <c r="C135" s="469" t="s">
        <v>1915</v>
      </c>
      <c r="D135" s="471">
        <v>-508343</v>
      </c>
      <c r="E135" s="471">
        <v>-64.91</v>
      </c>
      <c r="F135" s="471">
        <v>-508343</v>
      </c>
      <c r="G135" s="346">
        <f t="shared" si="1"/>
        <v>15</v>
      </c>
      <c r="H135" s="407" t="s">
        <v>1920</v>
      </c>
      <c r="I135" s="470" t="s">
        <v>147</v>
      </c>
      <c r="J135" s="470"/>
    </row>
    <row r="136" spans="1:10" ht="13.95" hidden="1" customHeight="1">
      <c r="A136" s="469">
        <v>250101400011799</v>
      </c>
      <c r="B136" s="469" t="s">
        <v>1101</v>
      </c>
      <c r="C136" s="469" t="s">
        <v>1915</v>
      </c>
      <c r="D136" s="471">
        <v>-10791314</v>
      </c>
      <c r="E136" s="471">
        <v>-1377.98</v>
      </c>
      <c r="F136" s="471">
        <v>-10791314</v>
      </c>
      <c r="G136" s="346">
        <f t="shared" si="1"/>
        <v>15</v>
      </c>
      <c r="H136" s="407" t="s">
        <v>1920</v>
      </c>
      <c r="I136" s="470" t="s">
        <v>147</v>
      </c>
      <c r="J136" s="470"/>
    </row>
    <row r="137" spans="1:10" ht="13.95" hidden="1" customHeight="1">
      <c r="A137" s="419">
        <v>25010142</v>
      </c>
      <c r="B137" s="419" t="s">
        <v>1788</v>
      </c>
      <c r="C137" s="419" t="s">
        <v>1915</v>
      </c>
      <c r="D137" s="420">
        <v>-4342627</v>
      </c>
      <c r="E137" s="420">
        <v>-554.52</v>
      </c>
      <c r="F137" s="420">
        <v>-4342627</v>
      </c>
      <c r="G137" s="346">
        <f t="shared" ref="G137:G200" si="2">+LEN(A137)</f>
        <v>8</v>
      </c>
      <c r="H137" s="407"/>
    </row>
    <row r="138" spans="1:10" ht="13.95" hidden="1" customHeight="1">
      <c r="A138" s="419">
        <v>25010142001</v>
      </c>
      <c r="B138" s="419" t="s">
        <v>1789</v>
      </c>
      <c r="C138" s="419" t="s">
        <v>1915</v>
      </c>
      <c r="D138" s="420">
        <v>-4342627</v>
      </c>
      <c r="E138" s="420">
        <v>-554.52</v>
      </c>
      <c r="F138" s="420">
        <v>-4342627</v>
      </c>
      <c r="G138" s="346">
        <f t="shared" si="2"/>
        <v>11</v>
      </c>
      <c r="H138" s="407"/>
    </row>
    <row r="139" spans="1:10" ht="13.95" hidden="1" customHeight="1">
      <c r="A139" s="419">
        <v>2501014200104</v>
      </c>
      <c r="B139" s="419" t="s">
        <v>1791</v>
      </c>
      <c r="C139" s="419" t="s">
        <v>1915</v>
      </c>
      <c r="D139" s="420">
        <v>-610883</v>
      </c>
      <c r="E139" s="420">
        <v>-78.010000000000005</v>
      </c>
      <c r="F139" s="420">
        <v>-610883</v>
      </c>
      <c r="G139" s="346">
        <f t="shared" si="2"/>
        <v>13</v>
      </c>
      <c r="H139" s="407"/>
    </row>
    <row r="140" spans="1:10" ht="13.95" hidden="1" customHeight="1">
      <c r="A140" s="469">
        <v>250101420010499</v>
      </c>
      <c r="B140" s="469" t="s">
        <v>1109</v>
      </c>
      <c r="C140" s="469" t="s">
        <v>1915</v>
      </c>
      <c r="D140" s="471">
        <v>-610883</v>
      </c>
      <c r="E140" s="471">
        <v>-78.010000000000005</v>
      </c>
      <c r="F140" s="471">
        <v>-610883</v>
      </c>
      <c r="G140" s="346">
        <f t="shared" si="2"/>
        <v>15</v>
      </c>
      <c r="H140" s="407"/>
      <c r="I140" s="470" t="s">
        <v>144</v>
      </c>
      <c r="J140" s="470"/>
    </row>
    <row r="141" spans="1:10" s="404" customFormat="1" ht="13.95" hidden="1" customHeight="1">
      <c r="A141" s="419">
        <v>2501014200105</v>
      </c>
      <c r="B141" s="419" t="s">
        <v>1792</v>
      </c>
      <c r="C141" s="419" t="s">
        <v>1915</v>
      </c>
      <c r="D141" s="420">
        <v>-3731744</v>
      </c>
      <c r="E141" s="420">
        <v>-476.52</v>
      </c>
      <c r="F141" s="420">
        <v>-3731744</v>
      </c>
      <c r="G141" s="346">
        <f t="shared" si="2"/>
        <v>13</v>
      </c>
      <c r="H141" s="413"/>
      <c r="I141" s="344"/>
      <c r="J141" s="344"/>
    </row>
    <row r="142" spans="1:10" ht="13.95" hidden="1" customHeight="1">
      <c r="A142" s="469">
        <v>250101420010599</v>
      </c>
      <c r="B142" s="469" t="s">
        <v>1111</v>
      </c>
      <c r="C142" s="469" t="s">
        <v>1915</v>
      </c>
      <c r="D142" s="471">
        <v>-3731744</v>
      </c>
      <c r="E142" s="471">
        <v>-476.52</v>
      </c>
      <c r="F142" s="471">
        <v>-3731744</v>
      </c>
      <c r="G142" s="346">
        <f t="shared" si="2"/>
        <v>15</v>
      </c>
      <c r="H142" s="407"/>
      <c r="I142" s="470" t="s">
        <v>144</v>
      </c>
      <c r="J142" s="470"/>
    </row>
    <row r="143" spans="1:10" ht="13.95" hidden="1" customHeight="1">
      <c r="A143" s="419">
        <v>3</v>
      </c>
      <c r="B143" s="419" t="s">
        <v>170</v>
      </c>
      <c r="C143" s="419" t="s">
        <v>1915</v>
      </c>
      <c r="D143" s="420">
        <v>-6541959602</v>
      </c>
      <c r="E143" s="420">
        <v>-835364.88</v>
      </c>
      <c r="F143" s="420">
        <v>-6541959602</v>
      </c>
      <c r="G143" s="346">
        <f t="shared" si="2"/>
        <v>1</v>
      </c>
      <c r="H143" s="407"/>
    </row>
    <row r="144" spans="1:10" s="404" customFormat="1" ht="13.95" hidden="1" customHeight="1">
      <c r="A144" s="419">
        <v>31</v>
      </c>
      <c r="B144" s="419" t="s">
        <v>1795</v>
      </c>
      <c r="C144" s="419" t="s">
        <v>1915</v>
      </c>
      <c r="D144" s="420">
        <v>-6541959602</v>
      </c>
      <c r="E144" s="420">
        <v>-835364.88</v>
      </c>
      <c r="F144" s="420">
        <v>-6541959602</v>
      </c>
      <c r="G144" s="346">
        <f t="shared" si="2"/>
        <v>2</v>
      </c>
      <c r="H144" s="407"/>
      <c r="I144" s="344"/>
      <c r="J144" s="344"/>
    </row>
    <row r="145" spans="1:10" s="404" customFormat="1" ht="13.95" hidden="1" customHeight="1">
      <c r="A145" s="419">
        <v>31010</v>
      </c>
      <c r="B145" s="419" t="s">
        <v>1796</v>
      </c>
      <c r="C145" s="419" t="s">
        <v>1915</v>
      </c>
      <c r="D145" s="420">
        <v>-10800000000</v>
      </c>
      <c r="E145" s="420">
        <v>-1379088.42</v>
      </c>
      <c r="F145" s="420">
        <v>-10800000000</v>
      </c>
      <c r="G145" s="346">
        <f t="shared" si="2"/>
        <v>5</v>
      </c>
      <c r="H145" s="413"/>
      <c r="I145" s="344"/>
      <c r="J145" s="344"/>
    </row>
    <row r="146" spans="1:10" ht="13.95" hidden="1" customHeight="1">
      <c r="A146" s="419">
        <v>31010502</v>
      </c>
      <c r="B146" s="419" t="s">
        <v>1796</v>
      </c>
      <c r="C146" s="419" t="s">
        <v>1915</v>
      </c>
      <c r="D146" s="420">
        <v>-10800000000</v>
      </c>
      <c r="E146" s="420">
        <v>-1379088.42</v>
      </c>
      <c r="F146" s="420">
        <v>-10800000000</v>
      </c>
      <c r="G146" s="346">
        <f t="shared" si="2"/>
        <v>8</v>
      </c>
      <c r="H146" s="407"/>
    </row>
    <row r="147" spans="1:10" ht="13.95" hidden="1" customHeight="1">
      <c r="A147" s="419">
        <v>31010502001</v>
      </c>
      <c r="B147" s="419" t="s">
        <v>1797</v>
      </c>
      <c r="C147" s="419" t="s">
        <v>1915</v>
      </c>
      <c r="D147" s="420">
        <v>-10800000000</v>
      </c>
      <c r="E147" s="420">
        <v>-1379088.42</v>
      </c>
      <c r="F147" s="420">
        <v>-10800000000</v>
      </c>
      <c r="G147" s="346">
        <f t="shared" si="2"/>
        <v>11</v>
      </c>
      <c r="H147" s="407"/>
    </row>
    <row r="148" spans="1:10" s="404" customFormat="1" ht="13.95" hidden="1" customHeight="1">
      <c r="A148" s="419">
        <v>3101050200101</v>
      </c>
      <c r="B148" s="419" t="s">
        <v>1797</v>
      </c>
      <c r="C148" s="419" t="s">
        <v>1915</v>
      </c>
      <c r="D148" s="420">
        <v>-50000000000</v>
      </c>
      <c r="E148" s="420">
        <v>-6384668.6200000001</v>
      </c>
      <c r="F148" s="420">
        <v>-50000000000</v>
      </c>
      <c r="G148" s="346">
        <f t="shared" si="2"/>
        <v>13</v>
      </c>
      <c r="H148" s="413"/>
      <c r="I148" s="344"/>
      <c r="J148" s="344"/>
    </row>
    <row r="149" spans="1:10" ht="13.95" hidden="1" customHeight="1">
      <c r="A149" s="469">
        <v>310105020010199</v>
      </c>
      <c r="B149" s="469" t="s">
        <v>1117</v>
      </c>
      <c r="C149" s="469" t="s">
        <v>1915</v>
      </c>
      <c r="D149" s="471">
        <v>-50000000000</v>
      </c>
      <c r="E149" s="471">
        <v>-6384668.6200000001</v>
      </c>
      <c r="F149" s="471">
        <v>-50000000000</v>
      </c>
      <c r="G149" s="346">
        <f t="shared" si="2"/>
        <v>15</v>
      </c>
      <c r="H149" s="407"/>
      <c r="I149" s="470"/>
      <c r="J149" s="470"/>
    </row>
    <row r="150" spans="1:10" ht="13.95" hidden="1" customHeight="1">
      <c r="A150" s="419">
        <v>3101050200102</v>
      </c>
      <c r="B150" s="419" t="s">
        <v>1797</v>
      </c>
      <c r="C150" s="419" t="s">
        <v>1915</v>
      </c>
      <c r="D150" s="420">
        <v>39200000000</v>
      </c>
      <c r="E150" s="420">
        <v>5005580.2</v>
      </c>
      <c r="F150" s="420">
        <v>39200000000</v>
      </c>
      <c r="G150" s="346">
        <f t="shared" si="2"/>
        <v>13</v>
      </c>
      <c r="H150" s="407"/>
    </row>
    <row r="151" spans="1:10" ht="13.95" hidden="1" customHeight="1">
      <c r="A151" s="469">
        <v>310105020010299</v>
      </c>
      <c r="B151" s="469" t="s">
        <v>1118</v>
      </c>
      <c r="C151" s="469" t="s">
        <v>1915</v>
      </c>
      <c r="D151" s="471">
        <v>39200000000</v>
      </c>
      <c r="E151" s="471">
        <v>5005580.2</v>
      </c>
      <c r="F151" s="471">
        <v>39200000000</v>
      </c>
      <c r="G151" s="346">
        <f t="shared" si="2"/>
        <v>15</v>
      </c>
      <c r="H151" s="407"/>
      <c r="I151" s="470"/>
      <c r="J151" s="470"/>
    </row>
    <row r="152" spans="1:10" ht="13.95" hidden="1" customHeight="1">
      <c r="A152" s="419">
        <v>31040</v>
      </c>
      <c r="B152" s="419" t="s">
        <v>1798</v>
      </c>
      <c r="C152" s="419" t="s">
        <v>1915</v>
      </c>
      <c r="D152" s="420">
        <v>4258040398</v>
      </c>
      <c r="E152" s="420">
        <v>543723.54</v>
      </c>
      <c r="F152" s="420">
        <v>4258040398</v>
      </c>
      <c r="G152" s="346">
        <f t="shared" si="2"/>
        <v>5</v>
      </c>
      <c r="H152" s="407"/>
    </row>
    <row r="153" spans="1:10" ht="13.95" hidden="1" customHeight="1">
      <c r="A153" s="419">
        <v>31040516</v>
      </c>
      <c r="B153" s="419" t="s">
        <v>1799</v>
      </c>
      <c r="C153" s="419" t="s">
        <v>1915</v>
      </c>
      <c r="D153" s="420">
        <v>1898251378</v>
      </c>
      <c r="E153" s="420">
        <v>242394.12</v>
      </c>
      <c r="F153" s="420">
        <v>1898251378</v>
      </c>
      <c r="G153" s="346">
        <f t="shared" si="2"/>
        <v>8</v>
      </c>
      <c r="H153" s="407"/>
    </row>
    <row r="154" spans="1:10" s="404" customFormat="1" ht="13.95" hidden="1" customHeight="1">
      <c r="A154" s="419">
        <v>31040516002</v>
      </c>
      <c r="B154" s="419" t="s">
        <v>1800</v>
      </c>
      <c r="C154" s="419" t="s">
        <v>1915</v>
      </c>
      <c r="D154" s="420">
        <v>1898251378</v>
      </c>
      <c r="E154" s="420">
        <v>242394.12</v>
      </c>
      <c r="F154" s="420">
        <v>1898251378</v>
      </c>
      <c r="G154" s="346">
        <f t="shared" si="2"/>
        <v>11</v>
      </c>
      <c r="H154" s="413"/>
      <c r="I154" s="344"/>
      <c r="J154" s="344"/>
    </row>
    <row r="155" spans="1:10" ht="13.95" hidden="1" customHeight="1">
      <c r="A155" s="419">
        <v>3104051600201</v>
      </c>
      <c r="B155" s="419" t="s">
        <v>1800</v>
      </c>
      <c r="C155" s="419" t="s">
        <v>1915</v>
      </c>
      <c r="D155" s="420">
        <v>1898251378</v>
      </c>
      <c r="E155" s="420">
        <v>242394.12</v>
      </c>
      <c r="F155" s="420">
        <v>1898251378</v>
      </c>
      <c r="G155" s="346">
        <f t="shared" si="2"/>
        <v>13</v>
      </c>
      <c r="H155" s="407"/>
    </row>
    <row r="156" spans="1:10" ht="13.95" hidden="1" customHeight="1">
      <c r="A156" s="469">
        <v>310405160020199</v>
      </c>
      <c r="B156" s="469" t="s">
        <v>1146</v>
      </c>
      <c r="C156" s="469" t="s">
        <v>1915</v>
      </c>
      <c r="D156" s="471">
        <v>1898251378</v>
      </c>
      <c r="E156" s="471">
        <v>242394.12</v>
      </c>
      <c r="F156" s="471">
        <v>1898251378</v>
      </c>
      <c r="G156" s="346">
        <f t="shared" si="2"/>
        <v>15</v>
      </c>
      <c r="H156" s="407"/>
      <c r="I156" s="470"/>
      <c r="J156" s="470"/>
    </row>
    <row r="157" spans="1:10" ht="13.95" hidden="1" customHeight="1">
      <c r="A157" s="419">
        <v>31040518</v>
      </c>
      <c r="B157" s="419" t="s">
        <v>1801</v>
      </c>
      <c r="C157" s="419" t="s">
        <v>1915</v>
      </c>
      <c r="D157" s="420">
        <v>2359789020</v>
      </c>
      <c r="E157" s="420">
        <v>301329.42</v>
      </c>
      <c r="F157" s="420">
        <v>2359789020</v>
      </c>
      <c r="G157" s="346">
        <f t="shared" si="2"/>
        <v>8</v>
      </c>
      <c r="H157" s="407"/>
    </row>
    <row r="158" spans="1:10" ht="13.95" hidden="1" customHeight="1">
      <c r="A158" s="419">
        <v>31040518002</v>
      </c>
      <c r="B158" s="419" t="s">
        <v>1802</v>
      </c>
      <c r="C158" s="419" t="s">
        <v>1915</v>
      </c>
      <c r="D158" s="420">
        <v>2359789020</v>
      </c>
      <c r="E158" s="420">
        <v>301329.42</v>
      </c>
      <c r="F158" s="420">
        <v>2359789020</v>
      </c>
      <c r="G158" s="346">
        <f t="shared" si="2"/>
        <v>11</v>
      </c>
      <c r="H158" s="407"/>
    </row>
    <row r="159" spans="1:10" ht="13.95" hidden="1" customHeight="1">
      <c r="A159" s="419">
        <v>3104051800201</v>
      </c>
      <c r="B159" s="419" t="s">
        <v>1802</v>
      </c>
      <c r="C159" s="419" t="s">
        <v>1915</v>
      </c>
      <c r="D159" s="420">
        <v>2359789020</v>
      </c>
      <c r="E159" s="420">
        <v>301329.42</v>
      </c>
      <c r="F159" s="420">
        <v>2359789020</v>
      </c>
      <c r="G159" s="346">
        <f t="shared" si="2"/>
        <v>13</v>
      </c>
      <c r="H159" s="407"/>
    </row>
    <row r="160" spans="1:10" ht="13.95" hidden="1" customHeight="1">
      <c r="A160" s="469">
        <v>310405180020199</v>
      </c>
      <c r="B160" s="469" t="s">
        <v>1150</v>
      </c>
      <c r="C160" s="469" t="s">
        <v>1915</v>
      </c>
      <c r="D160" s="471">
        <v>2359789020</v>
      </c>
      <c r="E160" s="471">
        <v>301329.42</v>
      </c>
      <c r="F160" s="471">
        <v>2359789020</v>
      </c>
      <c r="G160" s="346">
        <f t="shared" si="2"/>
        <v>15</v>
      </c>
      <c r="H160" s="407"/>
      <c r="I160" s="470"/>
      <c r="J160" s="470"/>
    </row>
    <row r="161" spans="1:10" ht="13.95" hidden="1" customHeight="1">
      <c r="A161" s="419">
        <v>6</v>
      </c>
      <c r="B161" s="419" t="s">
        <v>180</v>
      </c>
      <c r="C161" s="419" t="s">
        <v>1915</v>
      </c>
      <c r="D161" s="420">
        <v>-3730249827</v>
      </c>
      <c r="E161" s="420">
        <v>-476328.18</v>
      </c>
      <c r="F161" s="420">
        <v>-3730249827</v>
      </c>
      <c r="G161" s="346">
        <f t="shared" si="2"/>
        <v>1</v>
      </c>
      <c r="H161" s="407"/>
    </row>
    <row r="162" spans="1:10" ht="13.95" hidden="1" customHeight="1">
      <c r="A162" s="419">
        <v>61</v>
      </c>
      <c r="B162" s="419" t="s">
        <v>1803</v>
      </c>
      <c r="C162" s="419" t="s">
        <v>1915</v>
      </c>
      <c r="D162" s="420">
        <v>-3523274960</v>
      </c>
      <c r="E162" s="420">
        <v>-449898.86</v>
      </c>
      <c r="F162" s="420">
        <v>-3523274960</v>
      </c>
      <c r="G162" s="346">
        <f t="shared" si="2"/>
        <v>2</v>
      </c>
      <c r="H162" s="407"/>
    </row>
    <row r="163" spans="1:10" ht="13.95" hidden="1" customHeight="1">
      <c r="A163" s="419">
        <v>61020</v>
      </c>
      <c r="B163" s="419" t="s">
        <v>1804</v>
      </c>
      <c r="C163" s="419" t="s">
        <v>1915</v>
      </c>
      <c r="D163" s="420">
        <v>-3069629413</v>
      </c>
      <c r="E163" s="420">
        <v>-391971.33</v>
      </c>
      <c r="F163" s="420">
        <v>-3069629413</v>
      </c>
      <c r="G163" s="346">
        <f t="shared" si="2"/>
        <v>5</v>
      </c>
      <c r="H163" s="407"/>
    </row>
    <row r="164" spans="1:10" ht="13.95" hidden="1" customHeight="1">
      <c r="A164" s="419">
        <v>61020710</v>
      </c>
      <c r="B164" s="419" t="s">
        <v>1805</v>
      </c>
      <c r="C164" s="419" t="s">
        <v>1915</v>
      </c>
      <c r="D164" s="420">
        <v>-3069629413</v>
      </c>
      <c r="E164" s="420">
        <v>-391971.33</v>
      </c>
      <c r="F164" s="420">
        <v>-3069629413</v>
      </c>
      <c r="G164" s="346">
        <f t="shared" si="2"/>
        <v>8</v>
      </c>
      <c r="H164" s="407"/>
    </row>
    <row r="165" spans="1:10" ht="13.95" hidden="1" customHeight="1">
      <c r="A165" s="419">
        <v>61020710001</v>
      </c>
      <c r="B165" s="419" t="s">
        <v>1806</v>
      </c>
      <c r="C165" s="419" t="s">
        <v>1915</v>
      </c>
      <c r="D165" s="420">
        <v>-3069629413</v>
      </c>
      <c r="E165" s="420">
        <v>-391971.33</v>
      </c>
      <c r="F165" s="420">
        <v>-3069629413</v>
      </c>
      <c r="G165" s="346">
        <f t="shared" si="2"/>
        <v>11</v>
      </c>
      <c r="H165" s="407"/>
    </row>
    <row r="166" spans="1:10" ht="13.95" hidden="1" customHeight="1">
      <c r="A166" s="419">
        <v>6102071000101</v>
      </c>
      <c r="B166" s="419" t="s">
        <v>1806</v>
      </c>
      <c r="C166" s="419" t="s">
        <v>1915</v>
      </c>
      <c r="D166" s="420">
        <v>-3069629413</v>
      </c>
      <c r="E166" s="420">
        <v>-391971.33</v>
      </c>
      <c r="F166" s="420">
        <v>-3069629413</v>
      </c>
      <c r="G166" s="346">
        <f t="shared" si="2"/>
        <v>13</v>
      </c>
      <c r="H166" s="407"/>
    </row>
    <row r="167" spans="1:10" ht="13.95" hidden="1" customHeight="1">
      <c r="A167" s="469">
        <v>610207100010101</v>
      </c>
      <c r="B167" s="469" t="s">
        <v>1183</v>
      </c>
      <c r="C167" s="469" t="s">
        <v>1916</v>
      </c>
      <c r="D167" s="471">
        <v>-214483.46</v>
      </c>
      <c r="E167" s="471">
        <v>-214483.46</v>
      </c>
      <c r="F167" s="471">
        <v>-1641317627</v>
      </c>
      <c r="G167" s="346">
        <f t="shared" si="2"/>
        <v>15</v>
      </c>
      <c r="H167" s="407"/>
      <c r="I167" s="470" t="s">
        <v>184</v>
      </c>
      <c r="J167" s="470" t="s">
        <v>1921</v>
      </c>
    </row>
    <row r="168" spans="1:10" ht="13.95" hidden="1" customHeight="1">
      <c r="A168" s="469">
        <v>610207100010199</v>
      </c>
      <c r="B168" s="469" t="s">
        <v>1184</v>
      </c>
      <c r="C168" s="469" t="s">
        <v>1915</v>
      </c>
      <c r="D168" s="471">
        <v>-1428311786</v>
      </c>
      <c r="E168" s="471">
        <v>-182385.95</v>
      </c>
      <c r="F168" s="471">
        <v>-1428311786</v>
      </c>
      <c r="G168" s="346">
        <f t="shared" si="2"/>
        <v>15</v>
      </c>
      <c r="H168" s="407"/>
      <c r="I168" s="470" t="s">
        <v>184</v>
      </c>
      <c r="J168" s="470" t="s">
        <v>1922</v>
      </c>
    </row>
    <row r="169" spans="1:10" ht="13.95" hidden="1" customHeight="1">
      <c r="A169" s="419">
        <v>61040</v>
      </c>
      <c r="B169" s="419" t="s">
        <v>1807</v>
      </c>
      <c r="C169" s="419" t="s">
        <v>1915</v>
      </c>
      <c r="D169" s="420">
        <v>-132222459</v>
      </c>
      <c r="E169" s="420">
        <v>-16883.93</v>
      </c>
      <c r="F169" s="420">
        <v>-132222459</v>
      </c>
      <c r="G169" s="346">
        <f t="shared" si="2"/>
        <v>5</v>
      </c>
      <c r="H169" s="407"/>
    </row>
    <row r="170" spans="1:10" ht="13.95" hidden="1" customHeight="1">
      <c r="A170" s="419">
        <v>61040742</v>
      </c>
      <c r="B170" s="419" t="s">
        <v>1808</v>
      </c>
      <c r="C170" s="419" t="s">
        <v>1915</v>
      </c>
      <c r="D170" s="420">
        <v>-132222459</v>
      </c>
      <c r="E170" s="420">
        <v>-16883.93</v>
      </c>
      <c r="F170" s="420">
        <v>-132222459</v>
      </c>
      <c r="G170" s="346">
        <f t="shared" si="2"/>
        <v>8</v>
      </c>
      <c r="H170" s="407"/>
    </row>
    <row r="171" spans="1:10" ht="13.95" hidden="1" customHeight="1">
      <c r="A171" s="419">
        <v>61040742001</v>
      </c>
      <c r="B171" s="419" t="s">
        <v>1809</v>
      </c>
      <c r="C171" s="419" t="s">
        <v>1915</v>
      </c>
      <c r="D171" s="420">
        <v>-13786302</v>
      </c>
      <c r="E171" s="420">
        <v>-1760.42</v>
      </c>
      <c r="F171" s="420">
        <v>-13786302</v>
      </c>
      <c r="G171" s="346">
        <f t="shared" si="2"/>
        <v>11</v>
      </c>
      <c r="H171" s="407"/>
    </row>
    <row r="172" spans="1:10" ht="13.95" hidden="1" customHeight="1">
      <c r="A172" s="419">
        <v>6104074200101</v>
      </c>
      <c r="B172" s="419" t="s">
        <v>1809</v>
      </c>
      <c r="C172" s="419" t="s">
        <v>1915</v>
      </c>
      <c r="D172" s="420">
        <v>-13786302</v>
      </c>
      <c r="E172" s="420">
        <v>-1760.42</v>
      </c>
      <c r="F172" s="420">
        <v>-13786302</v>
      </c>
      <c r="G172" s="346">
        <f t="shared" si="2"/>
        <v>13</v>
      </c>
      <c r="H172" s="407"/>
    </row>
    <row r="173" spans="1:10" ht="13.95" customHeight="1">
      <c r="A173" s="469">
        <v>610407420010199</v>
      </c>
      <c r="B173" s="469" t="s">
        <v>1256</v>
      </c>
      <c r="C173" s="469" t="s">
        <v>1915</v>
      </c>
      <c r="D173" s="471">
        <v>-13786302</v>
      </c>
      <c r="E173" s="471">
        <v>-1760.42</v>
      </c>
      <c r="F173" s="471">
        <v>-13786302</v>
      </c>
      <c r="G173" s="346">
        <f t="shared" si="2"/>
        <v>15</v>
      </c>
      <c r="H173" s="407"/>
      <c r="I173" s="470" t="s">
        <v>182</v>
      </c>
      <c r="J173" s="470" t="s">
        <v>1923</v>
      </c>
    </row>
    <row r="174" spans="1:10" ht="13.95" hidden="1" customHeight="1">
      <c r="A174" s="419">
        <v>61040742003</v>
      </c>
      <c r="B174" s="419" t="s">
        <v>1810</v>
      </c>
      <c r="C174" s="419" t="s">
        <v>1915</v>
      </c>
      <c r="D174" s="420">
        <v>-118436157</v>
      </c>
      <c r="E174" s="420">
        <v>-15123.51</v>
      </c>
      <c r="F174" s="420">
        <v>-118436157</v>
      </c>
      <c r="G174" s="346">
        <f t="shared" si="2"/>
        <v>11</v>
      </c>
      <c r="H174" s="407"/>
    </row>
    <row r="175" spans="1:10" ht="13.95" hidden="1" customHeight="1">
      <c r="A175" s="419">
        <v>6104074200302</v>
      </c>
      <c r="B175" s="419" t="s">
        <v>1924</v>
      </c>
      <c r="C175" s="419" t="s">
        <v>1915</v>
      </c>
      <c r="D175" s="420">
        <v>-622179</v>
      </c>
      <c r="E175" s="420">
        <v>-79.45</v>
      </c>
      <c r="F175" s="420">
        <v>-622179</v>
      </c>
      <c r="G175" s="346">
        <f t="shared" si="2"/>
        <v>13</v>
      </c>
      <c r="H175" s="407"/>
    </row>
    <row r="176" spans="1:10" ht="13.95" customHeight="1">
      <c r="A176" s="469">
        <v>610407420030201</v>
      </c>
      <c r="B176" s="469" t="s">
        <v>1273</v>
      </c>
      <c r="C176" s="469" t="s">
        <v>1916</v>
      </c>
      <c r="D176" s="471">
        <v>-23.37</v>
      </c>
      <c r="E176" s="471">
        <v>-23.37</v>
      </c>
      <c r="F176" s="471">
        <v>-181494</v>
      </c>
      <c r="G176" s="346">
        <f t="shared" si="2"/>
        <v>15</v>
      </c>
      <c r="H176" s="407"/>
      <c r="I176" s="470" t="s">
        <v>182</v>
      </c>
      <c r="J176" s="470" t="s">
        <v>1925</v>
      </c>
    </row>
    <row r="177" spans="1:10" ht="13.95" customHeight="1">
      <c r="A177" s="469">
        <v>610407420030299</v>
      </c>
      <c r="B177" s="469" t="s">
        <v>1274</v>
      </c>
      <c r="C177" s="469" t="s">
        <v>1915</v>
      </c>
      <c r="D177" s="471">
        <v>-440685</v>
      </c>
      <c r="E177" s="471">
        <v>-56.27</v>
      </c>
      <c r="F177" s="471">
        <v>-440685</v>
      </c>
      <c r="G177" s="346">
        <f t="shared" si="2"/>
        <v>15</v>
      </c>
      <c r="H177" s="407"/>
      <c r="I177" s="470" t="s">
        <v>182</v>
      </c>
      <c r="J177" s="470" t="s">
        <v>1925</v>
      </c>
    </row>
    <row r="178" spans="1:10" ht="13.95" hidden="1" customHeight="1">
      <c r="A178" s="419">
        <v>6104074200303</v>
      </c>
      <c r="B178" s="419" t="s">
        <v>1926</v>
      </c>
      <c r="C178" s="419" t="s">
        <v>1915</v>
      </c>
      <c r="D178" s="420">
        <v>-36413880</v>
      </c>
      <c r="E178" s="420">
        <v>-4649.8100000000004</v>
      </c>
      <c r="F178" s="420">
        <v>-36413880</v>
      </c>
      <c r="G178" s="346">
        <f t="shared" si="2"/>
        <v>13</v>
      </c>
      <c r="H178" s="407"/>
    </row>
    <row r="179" spans="1:10" ht="13.95" customHeight="1">
      <c r="A179" s="469">
        <v>610407420030399</v>
      </c>
      <c r="B179" s="469" t="s">
        <v>1276</v>
      </c>
      <c r="C179" s="469" t="s">
        <v>1915</v>
      </c>
      <c r="D179" s="471">
        <v>-36413880</v>
      </c>
      <c r="E179" s="471">
        <v>-4649.8100000000004</v>
      </c>
      <c r="F179" s="471">
        <v>-36413880</v>
      </c>
      <c r="G179" s="346">
        <f t="shared" si="2"/>
        <v>15</v>
      </c>
      <c r="H179" s="407"/>
      <c r="I179" s="470" t="s">
        <v>182</v>
      </c>
      <c r="J179" s="470" t="s">
        <v>1925</v>
      </c>
    </row>
    <row r="180" spans="1:10" ht="13.95" hidden="1" customHeight="1">
      <c r="A180" s="419">
        <v>6104074200304</v>
      </c>
      <c r="B180" s="419" t="s">
        <v>1927</v>
      </c>
      <c r="C180" s="419" t="s">
        <v>1915</v>
      </c>
      <c r="D180" s="420">
        <v>-16871808</v>
      </c>
      <c r="E180" s="420">
        <v>-2154.42</v>
      </c>
      <c r="F180" s="420">
        <v>-16871808</v>
      </c>
      <c r="G180" s="346">
        <f t="shared" si="2"/>
        <v>13</v>
      </c>
      <c r="H180" s="407"/>
    </row>
    <row r="181" spans="1:10" ht="13.95" customHeight="1">
      <c r="A181" s="469">
        <v>610407420030401</v>
      </c>
      <c r="B181" s="469" t="s">
        <v>1277</v>
      </c>
      <c r="C181" s="469" t="s">
        <v>1916</v>
      </c>
      <c r="D181" s="471">
        <v>-28.39</v>
      </c>
      <c r="E181" s="471">
        <v>-28.39</v>
      </c>
      <c r="F181" s="471">
        <v>-221723</v>
      </c>
      <c r="G181" s="346">
        <f t="shared" si="2"/>
        <v>15</v>
      </c>
      <c r="H181" s="407"/>
      <c r="I181" s="470" t="s">
        <v>182</v>
      </c>
      <c r="J181" s="470" t="s">
        <v>1925</v>
      </c>
    </row>
    <row r="182" spans="1:10" ht="13.95" customHeight="1">
      <c r="A182" s="469">
        <v>610407420030499</v>
      </c>
      <c r="B182" s="469" t="s">
        <v>1278</v>
      </c>
      <c r="C182" s="469" t="s">
        <v>1915</v>
      </c>
      <c r="D182" s="471">
        <v>-16650085</v>
      </c>
      <c r="E182" s="471">
        <v>-2126.11</v>
      </c>
      <c r="F182" s="471">
        <v>-16650085</v>
      </c>
      <c r="G182" s="346">
        <f t="shared" si="2"/>
        <v>15</v>
      </c>
      <c r="H182" s="407"/>
      <c r="I182" s="470" t="s">
        <v>182</v>
      </c>
      <c r="J182" s="470" t="s">
        <v>1925</v>
      </c>
    </row>
    <row r="183" spans="1:10" ht="13.95" hidden="1" customHeight="1">
      <c r="A183" s="419">
        <v>6104074200308</v>
      </c>
      <c r="B183" s="419" t="s">
        <v>1811</v>
      </c>
      <c r="C183" s="419" t="s">
        <v>1915</v>
      </c>
      <c r="D183" s="420">
        <v>-64528290</v>
      </c>
      <c r="E183" s="420">
        <v>-8239.83</v>
      </c>
      <c r="F183" s="420">
        <v>-64528290</v>
      </c>
      <c r="G183" s="346">
        <f t="shared" si="2"/>
        <v>13</v>
      </c>
      <c r="H183" s="407"/>
    </row>
    <row r="184" spans="1:10" ht="13.95" customHeight="1">
      <c r="A184" s="469">
        <v>610407420030801</v>
      </c>
      <c r="B184" s="469" t="s">
        <v>1285</v>
      </c>
      <c r="C184" s="469" t="s">
        <v>1916</v>
      </c>
      <c r="D184" s="471">
        <v>-28.77</v>
      </c>
      <c r="E184" s="471">
        <v>-28.77</v>
      </c>
      <c r="F184" s="471">
        <v>-224499</v>
      </c>
      <c r="G184" s="346">
        <f t="shared" si="2"/>
        <v>15</v>
      </c>
      <c r="H184" s="407"/>
      <c r="I184" s="470" t="s">
        <v>182</v>
      </c>
      <c r="J184" s="470" t="s">
        <v>1925</v>
      </c>
    </row>
    <row r="185" spans="1:10" ht="13.95" customHeight="1">
      <c r="A185" s="469">
        <v>610407420030899</v>
      </c>
      <c r="B185" s="469" t="s">
        <v>1286</v>
      </c>
      <c r="C185" s="469" t="s">
        <v>1915</v>
      </c>
      <c r="D185" s="471">
        <v>-64303791</v>
      </c>
      <c r="E185" s="471">
        <v>-8211.17</v>
      </c>
      <c r="F185" s="471">
        <v>-64303791</v>
      </c>
      <c r="G185" s="346">
        <f t="shared" si="2"/>
        <v>15</v>
      </c>
      <c r="H185" s="407"/>
      <c r="I185" s="470" t="s">
        <v>182</v>
      </c>
      <c r="J185" s="470" t="s">
        <v>1925</v>
      </c>
    </row>
    <row r="186" spans="1:10" ht="13.95" hidden="1" customHeight="1">
      <c r="A186" s="419">
        <v>61050</v>
      </c>
      <c r="B186" s="419" t="s">
        <v>1812</v>
      </c>
      <c r="C186" s="419" t="s">
        <v>1915</v>
      </c>
      <c r="D186" s="420">
        <v>-321423088</v>
      </c>
      <c r="E186" s="420">
        <v>-41043.599999999999</v>
      </c>
      <c r="F186" s="420">
        <v>-321423088</v>
      </c>
      <c r="G186" s="346">
        <f t="shared" si="2"/>
        <v>5</v>
      </c>
      <c r="H186" s="407"/>
    </row>
    <row r="187" spans="1:10" ht="13.95" hidden="1" customHeight="1">
      <c r="A187" s="419">
        <v>61050758</v>
      </c>
      <c r="B187" s="419" t="s">
        <v>1812</v>
      </c>
      <c r="C187" s="419" t="s">
        <v>1915</v>
      </c>
      <c r="D187" s="420">
        <v>-206803025</v>
      </c>
      <c r="E187" s="420">
        <v>-26407.38</v>
      </c>
      <c r="F187" s="420">
        <v>-206803025</v>
      </c>
      <c r="G187" s="346">
        <f t="shared" si="2"/>
        <v>8</v>
      </c>
      <c r="H187" s="407"/>
    </row>
    <row r="188" spans="1:10" ht="13.95" hidden="1" customHeight="1">
      <c r="A188" s="419">
        <v>61050758002</v>
      </c>
      <c r="B188" s="419" t="s">
        <v>1813</v>
      </c>
      <c r="C188" s="419" t="s">
        <v>1915</v>
      </c>
      <c r="D188" s="420">
        <v>-278</v>
      </c>
      <c r="E188" s="420">
        <v>-0.04</v>
      </c>
      <c r="F188" s="420">
        <v>-278</v>
      </c>
      <c r="G188" s="346">
        <f t="shared" si="2"/>
        <v>11</v>
      </c>
      <c r="H188" s="407"/>
    </row>
    <row r="189" spans="1:10" ht="13.95" hidden="1" customHeight="1">
      <c r="A189" s="419">
        <v>6105075800201</v>
      </c>
      <c r="B189" s="419" t="s">
        <v>1813</v>
      </c>
      <c r="C189" s="419" t="s">
        <v>1915</v>
      </c>
      <c r="D189" s="420">
        <v>-278</v>
      </c>
      <c r="E189" s="420">
        <v>-0.04</v>
      </c>
      <c r="F189" s="420">
        <v>-278</v>
      </c>
      <c r="G189" s="346">
        <f t="shared" si="2"/>
        <v>13</v>
      </c>
      <c r="H189" s="407"/>
    </row>
    <row r="190" spans="1:10" ht="13.95" customHeight="1">
      <c r="A190" s="469">
        <v>610507580020101</v>
      </c>
      <c r="B190" s="469" t="s">
        <v>1357</v>
      </c>
      <c r="C190" s="469" t="s">
        <v>1916</v>
      </c>
      <c r="D190" s="471">
        <v>-0.03</v>
      </c>
      <c r="E190" s="471">
        <v>-0.03</v>
      </c>
      <c r="F190" s="471">
        <v>-226</v>
      </c>
      <c r="G190" s="346">
        <f t="shared" si="2"/>
        <v>15</v>
      </c>
      <c r="H190" s="407"/>
      <c r="I190" s="470" t="s">
        <v>182</v>
      </c>
      <c r="J190" s="470" t="s">
        <v>1928</v>
      </c>
    </row>
    <row r="191" spans="1:10" ht="13.95" customHeight="1">
      <c r="A191" s="469">
        <v>610507580020199</v>
      </c>
      <c r="B191" s="469" t="s">
        <v>1358</v>
      </c>
      <c r="C191" s="469" t="s">
        <v>1915</v>
      </c>
      <c r="D191" s="471">
        <v>-52</v>
      </c>
      <c r="E191" s="471">
        <v>-0.01</v>
      </c>
      <c r="F191" s="471">
        <v>-52</v>
      </c>
      <c r="G191" s="346">
        <f t="shared" si="2"/>
        <v>15</v>
      </c>
      <c r="H191" s="407"/>
      <c r="I191" s="470" t="s">
        <v>182</v>
      </c>
      <c r="J191" s="470" t="s">
        <v>1928</v>
      </c>
    </row>
    <row r="192" spans="1:10" ht="13.95" hidden="1" customHeight="1">
      <c r="A192" s="419">
        <v>61050758005</v>
      </c>
      <c r="B192" s="419" t="s">
        <v>1814</v>
      </c>
      <c r="C192" s="419" t="s">
        <v>1915</v>
      </c>
      <c r="D192" s="420">
        <v>-2275</v>
      </c>
      <c r="E192" s="420">
        <v>-0.28999999999999998</v>
      </c>
      <c r="F192" s="420">
        <v>-2275</v>
      </c>
      <c r="G192" s="346">
        <f t="shared" si="2"/>
        <v>11</v>
      </c>
      <c r="H192" s="407"/>
    </row>
    <row r="193" spans="1:10" ht="13.95" hidden="1" customHeight="1">
      <c r="A193" s="419">
        <v>6105075800501</v>
      </c>
      <c r="B193" s="419" t="s">
        <v>1814</v>
      </c>
      <c r="C193" s="419" t="s">
        <v>1915</v>
      </c>
      <c r="D193" s="420">
        <v>-2275</v>
      </c>
      <c r="E193" s="420">
        <v>-0.28999999999999998</v>
      </c>
      <c r="F193" s="420">
        <v>-2275</v>
      </c>
      <c r="G193" s="346">
        <f t="shared" si="2"/>
        <v>13</v>
      </c>
      <c r="H193" s="407"/>
    </row>
    <row r="194" spans="1:10" ht="13.95" customHeight="1">
      <c r="A194" s="469">
        <v>610507580050101</v>
      </c>
      <c r="B194" s="469" t="s">
        <v>1363</v>
      </c>
      <c r="C194" s="469" t="s">
        <v>1916</v>
      </c>
      <c r="D194" s="471">
        <v>-0.2</v>
      </c>
      <c r="E194" s="471">
        <v>-0.2</v>
      </c>
      <c r="F194" s="471">
        <v>-1557</v>
      </c>
      <c r="G194" s="346">
        <f t="shared" si="2"/>
        <v>15</v>
      </c>
      <c r="H194" s="407"/>
      <c r="I194" s="470" t="s">
        <v>182</v>
      </c>
      <c r="J194" s="470" t="s">
        <v>1929</v>
      </c>
    </row>
    <row r="195" spans="1:10" ht="13.95" customHeight="1">
      <c r="A195" s="469">
        <v>610507580050199</v>
      </c>
      <c r="B195" s="469" t="s">
        <v>1364</v>
      </c>
      <c r="C195" s="469" t="s">
        <v>1915</v>
      </c>
      <c r="D195" s="471">
        <v>-718</v>
      </c>
      <c r="E195" s="471">
        <v>-0.09</v>
      </c>
      <c r="F195" s="471">
        <v>-718</v>
      </c>
      <c r="G195" s="346">
        <f t="shared" si="2"/>
        <v>15</v>
      </c>
      <c r="H195" s="407"/>
      <c r="I195" s="470" t="s">
        <v>182</v>
      </c>
      <c r="J195" s="470" t="s">
        <v>1929</v>
      </c>
    </row>
    <row r="196" spans="1:10" ht="13.95" hidden="1" customHeight="1">
      <c r="A196" s="419">
        <v>61050758008</v>
      </c>
      <c r="B196" s="419" t="s">
        <v>1815</v>
      </c>
      <c r="C196" s="419" t="s">
        <v>1915</v>
      </c>
      <c r="D196" s="420">
        <v>-86759363</v>
      </c>
      <c r="E196" s="420">
        <v>-11078.6</v>
      </c>
      <c r="F196" s="420">
        <v>-86759363</v>
      </c>
      <c r="G196" s="346">
        <f t="shared" si="2"/>
        <v>11</v>
      </c>
      <c r="H196" s="407"/>
    </row>
    <row r="197" spans="1:10" ht="13.95" hidden="1" customHeight="1">
      <c r="A197" s="419">
        <v>6105075800801</v>
      </c>
      <c r="B197" s="419" t="s">
        <v>1815</v>
      </c>
      <c r="C197" s="419" t="s">
        <v>1915</v>
      </c>
      <c r="D197" s="420">
        <v>-86759363</v>
      </c>
      <c r="E197" s="420">
        <v>-11078.6</v>
      </c>
      <c r="F197" s="420">
        <v>-86759363</v>
      </c>
      <c r="G197" s="346">
        <f t="shared" si="2"/>
        <v>13</v>
      </c>
      <c r="H197" s="407"/>
    </row>
    <row r="198" spans="1:10" ht="13.95" customHeight="1">
      <c r="A198" s="469">
        <v>610507580080199</v>
      </c>
      <c r="B198" s="469" t="s">
        <v>1371</v>
      </c>
      <c r="C198" s="469" t="s">
        <v>1915</v>
      </c>
      <c r="D198" s="471">
        <v>-86759363</v>
      </c>
      <c r="E198" s="471">
        <v>-11078.6</v>
      </c>
      <c r="F198" s="471">
        <v>-86759363</v>
      </c>
      <c r="G198" s="346">
        <f t="shared" si="2"/>
        <v>15</v>
      </c>
      <c r="H198" s="407"/>
      <c r="I198" s="470" t="s">
        <v>182</v>
      </c>
      <c r="J198" s="470" t="s">
        <v>1930</v>
      </c>
    </row>
    <row r="199" spans="1:10" ht="13.95" hidden="1" customHeight="1">
      <c r="A199" s="419">
        <v>61050758009</v>
      </c>
      <c r="B199" s="419" t="s">
        <v>1816</v>
      </c>
      <c r="C199" s="419" t="s">
        <v>1915</v>
      </c>
      <c r="D199" s="420">
        <v>-19092915</v>
      </c>
      <c r="E199" s="420">
        <v>-2438.04</v>
      </c>
      <c r="F199" s="420">
        <v>-19092915</v>
      </c>
      <c r="G199" s="346">
        <f t="shared" si="2"/>
        <v>11</v>
      </c>
      <c r="H199" s="407"/>
    </row>
    <row r="200" spans="1:10" ht="13.95" hidden="1" customHeight="1">
      <c r="A200" s="419">
        <v>6105075800901</v>
      </c>
      <c r="B200" s="419" t="s">
        <v>1816</v>
      </c>
      <c r="C200" s="419" t="s">
        <v>1915</v>
      </c>
      <c r="D200" s="420">
        <v>-19092915</v>
      </c>
      <c r="E200" s="420">
        <v>-2438.04</v>
      </c>
      <c r="F200" s="420">
        <v>-19092915</v>
      </c>
      <c r="G200" s="346">
        <f t="shared" si="2"/>
        <v>13</v>
      </c>
      <c r="H200" s="407"/>
    </row>
    <row r="201" spans="1:10" ht="13.95" customHeight="1">
      <c r="A201" s="469">
        <v>610507580090199</v>
      </c>
      <c r="B201" s="469" t="s">
        <v>1373</v>
      </c>
      <c r="C201" s="469" t="s">
        <v>1915</v>
      </c>
      <c r="D201" s="471">
        <v>-19092915</v>
      </c>
      <c r="E201" s="471">
        <v>-2438.04</v>
      </c>
      <c r="F201" s="471">
        <v>-19092915</v>
      </c>
      <c r="G201" s="346">
        <f t="shared" ref="G201:G264" si="3">+LEN(A201)</f>
        <v>15</v>
      </c>
      <c r="H201" s="407"/>
      <c r="I201" s="470" t="s">
        <v>182</v>
      </c>
      <c r="J201" s="470" t="s">
        <v>1930</v>
      </c>
    </row>
    <row r="202" spans="1:10" ht="13.95" hidden="1" customHeight="1">
      <c r="A202" s="419">
        <v>61050758010</v>
      </c>
      <c r="B202" s="419" t="s">
        <v>1931</v>
      </c>
      <c r="C202" s="419" t="s">
        <v>1915</v>
      </c>
      <c r="D202" s="420">
        <v>-100948194</v>
      </c>
      <c r="E202" s="420">
        <v>-12890.42</v>
      </c>
      <c r="F202" s="420">
        <v>-100948194</v>
      </c>
      <c r="G202" s="346">
        <f t="shared" si="3"/>
        <v>11</v>
      </c>
      <c r="H202" s="407"/>
    </row>
    <row r="203" spans="1:10" ht="13.95" hidden="1" customHeight="1">
      <c r="A203" s="469">
        <v>610507580100399</v>
      </c>
      <c r="B203" s="469" t="s">
        <v>1932</v>
      </c>
      <c r="C203" s="469" t="s">
        <v>1915</v>
      </c>
      <c r="D203" s="471">
        <v>-100948194</v>
      </c>
      <c r="E203" s="471">
        <v>-12890.42</v>
      </c>
      <c r="F203" s="471">
        <v>-100948194</v>
      </c>
      <c r="G203" s="346">
        <f t="shared" si="3"/>
        <v>15</v>
      </c>
      <c r="H203" s="407"/>
      <c r="I203" s="470" t="s">
        <v>184</v>
      </c>
      <c r="J203" s="470" t="s">
        <v>1933</v>
      </c>
    </row>
    <row r="204" spans="1:10" ht="13.95" hidden="1" customHeight="1">
      <c r="A204" s="419">
        <v>61050760</v>
      </c>
      <c r="B204" s="419" t="s">
        <v>1817</v>
      </c>
      <c r="C204" s="419" t="s">
        <v>1915</v>
      </c>
      <c r="D204" s="420">
        <v>-114620063</v>
      </c>
      <c r="E204" s="420">
        <v>-14636.22</v>
      </c>
      <c r="F204" s="420">
        <v>-114620063</v>
      </c>
      <c r="G204" s="346">
        <f t="shared" si="3"/>
        <v>8</v>
      </c>
      <c r="H204" s="407"/>
    </row>
    <row r="205" spans="1:10" ht="13.95" hidden="1" customHeight="1">
      <c r="A205" s="419">
        <v>61050760003</v>
      </c>
      <c r="B205" s="419" t="s">
        <v>1814</v>
      </c>
      <c r="C205" s="419" t="s">
        <v>1915</v>
      </c>
      <c r="D205" s="420">
        <v>-57977926</v>
      </c>
      <c r="E205" s="420">
        <v>-7403.4</v>
      </c>
      <c r="F205" s="420">
        <v>-57977926</v>
      </c>
      <c r="G205" s="346">
        <f t="shared" si="3"/>
        <v>11</v>
      </c>
      <c r="H205" s="407"/>
    </row>
    <row r="206" spans="1:10" ht="13.95" hidden="1" customHeight="1">
      <c r="A206" s="419">
        <v>6105076000301</v>
      </c>
      <c r="B206" s="419" t="s">
        <v>1814</v>
      </c>
      <c r="C206" s="419" t="s">
        <v>1915</v>
      </c>
      <c r="D206" s="420">
        <v>-57977926</v>
      </c>
      <c r="E206" s="420">
        <v>-7403.4</v>
      </c>
      <c r="F206" s="420">
        <v>-57977926</v>
      </c>
      <c r="G206" s="346">
        <f t="shared" si="3"/>
        <v>13</v>
      </c>
      <c r="H206" s="407"/>
    </row>
    <row r="207" spans="1:10" ht="13.95" customHeight="1">
      <c r="A207" s="469">
        <v>610507600030101</v>
      </c>
      <c r="B207" s="469" t="s">
        <v>1384</v>
      </c>
      <c r="C207" s="469" t="s">
        <v>1916</v>
      </c>
      <c r="D207" s="471">
        <v>-386.28</v>
      </c>
      <c r="E207" s="471">
        <v>-386.28</v>
      </c>
      <c r="F207" s="471">
        <v>-2934421</v>
      </c>
      <c r="G207" s="346">
        <f t="shared" si="3"/>
        <v>15</v>
      </c>
      <c r="H207" s="407"/>
      <c r="I207" s="470" t="s">
        <v>182</v>
      </c>
      <c r="J207" s="470" t="s">
        <v>1929</v>
      </c>
    </row>
    <row r="208" spans="1:10" ht="13.95" customHeight="1">
      <c r="A208" s="469">
        <v>610507600030199</v>
      </c>
      <c r="B208" s="469" t="s">
        <v>1385</v>
      </c>
      <c r="C208" s="469" t="s">
        <v>1915</v>
      </c>
      <c r="D208" s="471">
        <v>-55043505</v>
      </c>
      <c r="E208" s="471">
        <v>-7028.69</v>
      </c>
      <c r="F208" s="471">
        <v>-55043505</v>
      </c>
      <c r="G208" s="346">
        <f t="shared" si="3"/>
        <v>15</v>
      </c>
      <c r="H208" s="407"/>
      <c r="I208" s="470" t="s">
        <v>182</v>
      </c>
      <c r="J208" s="470" t="s">
        <v>1929</v>
      </c>
    </row>
    <row r="209" spans="1:10" ht="13.95" hidden="1" customHeight="1">
      <c r="A209" s="419">
        <v>61050760005</v>
      </c>
      <c r="B209" s="419" t="s">
        <v>1818</v>
      </c>
      <c r="C209" s="419" t="s">
        <v>1915</v>
      </c>
      <c r="D209" s="420">
        <v>-53005773</v>
      </c>
      <c r="E209" s="420">
        <v>-6768.49</v>
      </c>
      <c r="F209" s="420">
        <v>-53005773</v>
      </c>
      <c r="G209" s="346">
        <f t="shared" si="3"/>
        <v>11</v>
      </c>
      <c r="H209" s="407"/>
    </row>
    <row r="210" spans="1:10" ht="13.95" hidden="1" customHeight="1">
      <c r="A210" s="419">
        <v>6105076000501</v>
      </c>
      <c r="B210" s="419" t="s">
        <v>1818</v>
      </c>
      <c r="C210" s="419" t="s">
        <v>1915</v>
      </c>
      <c r="D210" s="420">
        <v>-53005773</v>
      </c>
      <c r="E210" s="420">
        <v>-6768.49</v>
      </c>
      <c r="F210" s="420">
        <v>-53005773</v>
      </c>
      <c r="G210" s="346">
        <f t="shared" si="3"/>
        <v>13</v>
      </c>
      <c r="H210" s="407"/>
    </row>
    <row r="211" spans="1:10" ht="13.95" hidden="1" customHeight="1">
      <c r="A211" s="469">
        <v>610507600050101</v>
      </c>
      <c r="B211" s="469" t="s">
        <v>1934</v>
      </c>
      <c r="C211" s="469" t="s">
        <v>1916</v>
      </c>
      <c r="D211" s="471">
        <v>-1257.99</v>
      </c>
      <c r="E211" s="471">
        <v>-1257.99</v>
      </c>
      <c r="F211" s="471">
        <v>-9548193</v>
      </c>
      <c r="G211" s="346">
        <f t="shared" si="3"/>
        <v>15</v>
      </c>
      <c r="H211" s="407"/>
      <c r="I211" s="470" t="s">
        <v>184</v>
      </c>
      <c r="J211" s="470" t="s">
        <v>1933</v>
      </c>
    </row>
    <row r="212" spans="1:10" ht="13.95" hidden="1" customHeight="1">
      <c r="A212" s="469">
        <v>610507600050199</v>
      </c>
      <c r="B212" s="469" t="s">
        <v>1935</v>
      </c>
      <c r="C212" s="469" t="s">
        <v>1915</v>
      </c>
      <c r="D212" s="471">
        <v>-43457580</v>
      </c>
      <c r="E212" s="471">
        <v>-5549.24</v>
      </c>
      <c r="F212" s="471">
        <v>-43457580</v>
      </c>
      <c r="G212" s="346">
        <f t="shared" si="3"/>
        <v>15</v>
      </c>
      <c r="H212" s="407"/>
      <c r="I212" s="470" t="s">
        <v>184</v>
      </c>
      <c r="J212" s="470" t="s">
        <v>1933</v>
      </c>
    </row>
    <row r="213" spans="1:10" ht="13.95" hidden="1" customHeight="1">
      <c r="A213" s="419">
        <v>61050760006</v>
      </c>
      <c r="B213" s="419" t="s">
        <v>1936</v>
      </c>
      <c r="C213" s="419" t="s">
        <v>1915</v>
      </c>
      <c r="D213" s="420">
        <v>-3636364</v>
      </c>
      <c r="E213" s="420">
        <v>-464.34</v>
      </c>
      <c r="F213" s="420">
        <v>-3636364</v>
      </c>
      <c r="G213" s="346">
        <f t="shared" si="3"/>
        <v>11</v>
      </c>
      <c r="H213" s="407"/>
    </row>
    <row r="214" spans="1:10" ht="13.95" hidden="1" customHeight="1">
      <c r="A214" s="469">
        <v>610507600060199</v>
      </c>
      <c r="B214" s="469" t="s">
        <v>1386</v>
      </c>
      <c r="C214" s="469" t="s">
        <v>1915</v>
      </c>
      <c r="D214" s="471">
        <v>-3636364</v>
      </c>
      <c r="E214" s="471">
        <v>-464.34</v>
      </c>
      <c r="F214" s="471">
        <v>-3636364</v>
      </c>
      <c r="G214" s="346">
        <f t="shared" si="3"/>
        <v>15</v>
      </c>
      <c r="H214" s="407"/>
      <c r="I214" s="470" t="s">
        <v>184</v>
      </c>
      <c r="J214" s="470" t="s">
        <v>1936</v>
      </c>
    </row>
    <row r="215" spans="1:10" ht="13.95" hidden="1" customHeight="1">
      <c r="A215" s="419">
        <v>62</v>
      </c>
      <c r="B215" s="419" t="s">
        <v>1937</v>
      </c>
      <c r="C215" s="419" t="s">
        <v>1915</v>
      </c>
      <c r="D215" s="420">
        <v>-206974867</v>
      </c>
      <c r="E215" s="420">
        <v>-26429.32</v>
      </c>
      <c r="F215" s="420">
        <v>-206974867</v>
      </c>
      <c r="G215" s="346">
        <f t="shared" si="3"/>
        <v>2</v>
      </c>
      <c r="H215" s="407"/>
    </row>
    <row r="216" spans="1:10" ht="13.95" hidden="1" customHeight="1">
      <c r="A216" s="419">
        <v>62010</v>
      </c>
      <c r="B216" s="419" t="s">
        <v>1938</v>
      </c>
      <c r="C216" s="419" t="s">
        <v>1915</v>
      </c>
      <c r="D216" s="420">
        <v>-206974867</v>
      </c>
      <c r="E216" s="420">
        <v>-26429.32</v>
      </c>
      <c r="F216" s="420">
        <v>-206974867</v>
      </c>
      <c r="G216" s="346">
        <f t="shared" si="3"/>
        <v>5</v>
      </c>
      <c r="H216" s="407"/>
    </row>
    <row r="217" spans="1:10" ht="13.95" hidden="1" customHeight="1">
      <c r="A217" s="419">
        <v>62010764</v>
      </c>
      <c r="B217" s="419" t="s">
        <v>1939</v>
      </c>
      <c r="C217" s="419" t="s">
        <v>1915</v>
      </c>
      <c r="D217" s="420">
        <v>-206974867</v>
      </c>
      <c r="E217" s="420">
        <v>-26429.32</v>
      </c>
      <c r="F217" s="420">
        <v>-206974867</v>
      </c>
      <c r="G217" s="346">
        <f t="shared" si="3"/>
        <v>8</v>
      </c>
      <c r="H217" s="407"/>
    </row>
    <row r="218" spans="1:10" ht="13.95" hidden="1" customHeight="1">
      <c r="A218" s="419">
        <v>62010764003</v>
      </c>
      <c r="B218" s="419" t="s">
        <v>1940</v>
      </c>
      <c r="C218" s="419" t="s">
        <v>1915</v>
      </c>
      <c r="D218" s="420">
        <v>-206974867</v>
      </c>
      <c r="E218" s="420">
        <v>-26429.32</v>
      </c>
      <c r="F218" s="420">
        <v>-206974867</v>
      </c>
      <c r="G218" s="346">
        <f t="shared" si="3"/>
        <v>11</v>
      </c>
      <c r="H218" s="407"/>
    </row>
    <row r="219" spans="1:10" ht="13.95" hidden="1" customHeight="1">
      <c r="A219" s="469">
        <v>620107640030199</v>
      </c>
      <c r="B219" s="469" t="s">
        <v>1395</v>
      </c>
      <c r="C219" s="469" t="s">
        <v>1915</v>
      </c>
      <c r="D219" s="471">
        <v>-206974867</v>
      </c>
      <c r="E219" s="471">
        <v>-26429.32</v>
      </c>
      <c r="F219" s="471">
        <v>-206974867</v>
      </c>
      <c r="G219" s="346">
        <f t="shared" si="3"/>
        <v>15</v>
      </c>
      <c r="H219" s="407"/>
      <c r="I219" s="470" t="s">
        <v>194</v>
      </c>
      <c r="J219" s="470"/>
    </row>
    <row r="220" spans="1:10" ht="13.95" hidden="1" customHeight="1">
      <c r="A220" s="419">
        <v>7</v>
      </c>
      <c r="B220" s="419" t="s">
        <v>185</v>
      </c>
      <c r="C220" s="419" t="s">
        <v>1915</v>
      </c>
      <c r="D220" s="420">
        <v>6090038847</v>
      </c>
      <c r="E220" s="420">
        <v>777657.6</v>
      </c>
      <c r="F220" s="420">
        <v>6090038847</v>
      </c>
      <c r="G220" s="346">
        <f t="shared" si="3"/>
        <v>1</v>
      </c>
      <c r="H220" s="407"/>
    </row>
    <row r="221" spans="1:10" ht="13.95" hidden="1" customHeight="1">
      <c r="A221" s="419">
        <v>71</v>
      </c>
      <c r="B221" s="419" t="s">
        <v>1819</v>
      </c>
      <c r="C221" s="419" t="s">
        <v>1915</v>
      </c>
      <c r="D221" s="420">
        <v>6090038847</v>
      </c>
      <c r="E221" s="420">
        <v>777657.6</v>
      </c>
      <c r="F221" s="420">
        <v>6090038847</v>
      </c>
      <c r="G221" s="346">
        <f t="shared" si="3"/>
        <v>2</v>
      </c>
      <c r="H221" s="407"/>
    </row>
    <row r="222" spans="1:10" ht="13.95" hidden="1" customHeight="1">
      <c r="A222" s="419">
        <v>71010</v>
      </c>
      <c r="B222" s="419" t="s">
        <v>1820</v>
      </c>
      <c r="C222" s="419" t="s">
        <v>1915</v>
      </c>
      <c r="D222" s="420">
        <v>8826542</v>
      </c>
      <c r="E222" s="420">
        <v>1127.0899999999999</v>
      </c>
      <c r="F222" s="420">
        <v>8826542</v>
      </c>
      <c r="G222" s="346">
        <f t="shared" si="3"/>
        <v>5</v>
      </c>
      <c r="H222" s="407"/>
    </row>
    <row r="223" spans="1:10" ht="13.95" hidden="1" customHeight="1">
      <c r="A223" s="419">
        <v>71010701</v>
      </c>
      <c r="B223" s="419" t="s">
        <v>1941</v>
      </c>
      <c r="C223" s="419" t="s">
        <v>1915</v>
      </c>
      <c r="D223" s="420">
        <v>1005704</v>
      </c>
      <c r="E223" s="420">
        <v>128.41999999999999</v>
      </c>
      <c r="F223" s="420">
        <v>1005704</v>
      </c>
      <c r="G223" s="346">
        <f t="shared" si="3"/>
        <v>8</v>
      </c>
      <c r="H223" s="407"/>
    </row>
    <row r="224" spans="1:10" ht="13.95" hidden="1" customHeight="1">
      <c r="A224" s="419">
        <v>71010701004</v>
      </c>
      <c r="B224" s="419" t="s">
        <v>1942</v>
      </c>
      <c r="C224" s="419" t="s">
        <v>1915</v>
      </c>
      <c r="D224" s="420">
        <v>1005704</v>
      </c>
      <c r="E224" s="420">
        <v>128.41999999999999</v>
      </c>
      <c r="F224" s="420">
        <v>1005704</v>
      </c>
      <c r="G224" s="346">
        <f t="shared" si="3"/>
        <v>11</v>
      </c>
      <c r="H224" s="407"/>
    </row>
    <row r="225" spans="1:10" ht="13.95" hidden="1" customHeight="1">
      <c r="A225" s="419">
        <v>7101070100401</v>
      </c>
      <c r="B225" s="419" t="s">
        <v>1942</v>
      </c>
      <c r="C225" s="419" t="s">
        <v>1915</v>
      </c>
      <c r="D225" s="420">
        <v>1005704</v>
      </c>
      <c r="E225" s="420">
        <v>128.41999999999999</v>
      </c>
      <c r="F225" s="420">
        <v>1005704</v>
      </c>
      <c r="G225" s="346">
        <f t="shared" si="3"/>
        <v>13</v>
      </c>
      <c r="H225" s="407"/>
    </row>
    <row r="226" spans="1:10" ht="13.95" hidden="1" customHeight="1">
      <c r="A226" s="469">
        <v>710107010040199</v>
      </c>
      <c r="B226" s="469" t="s">
        <v>1403</v>
      </c>
      <c r="C226" s="469" t="s">
        <v>1915</v>
      </c>
      <c r="D226" s="471">
        <v>1005704</v>
      </c>
      <c r="E226" s="471">
        <v>128.41999999999999</v>
      </c>
      <c r="F226" s="471">
        <v>1005704</v>
      </c>
      <c r="G226" s="346">
        <f t="shared" si="3"/>
        <v>15</v>
      </c>
      <c r="H226" s="407"/>
      <c r="I226" s="470" t="s">
        <v>186</v>
      </c>
      <c r="J226" s="470"/>
    </row>
    <row r="227" spans="1:10" ht="13.95" hidden="1" customHeight="1">
      <c r="A227" s="419">
        <v>71010705</v>
      </c>
      <c r="B227" s="419" t="s">
        <v>1823</v>
      </c>
      <c r="C227" s="419" t="s">
        <v>1915</v>
      </c>
      <c r="D227" s="420">
        <v>7820838</v>
      </c>
      <c r="E227" s="420">
        <v>998.67</v>
      </c>
      <c r="F227" s="420">
        <v>7820838</v>
      </c>
      <c r="G227" s="346">
        <f t="shared" si="3"/>
        <v>8</v>
      </c>
      <c r="H227" s="407"/>
    </row>
    <row r="228" spans="1:10" ht="13.95" hidden="1" customHeight="1">
      <c r="A228" s="419">
        <v>71010705005</v>
      </c>
      <c r="B228" s="419" t="s">
        <v>1824</v>
      </c>
      <c r="C228" s="419" t="s">
        <v>1915</v>
      </c>
      <c r="D228" s="420">
        <v>3738492</v>
      </c>
      <c r="E228" s="420">
        <v>477.38</v>
      </c>
      <c r="F228" s="420">
        <v>3738492</v>
      </c>
      <c r="G228" s="346">
        <f t="shared" si="3"/>
        <v>11</v>
      </c>
      <c r="H228" s="407"/>
    </row>
    <row r="229" spans="1:10" ht="13.95" hidden="1" customHeight="1">
      <c r="A229" s="419">
        <v>7101070500501</v>
      </c>
      <c r="B229" s="419" t="s">
        <v>1824</v>
      </c>
      <c r="C229" s="419" t="s">
        <v>1915</v>
      </c>
      <c r="D229" s="420">
        <v>3738492</v>
      </c>
      <c r="E229" s="420">
        <v>477.38</v>
      </c>
      <c r="F229" s="420">
        <v>3738492</v>
      </c>
      <c r="G229" s="346">
        <f t="shared" si="3"/>
        <v>13</v>
      </c>
      <c r="H229" s="407"/>
    </row>
    <row r="230" spans="1:10" ht="13.95" hidden="1" customHeight="1">
      <c r="A230" s="469">
        <v>710107050050199</v>
      </c>
      <c r="B230" s="469" t="s">
        <v>1417</v>
      </c>
      <c r="C230" s="469" t="s">
        <v>1915</v>
      </c>
      <c r="D230" s="471">
        <v>3738492</v>
      </c>
      <c r="E230" s="471">
        <v>477.38</v>
      </c>
      <c r="F230" s="471">
        <v>3738492</v>
      </c>
      <c r="G230" s="346">
        <f t="shared" si="3"/>
        <v>15</v>
      </c>
      <c r="H230" s="407"/>
      <c r="I230" s="470" t="s">
        <v>188</v>
      </c>
      <c r="J230" s="470"/>
    </row>
    <row r="231" spans="1:10" ht="13.95" hidden="1" customHeight="1">
      <c r="A231" s="419">
        <v>71010705006</v>
      </c>
      <c r="B231" s="419" t="s">
        <v>1825</v>
      </c>
      <c r="C231" s="419" t="s">
        <v>1915</v>
      </c>
      <c r="D231" s="420">
        <v>4082346</v>
      </c>
      <c r="E231" s="420">
        <v>521.29</v>
      </c>
      <c r="F231" s="420">
        <v>4082346</v>
      </c>
      <c r="G231" s="346">
        <f t="shared" si="3"/>
        <v>11</v>
      </c>
      <c r="H231" s="407"/>
    </row>
    <row r="232" spans="1:10" ht="13.95" hidden="1" customHeight="1">
      <c r="A232" s="419">
        <v>7101070500601</v>
      </c>
      <c r="B232" s="419" t="s">
        <v>1825</v>
      </c>
      <c r="C232" s="419" t="s">
        <v>1915</v>
      </c>
      <c r="D232" s="420">
        <v>4082346</v>
      </c>
      <c r="E232" s="420">
        <v>521.29</v>
      </c>
      <c r="F232" s="420">
        <v>4082346</v>
      </c>
      <c r="G232" s="346">
        <f t="shared" si="3"/>
        <v>13</v>
      </c>
      <c r="H232" s="407"/>
    </row>
    <row r="233" spans="1:10" ht="13.95" hidden="1" customHeight="1">
      <c r="A233" s="469">
        <v>710107050060199</v>
      </c>
      <c r="B233" s="469" t="s">
        <v>1419</v>
      </c>
      <c r="C233" s="469" t="s">
        <v>1915</v>
      </c>
      <c r="D233" s="471">
        <v>4082346</v>
      </c>
      <c r="E233" s="471">
        <v>521.29</v>
      </c>
      <c r="F233" s="471">
        <v>4082346</v>
      </c>
      <c r="G233" s="346">
        <f t="shared" si="3"/>
        <v>15</v>
      </c>
      <c r="H233" s="407"/>
      <c r="I233" s="470" t="s">
        <v>188</v>
      </c>
      <c r="J233" s="470"/>
    </row>
    <row r="234" spans="1:10" ht="13.95" hidden="1" customHeight="1">
      <c r="A234" s="419">
        <v>71030</v>
      </c>
      <c r="B234" s="419" t="s">
        <v>1826</v>
      </c>
      <c r="C234" s="419" t="s">
        <v>1915</v>
      </c>
      <c r="D234" s="420">
        <v>461431</v>
      </c>
      <c r="E234" s="420">
        <v>58.92</v>
      </c>
      <c r="F234" s="420">
        <v>461431</v>
      </c>
      <c r="G234" s="346">
        <f t="shared" si="3"/>
        <v>5</v>
      </c>
      <c r="H234" s="407"/>
    </row>
    <row r="235" spans="1:10" ht="13.95" hidden="1" customHeight="1">
      <c r="A235" s="419">
        <v>71030719</v>
      </c>
      <c r="B235" s="419" t="s">
        <v>1827</v>
      </c>
      <c r="C235" s="419" t="s">
        <v>1915</v>
      </c>
      <c r="D235" s="420">
        <v>461431</v>
      </c>
      <c r="E235" s="420">
        <v>58.92</v>
      </c>
      <c r="F235" s="420">
        <v>461431</v>
      </c>
      <c r="G235" s="346">
        <f t="shared" si="3"/>
        <v>8</v>
      </c>
      <c r="H235" s="407"/>
    </row>
    <row r="236" spans="1:10" ht="13.95" hidden="1" customHeight="1">
      <c r="A236" s="419">
        <v>71030719001</v>
      </c>
      <c r="B236" s="419" t="s">
        <v>1828</v>
      </c>
      <c r="C236" s="419" t="s">
        <v>1915</v>
      </c>
      <c r="D236" s="420">
        <v>461431</v>
      </c>
      <c r="E236" s="420">
        <v>58.92</v>
      </c>
      <c r="F236" s="420">
        <v>461431</v>
      </c>
      <c r="G236" s="346">
        <f t="shared" si="3"/>
        <v>11</v>
      </c>
      <c r="H236" s="407"/>
    </row>
    <row r="237" spans="1:10" ht="13.95" hidden="1" customHeight="1">
      <c r="A237" s="419">
        <v>7103071900101</v>
      </c>
      <c r="B237" s="419" t="s">
        <v>1828</v>
      </c>
      <c r="C237" s="419" t="s">
        <v>1915</v>
      </c>
      <c r="D237" s="420">
        <v>461431</v>
      </c>
      <c r="E237" s="420">
        <v>58.92</v>
      </c>
      <c r="F237" s="420">
        <v>461431</v>
      </c>
      <c r="G237" s="346">
        <f t="shared" si="3"/>
        <v>13</v>
      </c>
      <c r="H237" s="407"/>
    </row>
    <row r="238" spans="1:10" ht="13.95" hidden="1" customHeight="1">
      <c r="A238" s="469">
        <v>710307190010199</v>
      </c>
      <c r="B238" s="469" t="s">
        <v>1462</v>
      </c>
      <c r="C238" s="469" t="s">
        <v>1915</v>
      </c>
      <c r="D238" s="471">
        <v>461431</v>
      </c>
      <c r="E238" s="471">
        <v>58.92</v>
      </c>
      <c r="F238" s="471">
        <v>461431</v>
      </c>
      <c r="G238" s="346">
        <f t="shared" si="3"/>
        <v>15</v>
      </c>
      <c r="H238" s="407"/>
      <c r="I238" s="470" t="s">
        <v>191</v>
      </c>
      <c r="J238" s="470"/>
    </row>
    <row r="239" spans="1:10" ht="13.95" hidden="1" customHeight="1">
      <c r="A239" s="419">
        <v>71040</v>
      </c>
      <c r="B239" s="419" t="s">
        <v>1829</v>
      </c>
      <c r="C239" s="419" t="s">
        <v>1915</v>
      </c>
      <c r="D239" s="420">
        <v>6080750874</v>
      </c>
      <c r="E239" s="420">
        <v>776471.59</v>
      </c>
      <c r="F239" s="420">
        <v>6080750874</v>
      </c>
      <c r="G239" s="346">
        <f t="shared" si="3"/>
        <v>5</v>
      </c>
      <c r="H239" s="407"/>
    </row>
    <row r="240" spans="1:10" ht="13.95" hidden="1" customHeight="1">
      <c r="A240" s="419">
        <v>71040731</v>
      </c>
      <c r="B240" s="419" t="s">
        <v>1830</v>
      </c>
      <c r="C240" s="419" t="s">
        <v>1915</v>
      </c>
      <c r="D240" s="420">
        <v>333441889</v>
      </c>
      <c r="E240" s="420">
        <v>42578.32</v>
      </c>
      <c r="F240" s="420">
        <v>333441889</v>
      </c>
      <c r="G240" s="346">
        <f t="shared" si="3"/>
        <v>8</v>
      </c>
      <c r="H240" s="407"/>
    </row>
    <row r="241" spans="1:10" ht="13.95" hidden="1" customHeight="1">
      <c r="A241" s="419">
        <v>71040731001</v>
      </c>
      <c r="B241" s="419" t="s">
        <v>1831</v>
      </c>
      <c r="C241" s="419" t="s">
        <v>1915</v>
      </c>
      <c r="D241" s="420">
        <v>214889299</v>
      </c>
      <c r="E241" s="420">
        <v>27439.94</v>
      </c>
      <c r="F241" s="420">
        <v>214889299</v>
      </c>
      <c r="G241" s="346">
        <f t="shared" si="3"/>
        <v>11</v>
      </c>
      <c r="H241" s="407"/>
    </row>
    <row r="242" spans="1:10" ht="13.95" hidden="1" customHeight="1">
      <c r="A242" s="419">
        <v>7104073100101</v>
      </c>
      <c r="B242" s="419" t="s">
        <v>1831</v>
      </c>
      <c r="C242" s="419" t="s">
        <v>1915</v>
      </c>
      <c r="D242" s="420">
        <v>214889299</v>
      </c>
      <c r="E242" s="420">
        <v>27439.94</v>
      </c>
      <c r="F242" s="420">
        <v>214889299</v>
      </c>
      <c r="G242" s="346">
        <f t="shared" si="3"/>
        <v>13</v>
      </c>
      <c r="H242" s="407"/>
    </row>
    <row r="243" spans="1:10" ht="13.95" hidden="1" customHeight="1">
      <c r="A243" s="469">
        <v>710407310010101</v>
      </c>
      <c r="B243" s="469" t="s">
        <v>1519</v>
      </c>
      <c r="C243" s="469" t="s">
        <v>1916</v>
      </c>
      <c r="D243" s="471">
        <v>9457.01</v>
      </c>
      <c r="E243" s="471">
        <v>9457.01</v>
      </c>
      <c r="F243" s="471">
        <v>72056208</v>
      </c>
      <c r="G243" s="346">
        <f t="shared" si="3"/>
        <v>15</v>
      </c>
      <c r="H243" s="407"/>
      <c r="I243" s="470" t="s">
        <v>186</v>
      </c>
      <c r="J243" s="470"/>
    </row>
    <row r="244" spans="1:10" ht="13.95" hidden="1" customHeight="1">
      <c r="A244" s="469">
        <v>710407310010199</v>
      </c>
      <c r="B244" s="469" t="s">
        <v>1520</v>
      </c>
      <c r="C244" s="469" t="s">
        <v>1915</v>
      </c>
      <c r="D244" s="471">
        <v>142833091</v>
      </c>
      <c r="E244" s="471">
        <v>18238.84</v>
      </c>
      <c r="F244" s="471">
        <v>142833091</v>
      </c>
      <c r="G244" s="346">
        <f t="shared" si="3"/>
        <v>15</v>
      </c>
      <c r="H244" s="407"/>
      <c r="I244" s="470" t="s">
        <v>186</v>
      </c>
      <c r="J244" s="470"/>
    </row>
    <row r="245" spans="1:10" ht="13.95" hidden="1" customHeight="1">
      <c r="A245" s="419">
        <v>71040731003</v>
      </c>
      <c r="B245" s="419" t="s">
        <v>1832</v>
      </c>
      <c r="C245" s="419" t="s">
        <v>1915</v>
      </c>
      <c r="D245" s="420">
        <v>19367045</v>
      </c>
      <c r="E245" s="420">
        <v>2473.04</v>
      </c>
      <c r="F245" s="420">
        <v>19367045</v>
      </c>
      <c r="G245" s="346">
        <f t="shared" si="3"/>
        <v>11</v>
      </c>
      <c r="H245" s="407"/>
    </row>
    <row r="246" spans="1:10" ht="13.95" hidden="1" customHeight="1">
      <c r="A246" s="419">
        <v>7104073100301</v>
      </c>
      <c r="B246" s="419" t="s">
        <v>1833</v>
      </c>
      <c r="C246" s="419" t="s">
        <v>1915</v>
      </c>
      <c r="D246" s="420">
        <v>19367045</v>
      </c>
      <c r="E246" s="420">
        <v>2473.04</v>
      </c>
      <c r="F246" s="420">
        <v>19367045</v>
      </c>
      <c r="G246" s="346">
        <f t="shared" si="3"/>
        <v>13</v>
      </c>
      <c r="H246" s="407"/>
    </row>
    <row r="247" spans="1:10" ht="13.95" hidden="1" customHeight="1">
      <c r="A247" s="469">
        <v>710407310030199</v>
      </c>
      <c r="B247" s="469" t="s">
        <v>1524</v>
      </c>
      <c r="C247" s="469" t="s">
        <v>1915</v>
      </c>
      <c r="D247" s="471">
        <v>19367045</v>
      </c>
      <c r="E247" s="471">
        <v>2473.04</v>
      </c>
      <c r="F247" s="471">
        <v>19367045</v>
      </c>
      <c r="G247" s="346">
        <f t="shared" si="3"/>
        <v>15</v>
      </c>
      <c r="H247" s="407"/>
      <c r="I247" s="470" t="s">
        <v>186</v>
      </c>
      <c r="J247" s="470"/>
    </row>
    <row r="248" spans="1:10" ht="13.95" hidden="1" customHeight="1">
      <c r="A248" s="419">
        <v>71040731004</v>
      </c>
      <c r="B248" s="419" t="s">
        <v>1834</v>
      </c>
      <c r="C248" s="419" t="s">
        <v>1915</v>
      </c>
      <c r="D248" s="420">
        <v>99185545</v>
      </c>
      <c r="E248" s="420">
        <v>12665.34</v>
      </c>
      <c r="F248" s="420">
        <v>99185545</v>
      </c>
      <c r="G248" s="346">
        <f t="shared" si="3"/>
        <v>11</v>
      </c>
      <c r="H248" s="407"/>
    </row>
    <row r="249" spans="1:10" ht="13.95" hidden="1" customHeight="1">
      <c r="A249" s="419">
        <v>7104073100401</v>
      </c>
      <c r="B249" s="419" t="s">
        <v>1834</v>
      </c>
      <c r="C249" s="419" t="s">
        <v>1915</v>
      </c>
      <c r="D249" s="420">
        <v>99185545</v>
      </c>
      <c r="E249" s="420">
        <v>12665.34</v>
      </c>
      <c r="F249" s="420">
        <v>99185545</v>
      </c>
      <c r="G249" s="346">
        <f t="shared" si="3"/>
        <v>13</v>
      </c>
      <c r="H249" s="407"/>
    </row>
    <row r="250" spans="1:10" ht="13.95" hidden="1" customHeight="1">
      <c r="A250" s="469">
        <v>710407310040199</v>
      </c>
      <c r="B250" s="469" t="s">
        <v>1526</v>
      </c>
      <c r="C250" s="469" t="s">
        <v>1915</v>
      </c>
      <c r="D250" s="471">
        <v>99185545</v>
      </c>
      <c r="E250" s="471">
        <v>12665.34</v>
      </c>
      <c r="F250" s="471">
        <v>99185545</v>
      </c>
      <c r="G250" s="346">
        <f t="shared" si="3"/>
        <v>15</v>
      </c>
      <c r="H250" s="407"/>
      <c r="I250" s="470" t="s">
        <v>186</v>
      </c>
      <c r="J250" s="470"/>
    </row>
    <row r="251" spans="1:10" ht="13.95" hidden="1" customHeight="1">
      <c r="A251" s="419">
        <v>71040733</v>
      </c>
      <c r="B251" s="419" t="s">
        <v>1835</v>
      </c>
      <c r="C251" s="419" t="s">
        <v>1915</v>
      </c>
      <c r="D251" s="420">
        <v>5582177027</v>
      </c>
      <c r="E251" s="420">
        <v>712807.01</v>
      </c>
      <c r="F251" s="420">
        <v>5582177027</v>
      </c>
      <c r="G251" s="346">
        <f t="shared" si="3"/>
        <v>8</v>
      </c>
      <c r="H251" s="407"/>
    </row>
    <row r="252" spans="1:10" ht="13.95" hidden="1" customHeight="1">
      <c r="A252" s="419">
        <v>71040733001</v>
      </c>
      <c r="B252" s="419" t="s">
        <v>1836</v>
      </c>
      <c r="C252" s="419" t="s">
        <v>1915</v>
      </c>
      <c r="D252" s="420">
        <v>1615264049</v>
      </c>
      <c r="E252" s="420">
        <v>206258.51</v>
      </c>
      <c r="F252" s="420">
        <v>1615264049</v>
      </c>
      <c r="G252" s="346">
        <f t="shared" si="3"/>
        <v>11</v>
      </c>
      <c r="H252" s="407"/>
    </row>
    <row r="253" spans="1:10" ht="13.95" hidden="1" customHeight="1">
      <c r="A253" s="419">
        <v>7104073300102</v>
      </c>
      <c r="B253" s="419" t="s">
        <v>1837</v>
      </c>
      <c r="C253" s="419" t="s">
        <v>1915</v>
      </c>
      <c r="D253" s="420">
        <v>1311520682</v>
      </c>
      <c r="E253" s="420">
        <v>167472.5</v>
      </c>
      <c r="F253" s="420">
        <v>1311520682</v>
      </c>
      <c r="G253" s="346">
        <f t="shared" si="3"/>
        <v>13</v>
      </c>
      <c r="H253" s="407"/>
    </row>
    <row r="254" spans="1:10" ht="13.95" hidden="1" customHeight="1">
      <c r="A254" s="469">
        <v>710407330010299</v>
      </c>
      <c r="B254" s="469" t="s">
        <v>1530</v>
      </c>
      <c r="C254" s="469" t="s">
        <v>1915</v>
      </c>
      <c r="D254" s="471">
        <v>1311520682</v>
      </c>
      <c r="E254" s="471">
        <v>167472.5</v>
      </c>
      <c r="F254" s="471">
        <v>1311520682</v>
      </c>
      <c r="G254" s="346">
        <f t="shared" si="3"/>
        <v>15</v>
      </c>
      <c r="H254" s="407"/>
      <c r="I254" s="470" t="s">
        <v>191</v>
      </c>
      <c r="J254" s="470"/>
    </row>
    <row r="255" spans="1:10" ht="13.95" hidden="1" customHeight="1">
      <c r="A255" s="419">
        <v>7104073300103</v>
      </c>
      <c r="B255" s="419" t="s">
        <v>1838</v>
      </c>
      <c r="C255" s="419" t="s">
        <v>1915</v>
      </c>
      <c r="D255" s="420">
        <v>13200000</v>
      </c>
      <c r="E255" s="420">
        <v>1685.55</v>
      </c>
      <c r="F255" s="420">
        <v>13200000</v>
      </c>
      <c r="G255" s="346">
        <f t="shared" si="3"/>
        <v>13</v>
      </c>
      <c r="H255" s="407"/>
    </row>
    <row r="256" spans="1:10" ht="13.95" hidden="1" customHeight="1">
      <c r="A256" s="469">
        <v>710407330010399</v>
      </c>
      <c r="B256" s="469" t="s">
        <v>1532</v>
      </c>
      <c r="C256" s="469" t="s">
        <v>1915</v>
      </c>
      <c r="D256" s="471">
        <v>13200000</v>
      </c>
      <c r="E256" s="471">
        <v>1685.55</v>
      </c>
      <c r="F256" s="471">
        <v>13200000</v>
      </c>
      <c r="G256" s="346">
        <f t="shared" si="3"/>
        <v>15</v>
      </c>
      <c r="H256" s="407"/>
      <c r="I256" s="470" t="s">
        <v>188</v>
      </c>
      <c r="J256" s="470"/>
    </row>
    <row r="257" spans="1:11" ht="13.95" hidden="1" customHeight="1">
      <c r="A257" s="419">
        <v>7104073300106</v>
      </c>
      <c r="B257" s="419" t="s">
        <v>1839</v>
      </c>
      <c r="C257" s="419" t="s">
        <v>1915</v>
      </c>
      <c r="D257" s="420">
        <v>1000000</v>
      </c>
      <c r="E257" s="420">
        <v>127.69</v>
      </c>
      <c r="F257" s="420">
        <v>1000000</v>
      </c>
      <c r="G257" s="346">
        <f t="shared" si="3"/>
        <v>13</v>
      </c>
      <c r="H257" s="407"/>
    </row>
    <row r="258" spans="1:11" ht="13.95" hidden="1" customHeight="1">
      <c r="A258" s="469">
        <v>710407330010699</v>
      </c>
      <c r="B258" s="469" t="s">
        <v>1538</v>
      </c>
      <c r="C258" s="469" t="s">
        <v>1915</v>
      </c>
      <c r="D258" s="471">
        <v>1000000</v>
      </c>
      <c r="E258" s="471">
        <v>127.69</v>
      </c>
      <c r="F258" s="471">
        <v>1000000</v>
      </c>
      <c r="G258" s="346">
        <f t="shared" si="3"/>
        <v>15</v>
      </c>
      <c r="H258" s="407"/>
      <c r="I258" s="470" t="s">
        <v>191</v>
      </c>
      <c r="J258" s="470"/>
    </row>
    <row r="259" spans="1:11" ht="13.95" hidden="1" customHeight="1">
      <c r="A259" s="419">
        <v>7104073300108</v>
      </c>
      <c r="B259" s="419" t="s">
        <v>1840</v>
      </c>
      <c r="C259" s="419" t="s">
        <v>1915</v>
      </c>
      <c r="D259" s="420">
        <v>199016824</v>
      </c>
      <c r="E259" s="420">
        <v>25413.13</v>
      </c>
      <c r="F259" s="420">
        <v>199016824</v>
      </c>
      <c r="G259" s="346">
        <f t="shared" si="3"/>
        <v>13</v>
      </c>
      <c r="H259" s="407"/>
    </row>
    <row r="260" spans="1:11" ht="13.95" hidden="1" customHeight="1">
      <c r="A260" s="469">
        <v>710407330010801</v>
      </c>
      <c r="B260" s="469" t="s">
        <v>1541</v>
      </c>
      <c r="C260" s="469" t="s">
        <v>1916</v>
      </c>
      <c r="D260" s="471">
        <v>25700.04</v>
      </c>
      <c r="E260" s="471">
        <v>25700.04</v>
      </c>
      <c r="F260" s="471">
        <v>199016824</v>
      </c>
      <c r="G260" s="346">
        <f t="shared" si="3"/>
        <v>15</v>
      </c>
      <c r="H260" s="407"/>
      <c r="I260" s="470" t="s">
        <v>188</v>
      </c>
      <c r="J260" s="470"/>
    </row>
    <row r="261" spans="1:11" ht="13.95" hidden="1" customHeight="1">
      <c r="A261" s="469">
        <v>710407330010901</v>
      </c>
      <c r="B261" s="469" t="s">
        <v>1543</v>
      </c>
      <c r="C261" s="469" t="s">
        <v>1916</v>
      </c>
      <c r="D261" s="471">
        <v>3988.2</v>
      </c>
      <c r="E261" s="471">
        <v>3988.2</v>
      </c>
      <c r="F261" s="471">
        <v>30991493</v>
      </c>
      <c r="G261" s="346">
        <f t="shared" si="3"/>
        <v>15</v>
      </c>
      <c r="H261" s="407"/>
      <c r="I261" s="470" t="s">
        <v>188</v>
      </c>
      <c r="J261" s="470"/>
    </row>
    <row r="262" spans="1:11" ht="13.95" hidden="1" customHeight="1">
      <c r="A262" s="469">
        <v>710407330010999</v>
      </c>
      <c r="B262" s="469" t="s">
        <v>1544</v>
      </c>
      <c r="C262" s="469" t="s">
        <v>1915</v>
      </c>
      <c r="D262" s="471">
        <v>59535050</v>
      </c>
      <c r="E262" s="471">
        <v>7602.23</v>
      </c>
      <c r="F262" s="471">
        <v>59535050</v>
      </c>
      <c r="G262" s="346">
        <f t="shared" si="3"/>
        <v>15</v>
      </c>
      <c r="H262" s="407"/>
      <c r="I262" s="470" t="s">
        <v>188</v>
      </c>
      <c r="J262" s="470"/>
    </row>
    <row r="263" spans="1:11" ht="13.95" hidden="1" customHeight="1">
      <c r="A263" s="419">
        <v>71040733002</v>
      </c>
      <c r="B263" s="419" t="s">
        <v>1841</v>
      </c>
      <c r="C263" s="419" t="s">
        <v>1915</v>
      </c>
      <c r="D263" s="420">
        <v>152407667</v>
      </c>
      <c r="E263" s="420">
        <v>19461.45</v>
      </c>
      <c r="F263" s="420">
        <v>152407667</v>
      </c>
      <c r="G263" s="346">
        <f t="shared" si="3"/>
        <v>11</v>
      </c>
      <c r="H263" s="407"/>
    </row>
    <row r="264" spans="1:11" ht="13.95" hidden="1" customHeight="1">
      <c r="A264" s="419">
        <v>7104073300201</v>
      </c>
      <c r="B264" s="419" t="s">
        <v>1842</v>
      </c>
      <c r="C264" s="419" t="s">
        <v>1915</v>
      </c>
      <c r="D264" s="420">
        <v>80693496</v>
      </c>
      <c r="E264" s="420">
        <v>10304.02</v>
      </c>
      <c r="F264" s="420">
        <v>80693496</v>
      </c>
      <c r="G264" s="346">
        <f t="shared" si="3"/>
        <v>13</v>
      </c>
      <c r="H264" s="407"/>
    </row>
    <row r="265" spans="1:11" ht="13.95" hidden="1" customHeight="1">
      <c r="A265" s="469">
        <v>710407330020199</v>
      </c>
      <c r="B265" s="469" t="s">
        <v>1546</v>
      </c>
      <c r="C265" s="469" t="s">
        <v>1915</v>
      </c>
      <c r="D265" s="471">
        <v>80693496</v>
      </c>
      <c r="E265" s="471">
        <v>10304.02</v>
      </c>
      <c r="F265" s="471">
        <v>80693496</v>
      </c>
      <c r="G265" s="346">
        <f t="shared" ref="G265:G328" si="4">+LEN(A265)</f>
        <v>15</v>
      </c>
      <c r="H265" s="407"/>
      <c r="I265" s="470" t="s">
        <v>188</v>
      </c>
      <c r="J265" s="470"/>
    </row>
    <row r="266" spans="1:11" ht="13.95" hidden="1" customHeight="1">
      <c r="A266" s="419">
        <v>7104073300202</v>
      </c>
      <c r="B266" s="419" t="s">
        <v>1843</v>
      </c>
      <c r="C266" s="419" t="s">
        <v>1915</v>
      </c>
      <c r="D266" s="420">
        <v>71714171</v>
      </c>
      <c r="E266" s="420">
        <v>9157.42</v>
      </c>
      <c r="F266" s="420">
        <v>71714171</v>
      </c>
      <c r="G266" s="346">
        <f t="shared" si="4"/>
        <v>13</v>
      </c>
      <c r="H266" s="407"/>
    </row>
    <row r="267" spans="1:11" ht="13.95" hidden="1" customHeight="1">
      <c r="A267" s="469">
        <v>710407330020299</v>
      </c>
      <c r="B267" s="469" t="s">
        <v>1547</v>
      </c>
      <c r="C267" s="469" t="s">
        <v>1915</v>
      </c>
      <c r="D267" s="471">
        <v>71714171</v>
      </c>
      <c r="E267" s="471">
        <v>9157.42</v>
      </c>
      <c r="F267" s="499">
        <f>71714171+K267</f>
        <v>45421287.800000012</v>
      </c>
      <c r="G267" s="346">
        <f t="shared" si="4"/>
        <v>15</v>
      </c>
      <c r="H267" s="407"/>
      <c r="I267" s="470" t="s">
        <v>188</v>
      </c>
      <c r="J267" s="470"/>
      <c r="K267" s="346">
        <v>-26292883.199999988</v>
      </c>
    </row>
    <row r="268" spans="1:11" ht="13.95" hidden="1" customHeight="1">
      <c r="A268" s="419">
        <v>71040733003</v>
      </c>
      <c r="B268" s="419" t="s">
        <v>1844</v>
      </c>
      <c r="C268" s="419" t="s">
        <v>1915</v>
      </c>
      <c r="D268" s="420">
        <v>949237076</v>
      </c>
      <c r="E268" s="420">
        <v>121211.28</v>
      </c>
      <c r="F268" s="420">
        <v>949237076</v>
      </c>
      <c r="G268" s="346">
        <f t="shared" si="4"/>
        <v>11</v>
      </c>
      <c r="H268" s="407"/>
    </row>
    <row r="269" spans="1:11" ht="13.95" hidden="1" customHeight="1">
      <c r="A269" s="419">
        <v>7104073300302</v>
      </c>
      <c r="B269" s="419" t="s">
        <v>1845</v>
      </c>
      <c r="C269" s="419" t="s">
        <v>1915</v>
      </c>
      <c r="D269" s="420">
        <v>40045232</v>
      </c>
      <c r="E269" s="420">
        <v>5113.51</v>
      </c>
      <c r="F269" s="420">
        <v>40045232</v>
      </c>
      <c r="G269" s="346">
        <f t="shared" si="4"/>
        <v>13</v>
      </c>
      <c r="H269" s="407"/>
    </row>
    <row r="270" spans="1:11" ht="13.95" hidden="1" customHeight="1">
      <c r="A270" s="469">
        <v>710407330030201</v>
      </c>
      <c r="B270" s="469" t="s">
        <v>1550</v>
      </c>
      <c r="C270" s="469" t="s">
        <v>1916</v>
      </c>
      <c r="D270" s="471">
        <v>5368.19</v>
      </c>
      <c r="E270" s="471">
        <v>5368.19</v>
      </c>
      <c r="F270" s="471">
        <v>39908868</v>
      </c>
      <c r="G270" s="346">
        <f t="shared" si="4"/>
        <v>15</v>
      </c>
      <c r="H270" s="407"/>
      <c r="I270" s="470" t="s">
        <v>188</v>
      </c>
      <c r="J270" s="470"/>
    </row>
    <row r="271" spans="1:11" ht="13.95" hidden="1" customHeight="1">
      <c r="A271" s="469">
        <v>710407330030299</v>
      </c>
      <c r="B271" s="469" t="s">
        <v>1551</v>
      </c>
      <c r="C271" s="469" t="s">
        <v>1915</v>
      </c>
      <c r="D271" s="471">
        <v>136364</v>
      </c>
      <c r="E271" s="471">
        <v>17.41</v>
      </c>
      <c r="F271" s="471">
        <v>136364</v>
      </c>
      <c r="G271" s="346">
        <f t="shared" si="4"/>
        <v>15</v>
      </c>
      <c r="H271" s="407"/>
      <c r="I271" s="470" t="s">
        <v>188</v>
      </c>
      <c r="J271" s="470"/>
    </row>
    <row r="272" spans="1:11" ht="13.95" hidden="1" customHeight="1">
      <c r="A272" s="419">
        <v>7104073300306</v>
      </c>
      <c r="B272" s="419" t="s">
        <v>1846</v>
      </c>
      <c r="C272" s="419" t="s">
        <v>1915</v>
      </c>
      <c r="D272" s="420">
        <v>12060435</v>
      </c>
      <c r="E272" s="420">
        <v>1540.04</v>
      </c>
      <c r="F272" s="420">
        <v>12060435</v>
      </c>
      <c r="G272" s="346">
        <f t="shared" si="4"/>
        <v>13</v>
      </c>
      <c r="H272" s="407"/>
    </row>
    <row r="273" spans="1:10" ht="13.8" hidden="1">
      <c r="A273" s="469">
        <v>710407330030699</v>
      </c>
      <c r="B273" s="469" t="s">
        <v>1559</v>
      </c>
      <c r="C273" s="469" t="s">
        <v>1915</v>
      </c>
      <c r="D273" s="471">
        <v>12060435</v>
      </c>
      <c r="E273" s="471">
        <v>1540.04</v>
      </c>
      <c r="F273" s="471">
        <v>12060435</v>
      </c>
      <c r="G273" s="346">
        <f t="shared" si="4"/>
        <v>15</v>
      </c>
      <c r="H273" s="407"/>
      <c r="I273" s="470" t="s">
        <v>188</v>
      </c>
      <c r="J273" s="470"/>
    </row>
    <row r="274" spans="1:10" ht="13.8" hidden="1">
      <c r="A274" s="419">
        <v>7104073300307</v>
      </c>
      <c r="B274" s="419" t="s">
        <v>1847</v>
      </c>
      <c r="C274" s="419" t="s">
        <v>1915</v>
      </c>
      <c r="D274" s="420">
        <v>104463000</v>
      </c>
      <c r="E274" s="420">
        <v>13339.23</v>
      </c>
      <c r="F274" s="420">
        <v>104463000</v>
      </c>
      <c r="G274" s="346">
        <f t="shared" si="4"/>
        <v>13</v>
      </c>
      <c r="H274" s="407"/>
    </row>
    <row r="275" spans="1:10" ht="13.8" hidden="1">
      <c r="A275" s="469">
        <v>710407330030799</v>
      </c>
      <c r="B275" s="469" t="s">
        <v>1561</v>
      </c>
      <c r="C275" s="469" t="s">
        <v>1915</v>
      </c>
      <c r="D275" s="471">
        <v>104463000</v>
      </c>
      <c r="E275" s="471">
        <v>13339.23</v>
      </c>
      <c r="F275" s="471">
        <v>104463000</v>
      </c>
      <c r="G275" s="346">
        <f t="shared" si="4"/>
        <v>15</v>
      </c>
      <c r="H275" s="407"/>
      <c r="I275" s="470" t="s">
        <v>188</v>
      </c>
      <c r="J275" s="470"/>
    </row>
    <row r="276" spans="1:10" ht="13.8" hidden="1">
      <c r="A276" s="419">
        <v>7104073300308</v>
      </c>
      <c r="B276" s="419" t="s">
        <v>1848</v>
      </c>
      <c r="C276" s="419" t="s">
        <v>1915</v>
      </c>
      <c r="D276" s="420">
        <v>3799589</v>
      </c>
      <c r="E276" s="420">
        <v>485.18</v>
      </c>
      <c r="F276" s="420">
        <v>3799589</v>
      </c>
      <c r="G276" s="346">
        <f t="shared" si="4"/>
        <v>13</v>
      </c>
      <c r="H276" s="407"/>
    </row>
    <row r="277" spans="1:10" ht="13.8" hidden="1">
      <c r="A277" s="469">
        <v>710407330030899</v>
      </c>
      <c r="B277" s="469" t="s">
        <v>1563</v>
      </c>
      <c r="C277" s="469" t="s">
        <v>1915</v>
      </c>
      <c r="D277" s="471">
        <v>3799589</v>
      </c>
      <c r="E277" s="471">
        <v>485.18</v>
      </c>
      <c r="F277" s="471">
        <v>3799589</v>
      </c>
      <c r="G277" s="346">
        <f t="shared" si="4"/>
        <v>15</v>
      </c>
      <c r="H277" s="407"/>
      <c r="I277" s="470" t="s">
        <v>188</v>
      </c>
      <c r="J277" s="470"/>
    </row>
    <row r="278" spans="1:10" ht="13.8" hidden="1">
      <c r="A278" s="419">
        <v>7104073300309</v>
      </c>
      <c r="B278" s="419" t="s">
        <v>1849</v>
      </c>
      <c r="C278" s="419" t="s">
        <v>1915</v>
      </c>
      <c r="D278" s="420">
        <v>35454542</v>
      </c>
      <c r="E278" s="420">
        <v>4527.3100000000004</v>
      </c>
      <c r="F278" s="420">
        <v>35454542</v>
      </c>
      <c r="G278" s="346">
        <f t="shared" si="4"/>
        <v>13</v>
      </c>
      <c r="H278" s="407"/>
    </row>
    <row r="279" spans="1:10" ht="13.8" hidden="1">
      <c r="A279" s="469">
        <v>710407330030999</v>
      </c>
      <c r="B279" s="469" t="s">
        <v>1565</v>
      </c>
      <c r="C279" s="469" t="s">
        <v>1915</v>
      </c>
      <c r="D279" s="471">
        <v>35454542</v>
      </c>
      <c r="E279" s="471">
        <v>4527.3100000000004</v>
      </c>
      <c r="F279" s="471">
        <v>35454542</v>
      </c>
      <c r="G279" s="346">
        <f t="shared" si="4"/>
        <v>15</v>
      </c>
      <c r="H279" s="407"/>
      <c r="I279" s="470" t="s">
        <v>188</v>
      </c>
      <c r="J279" s="470"/>
    </row>
    <row r="280" spans="1:10" ht="13.8" hidden="1">
      <c r="A280" s="419">
        <v>7104073300310</v>
      </c>
      <c r="B280" s="419" t="s">
        <v>1850</v>
      </c>
      <c r="C280" s="419" t="s">
        <v>1915</v>
      </c>
      <c r="D280" s="420">
        <v>73377300</v>
      </c>
      <c r="E280" s="420">
        <v>9369.7900000000009</v>
      </c>
      <c r="F280" s="420">
        <v>73377300</v>
      </c>
      <c r="G280" s="346">
        <f t="shared" si="4"/>
        <v>13</v>
      </c>
      <c r="H280" s="407"/>
    </row>
    <row r="281" spans="1:10" ht="13.8" hidden="1">
      <c r="A281" s="469">
        <v>710407330031099</v>
      </c>
      <c r="B281" s="469" t="s">
        <v>1567</v>
      </c>
      <c r="C281" s="469" t="s">
        <v>1915</v>
      </c>
      <c r="D281" s="471">
        <v>73377300</v>
      </c>
      <c r="E281" s="471">
        <v>9369.7900000000009</v>
      </c>
      <c r="F281" s="471">
        <v>73377300</v>
      </c>
      <c r="G281" s="346">
        <f t="shared" si="4"/>
        <v>15</v>
      </c>
      <c r="H281" s="407"/>
      <c r="I281" s="470" t="s">
        <v>188</v>
      </c>
      <c r="J281" s="470"/>
    </row>
    <row r="282" spans="1:10" ht="13.8" hidden="1">
      <c r="A282" s="419">
        <v>7104073300311</v>
      </c>
      <c r="B282" s="419" t="s">
        <v>1851</v>
      </c>
      <c r="C282" s="419" t="s">
        <v>1915</v>
      </c>
      <c r="D282" s="420">
        <v>9188127</v>
      </c>
      <c r="E282" s="420">
        <v>1173.26</v>
      </c>
      <c r="F282" s="420">
        <v>9188127</v>
      </c>
      <c r="G282" s="346">
        <f t="shared" si="4"/>
        <v>13</v>
      </c>
      <c r="H282" s="407"/>
    </row>
    <row r="283" spans="1:10" ht="13.8" hidden="1">
      <c r="A283" s="469">
        <v>710407330031199</v>
      </c>
      <c r="B283" s="469" t="s">
        <v>1569</v>
      </c>
      <c r="C283" s="469" t="s">
        <v>1915</v>
      </c>
      <c r="D283" s="471">
        <v>9188127</v>
      </c>
      <c r="E283" s="471">
        <v>1173.26</v>
      </c>
      <c r="F283" s="471">
        <v>9188127</v>
      </c>
      <c r="G283" s="346">
        <f t="shared" si="4"/>
        <v>15</v>
      </c>
      <c r="H283" s="407"/>
      <c r="I283" s="470" t="s">
        <v>188</v>
      </c>
      <c r="J283" s="470"/>
    </row>
    <row r="284" spans="1:10" ht="13.8" hidden="1">
      <c r="A284" s="419">
        <v>7104073300314</v>
      </c>
      <c r="B284" s="419" t="s">
        <v>1852</v>
      </c>
      <c r="C284" s="419" t="s">
        <v>1915</v>
      </c>
      <c r="D284" s="420">
        <v>1594893</v>
      </c>
      <c r="E284" s="420">
        <v>203.66</v>
      </c>
      <c r="F284" s="420">
        <v>1594893</v>
      </c>
      <c r="G284" s="346">
        <f t="shared" si="4"/>
        <v>13</v>
      </c>
      <c r="H284" s="407"/>
    </row>
    <row r="285" spans="1:10" ht="13.8" hidden="1">
      <c r="A285" s="469">
        <v>710407330031499</v>
      </c>
      <c r="B285" s="469" t="s">
        <v>1575</v>
      </c>
      <c r="C285" s="469" t="s">
        <v>1915</v>
      </c>
      <c r="D285" s="471">
        <v>1594893</v>
      </c>
      <c r="E285" s="471">
        <v>203.66</v>
      </c>
      <c r="F285" s="471">
        <v>1594893</v>
      </c>
      <c r="G285" s="346">
        <f t="shared" si="4"/>
        <v>15</v>
      </c>
      <c r="H285" s="407"/>
      <c r="I285" s="470" t="s">
        <v>188</v>
      </c>
      <c r="J285" s="470"/>
    </row>
    <row r="286" spans="1:10" ht="13.8" hidden="1">
      <c r="A286" s="419">
        <v>7104073300315</v>
      </c>
      <c r="B286" s="419" t="s">
        <v>1853</v>
      </c>
      <c r="C286" s="419" t="s">
        <v>1915</v>
      </c>
      <c r="D286" s="420">
        <v>413387978</v>
      </c>
      <c r="E286" s="420">
        <v>52786.91</v>
      </c>
      <c r="F286" s="420">
        <v>413387978</v>
      </c>
      <c r="G286" s="346">
        <f t="shared" si="4"/>
        <v>13</v>
      </c>
      <c r="H286" s="407"/>
    </row>
    <row r="287" spans="1:10" ht="13.8" hidden="1">
      <c r="A287" s="469">
        <v>710407330031501</v>
      </c>
      <c r="B287" s="469" t="s">
        <v>1576</v>
      </c>
      <c r="C287" s="469" t="s">
        <v>1916</v>
      </c>
      <c r="D287" s="471">
        <v>53817.72</v>
      </c>
      <c r="E287" s="471">
        <v>53817.72</v>
      </c>
      <c r="F287" s="499">
        <f>406870639-K267</f>
        <v>433163522.19999999</v>
      </c>
      <c r="G287" s="346">
        <f t="shared" si="4"/>
        <v>15</v>
      </c>
      <c r="H287" s="407"/>
      <c r="I287" s="470" t="s">
        <v>188</v>
      </c>
      <c r="J287" s="470"/>
    </row>
    <row r="288" spans="1:10" ht="13.8" hidden="1">
      <c r="A288" s="469">
        <v>710407330031599</v>
      </c>
      <c r="B288" s="469" t="s">
        <v>1577</v>
      </c>
      <c r="C288" s="469" t="s">
        <v>1915</v>
      </c>
      <c r="D288" s="471">
        <v>6517339</v>
      </c>
      <c r="E288" s="471">
        <v>832.22</v>
      </c>
      <c r="F288" s="471">
        <v>6517339</v>
      </c>
      <c r="G288" s="346">
        <f t="shared" si="4"/>
        <v>15</v>
      </c>
      <c r="H288" s="407"/>
      <c r="I288" s="470" t="s">
        <v>188</v>
      </c>
      <c r="J288" s="470"/>
    </row>
    <row r="289" spans="1:10" ht="13.8" hidden="1">
      <c r="A289" s="419">
        <v>7104073300317</v>
      </c>
      <c r="B289" s="419" t="s">
        <v>1854</v>
      </c>
      <c r="C289" s="419" t="s">
        <v>1915</v>
      </c>
      <c r="D289" s="420">
        <v>1195640</v>
      </c>
      <c r="E289" s="420">
        <v>152.68</v>
      </c>
      <c r="F289" s="420">
        <v>1195640</v>
      </c>
      <c r="G289" s="346">
        <f t="shared" si="4"/>
        <v>13</v>
      </c>
      <c r="H289" s="407"/>
    </row>
    <row r="290" spans="1:10" ht="13.8" hidden="1">
      <c r="A290" s="469">
        <v>710407330031799</v>
      </c>
      <c r="B290" s="469" t="s">
        <v>1581</v>
      </c>
      <c r="C290" s="469" t="s">
        <v>1915</v>
      </c>
      <c r="D290" s="471">
        <v>1195640</v>
      </c>
      <c r="E290" s="471">
        <v>152.68</v>
      </c>
      <c r="F290" s="471">
        <v>1195640</v>
      </c>
      <c r="G290" s="346">
        <f t="shared" si="4"/>
        <v>15</v>
      </c>
      <c r="H290" s="407"/>
      <c r="I290" s="470" t="s">
        <v>188</v>
      </c>
      <c r="J290" s="470"/>
    </row>
    <row r="291" spans="1:10" ht="13.8" hidden="1">
      <c r="A291" s="419">
        <v>7104073300318</v>
      </c>
      <c r="B291" s="419" t="s">
        <v>1855</v>
      </c>
      <c r="C291" s="419" t="s">
        <v>1915</v>
      </c>
      <c r="D291" s="420">
        <v>78151538</v>
      </c>
      <c r="E291" s="420">
        <v>9979.43</v>
      </c>
      <c r="F291" s="420">
        <v>78151538</v>
      </c>
      <c r="G291" s="346">
        <f t="shared" si="4"/>
        <v>13</v>
      </c>
      <c r="H291" s="407"/>
    </row>
    <row r="292" spans="1:10" ht="13.8" hidden="1">
      <c r="A292" s="469">
        <v>710407330031899</v>
      </c>
      <c r="B292" s="469" t="s">
        <v>1583</v>
      </c>
      <c r="C292" s="469" t="s">
        <v>1915</v>
      </c>
      <c r="D292" s="471">
        <v>78151538</v>
      </c>
      <c r="E292" s="471">
        <v>9979.43</v>
      </c>
      <c r="F292" s="471">
        <v>78151538</v>
      </c>
      <c r="G292" s="346">
        <f t="shared" si="4"/>
        <v>15</v>
      </c>
      <c r="H292" s="407"/>
      <c r="I292" s="470" t="s">
        <v>188</v>
      </c>
      <c r="J292" s="470"/>
    </row>
    <row r="293" spans="1:10" ht="13.8" hidden="1">
      <c r="A293" s="419">
        <v>7104073300320</v>
      </c>
      <c r="B293" s="419" t="s">
        <v>1856</v>
      </c>
      <c r="C293" s="419" t="s">
        <v>1915</v>
      </c>
      <c r="D293" s="420">
        <v>5817982</v>
      </c>
      <c r="E293" s="420">
        <v>742.92</v>
      </c>
      <c r="F293" s="420">
        <v>5817982</v>
      </c>
      <c r="G293" s="346">
        <f t="shared" si="4"/>
        <v>13</v>
      </c>
      <c r="H293" s="407"/>
    </row>
    <row r="294" spans="1:10" ht="13.8" hidden="1">
      <c r="A294" s="469">
        <v>710407330032099</v>
      </c>
      <c r="B294" s="469" t="s">
        <v>1587</v>
      </c>
      <c r="C294" s="469" t="s">
        <v>1915</v>
      </c>
      <c r="D294" s="471">
        <v>5817982</v>
      </c>
      <c r="E294" s="471">
        <v>742.92</v>
      </c>
      <c r="F294" s="471">
        <v>5817982</v>
      </c>
      <c r="G294" s="346">
        <f t="shared" si="4"/>
        <v>15</v>
      </c>
      <c r="H294" s="407"/>
      <c r="I294" s="470" t="s">
        <v>188</v>
      </c>
      <c r="J294" s="470"/>
    </row>
    <row r="295" spans="1:10" ht="13.8" hidden="1">
      <c r="A295" s="419">
        <v>7104073300321</v>
      </c>
      <c r="B295" s="419" t="s">
        <v>1857</v>
      </c>
      <c r="C295" s="419" t="s">
        <v>1915</v>
      </c>
      <c r="D295" s="420">
        <v>11496534</v>
      </c>
      <c r="E295" s="420">
        <v>1468.03</v>
      </c>
      <c r="F295" s="420">
        <v>11496534</v>
      </c>
      <c r="G295" s="346">
        <f t="shared" si="4"/>
        <v>13</v>
      </c>
      <c r="H295" s="407"/>
    </row>
    <row r="296" spans="1:10" ht="13.8" hidden="1">
      <c r="A296" s="469">
        <v>710407330032199</v>
      </c>
      <c r="B296" s="469" t="s">
        <v>1589</v>
      </c>
      <c r="C296" s="469" t="s">
        <v>1915</v>
      </c>
      <c r="D296" s="471">
        <v>11496534</v>
      </c>
      <c r="E296" s="471">
        <v>1468.03</v>
      </c>
      <c r="F296" s="471">
        <v>11496534</v>
      </c>
      <c r="G296" s="346">
        <f t="shared" si="4"/>
        <v>15</v>
      </c>
      <c r="H296" s="407"/>
      <c r="I296" s="470" t="s">
        <v>188</v>
      </c>
      <c r="J296" s="470"/>
    </row>
    <row r="297" spans="1:10" ht="13.8" hidden="1">
      <c r="A297" s="419">
        <v>7104073300322</v>
      </c>
      <c r="B297" s="419" t="s">
        <v>1858</v>
      </c>
      <c r="C297" s="419" t="s">
        <v>1915</v>
      </c>
      <c r="D297" s="420">
        <v>345900</v>
      </c>
      <c r="E297" s="420">
        <v>44.17</v>
      </c>
      <c r="F297" s="420">
        <v>345900</v>
      </c>
      <c r="G297" s="346">
        <f t="shared" si="4"/>
        <v>13</v>
      </c>
      <c r="H297" s="407"/>
    </row>
    <row r="298" spans="1:10" ht="13.8" hidden="1">
      <c r="A298" s="469">
        <v>710407330032299</v>
      </c>
      <c r="B298" s="469" t="s">
        <v>1591</v>
      </c>
      <c r="C298" s="469" t="s">
        <v>1915</v>
      </c>
      <c r="D298" s="471">
        <v>345900</v>
      </c>
      <c r="E298" s="471">
        <v>44.17</v>
      </c>
      <c r="F298" s="471">
        <v>345900</v>
      </c>
      <c r="G298" s="346">
        <f t="shared" si="4"/>
        <v>15</v>
      </c>
      <c r="H298" s="407"/>
      <c r="I298" s="470" t="s">
        <v>188</v>
      </c>
      <c r="J298" s="470"/>
    </row>
    <row r="299" spans="1:10" ht="13.8" hidden="1">
      <c r="A299" s="419">
        <v>7104073300323</v>
      </c>
      <c r="B299" s="419" t="s">
        <v>1859</v>
      </c>
      <c r="C299" s="419" t="s">
        <v>1915</v>
      </c>
      <c r="D299" s="420">
        <v>10586557</v>
      </c>
      <c r="E299" s="420">
        <v>1351.83</v>
      </c>
      <c r="F299" s="420">
        <v>10586557</v>
      </c>
      <c r="G299" s="346">
        <f t="shared" si="4"/>
        <v>13</v>
      </c>
      <c r="H299" s="407"/>
    </row>
    <row r="300" spans="1:10" ht="13.8" hidden="1">
      <c r="A300" s="469">
        <v>710407330032399</v>
      </c>
      <c r="B300" s="469" t="s">
        <v>1593</v>
      </c>
      <c r="C300" s="469" t="s">
        <v>1915</v>
      </c>
      <c r="D300" s="471">
        <v>10586557</v>
      </c>
      <c r="E300" s="471">
        <v>1351.83</v>
      </c>
      <c r="F300" s="471">
        <v>10586557</v>
      </c>
      <c r="G300" s="346">
        <f t="shared" si="4"/>
        <v>15</v>
      </c>
      <c r="H300" s="407"/>
      <c r="I300" s="470" t="s">
        <v>188</v>
      </c>
      <c r="J300" s="470"/>
    </row>
    <row r="301" spans="1:10" ht="13.8" hidden="1">
      <c r="A301" s="419">
        <v>7104073300325</v>
      </c>
      <c r="B301" s="419" t="s">
        <v>1860</v>
      </c>
      <c r="C301" s="419" t="s">
        <v>1915</v>
      </c>
      <c r="D301" s="420">
        <v>190909</v>
      </c>
      <c r="E301" s="420">
        <v>24.38</v>
      </c>
      <c r="F301" s="420">
        <v>190909</v>
      </c>
      <c r="G301" s="346">
        <f t="shared" si="4"/>
        <v>13</v>
      </c>
      <c r="H301" s="407"/>
    </row>
    <row r="302" spans="1:10" ht="13.8" hidden="1">
      <c r="A302" s="469">
        <v>710407330032599</v>
      </c>
      <c r="B302" s="469" t="s">
        <v>1597</v>
      </c>
      <c r="C302" s="469" t="s">
        <v>1915</v>
      </c>
      <c r="D302" s="471">
        <v>190909</v>
      </c>
      <c r="E302" s="471">
        <v>24.38</v>
      </c>
      <c r="F302" s="471">
        <v>190909</v>
      </c>
      <c r="G302" s="346">
        <f t="shared" si="4"/>
        <v>15</v>
      </c>
      <c r="H302" s="407"/>
      <c r="I302" s="470" t="s">
        <v>188</v>
      </c>
      <c r="J302" s="470"/>
    </row>
    <row r="303" spans="1:10" ht="13.8" hidden="1">
      <c r="A303" s="419">
        <v>7104073300327</v>
      </c>
      <c r="B303" s="419" t="s">
        <v>1861</v>
      </c>
      <c r="C303" s="419" t="s">
        <v>1915</v>
      </c>
      <c r="D303" s="420">
        <v>29280000</v>
      </c>
      <c r="E303" s="420">
        <v>3738.86</v>
      </c>
      <c r="F303" s="420">
        <v>29280000</v>
      </c>
      <c r="G303" s="346">
        <f t="shared" si="4"/>
        <v>13</v>
      </c>
      <c r="H303" s="407"/>
    </row>
    <row r="304" spans="1:10" ht="13.8" hidden="1">
      <c r="A304" s="469">
        <v>710407330032799</v>
      </c>
      <c r="B304" s="469" t="s">
        <v>1601</v>
      </c>
      <c r="C304" s="469" t="s">
        <v>1915</v>
      </c>
      <c r="D304" s="471">
        <v>29280000</v>
      </c>
      <c r="E304" s="471">
        <v>3738.86</v>
      </c>
      <c r="F304" s="471">
        <v>29280000</v>
      </c>
      <c r="G304" s="346">
        <f t="shared" si="4"/>
        <v>15</v>
      </c>
      <c r="H304" s="407"/>
      <c r="I304" s="470" t="s">
        <v>188</v>
      </c>
      <c r="J304" s="470"/>
    </row>
    <row r="305" spans="1:10" ht="13.8" hidden="1">
      <c r="A305" s="419">
        <v>7104073300330</v>
      </c>
      <c r="B305" s="419" t="s">
        <v>1863</v>
      </c>
      <c r="C305" s="419" t="s">
        <v>1915</v>
      </c>
      <c r="D305" s="420">
        <v>12041817</v>
      </c>
      <c r="E305" s="420">
        <v>1537.66</v>
      </c>
      <c r="F305" s="420">
        <v>12041817</v>
      </c>
      <c r="G305" s="346">
        <f t="shared" si="4"/>
        <v>13</v>
      </c>
      <c r="H305" s="407"/>
    </row>
    <row r="306" spans="1:10" ht="13.8" hidden="1">
      <c r="A306" s="469">
        <v>710407330033099</v>
      </c>
      <c r="B306" s="469" t="s">
        <v>1607</v>
      </c>
      <c r="C306" s="469" t="s">
        <v>1915</v>
      </c>
      <c r="D306" s="471">
        <v>12041817</v>
      </c>
      <c r="E306" s="471">
        <v>1537.66</v>
      </c>
      <c r="F306" s="471">
        <v>12041817</v>
      </c>
      <c r="G306" s="346">
        <f t="shared" si="4"/>
        <v>15</v>
      </c>
      <c r="H306" s="407"/>
      <c r="I306" s="470" t="s">
        <v>188</v>
      </c>
      <c r="J306" s="470"/>
    </row>
    <row r="307" spans="1:10" ht="13.8" hidden="1">
      <c r="A307" s="419">
        <v>7104073300331</v>
      </c>
      <c r="B307" s="419" t="s">
        <v>1864</v>
      </c>
      <c r="C307" s="419" t="s">
        <v>1915</v>
      </c>
      <c r="D307" s="420">
        <v>62956397</v>
      </c>
      <c r="E307" s="420">
        <v>8039.11</v>
      </c>
      <c r="F307" s="420">
        <v>62956397</v>
      </c>
      <c r="G307" s="346">
        <f t="shared" si="4"/>
        <v>13</v>
      </c>
      <c r="H307" s="407"/>
    </row>
    <row r="308" spans="1:10" ht="13.8" hidden="1">
      <c r="A308" s="469">
        <v>710407330033101</v>
      </c>
      <c r="B308" s="469" t="s">
        <v>1608</v>
      </c>
      <c r="C308" s="469" t="s">
        <v>1916</v>
      </c>
      <c r="D308" s="471">
        <v>8375.3700000000008</v>
      </c>
      <c r="E308" s="471">
        <v>8375.3700000000008</v>
      </c>
      <c r="F308" s="471">
        <v>62956397</v>
      </c>
      <c r="G308" s="346">
        <f t="shared" si="4"/>
        <v>15</v>
      </c>
      <c r="H308" s="407"/>
      <c r="I308" s="470" t="s">
        <v>188</v>
      </c>
      <c r="J308" s="470"/>
    </row>
    <row r="309" spans="1:10" ht="13.8" hidden="1">
      <c r="A309" s="419">
        <v>7104073300332</v>
      </c>
      <c r="B309" s="419" t="s">
        <v>1865</v>
      </c>
      <c r="C309" s="419" t="s">
        <v>1915</v>
      </c>
      <c r="D309" s="420">
        <v>28560967</v>
      </c>
      <c r="E309" s="420">
        <v>3647.05</v>
      </c>
      <c r="F309" s="420">
        <v>28560967</v>
      </c>
      <c r="G309" s="346">
        <f t="shared" si="4"/>
        <v>13</v>
      </c>
      <c r="H309" s="407"/>
    </row>
    <row r="310" spans="1:10" ht="13.8" hidden="1">
      <c r="A310" s="469">
        <v>710407330033201</v>
      </c>
      <c r="B310" s="469" t="s">
        <v>1610</v>
      </c>
      <c r="C310" s="469" t="s">
        <v>1916</v>
      </c>
      <c r="D310" s="471">
        <v>3810.04</v>
      </c>
      <c r="E310" s="471">
        <v>3810.04</v>
      </c>
      <c r="F310" s="471">
        <v>28560967</v>
      </c>
      <c r="G310" s="346">
        <f t="shared" si="4"/>
        <v>15</v>
      </c>
      <c r="H310" s="407"/>
      <c r="I310" s="470" t="s">
        <v>188</v>
      </c>
      <c r="J310" s="470"/>
    </row>
    <row r="311" spans="1:10" ht="13.8" hidden="1">
      <c r="A311" s="419">
        <v>7104073300333</v>
      </c>
      <c r="B311" s="419" t="s">
        <v>1866</v>
      </c>
      <c r="C311" s="419" t="s">
        <v>1915</v>
      </c>
      <c r="D311" s="420">
        <v>3098184</v>
      </c>
      <c r="E311" s="420">
        <v>395.62</v>
      </c>
      <c r="F311" s="420">
        <v>3098184</v>
      </c>
      <c r="G311" s="346">
        <f t="shared" si="4"/>
        <v>13</v>
      </c>
      <c r="H311" s="407"/>
    </row>
    <row r="312" spans="1:10" ht="13.8" hidden="1">
      <c r="A312" s="469">
        <v>710407330033399</v>
      </c>
      <c r="B312" s="469" t="s">
        <v>1613</v>
      </c>
      <c r="C312" s="469" t="s">
        <v>1915</v>
      </c>
      <c r="D312" s="471">
        <v>3098184</v>
      </c>
      <c r="E312" s="471">
        <v>395.62</v>
      </c>
      <c r="F312" s="471">
        <v>3098184</v>
      </c>
      <c r="G312" s="346">
        <f t="shared" si="4"/>
        <v>15</v>
      </c>
      <c r="H312" s="407"/>
      <c r="I312" s="470" t="s">
        <v>188</v>
      </c>
      <c r="J312" s="470"/>
    </row>
    <row r="313" spans="1:10" ht="13.8" hidden="1">
      <c r="A313" s="419">
        <v>7104073300334</v>
      </c>
      <c r="B313" s="419" t="s">
        <v>1867</v>
      </c>
      <c r="C313" s="419" t="s">
        <v>1915</v>
      </c>
      <c r="D313" s="420">
        <v>12143138</v>
      </c>
      <c r="E313" s="420">
        <v>1550.6</v>
      </c>
      <c r="F313" s="420">
        <v>12143138</v>
      </c>
      <c r="G313" s="346">
        <f t="shared" si="4"/>
        <v>13</v>
      </c>
      <c r="H313" s="407"/>
    </row>
    <row r="314" spans="1:10" ht="13.8" hidden="1">
      <c r="A314" s="469">
        <v>710407330033401</v>
      </c>
      <c r="B314" s="469" t="s">
        <v>1614</v>
      </c>
      <c r="C314" s="469" t="s">
        <v>1916</v>
      </c>
      <c r="D314" s="471">
        <v>55</v>
      </c>
      <c r="E314" s="471">
        <v>55</v>
      </c>
      <c r="F314" s="471">
        <v>415616</v>
      </c>
      <c r="G314" s="346">
        <f t="shared" si="4"/>
        <v>15</v>
      </c>
      <c r="H314" s="407"/>
      <c r="I314" s="470" t="s">
        <v>188</v>
      </c>
      <c r="J314" s="470"/>
    </row>
    <row r="315" spans="1:10" ht="13.8" hidden="1">
      <c r="A315" s="469">
        <v>710407330033499</v>
      </c>
      <c r="B315" s="469" t="s">
        <v>1615</v>
      </c>
      <c r="C315" s="469" t="s">
        <v>1915</v>
      </c>
      <c r="D315" s="471">
        <v>11727522</v>
      </c>
      <c r="E315" s="471">
        <v>1497.53</v>
      </c>
      <c r="F315" s="471">
        <v>11727522</v>
      </c>
      <c r="G315" s="346">
        <f t="shared" si="4"/>
        <v>15</v>
      </c>
      <c r="H315" s="407"/>
      <c r="I315" s="470" t="s">
        <v>188</v>
      </c>
      <c r="J315" s="470"/>
    </row>
    <row r="316" spans="1:10" ht="13.8" hidden="1">
      <c r="A316" s="419">
        <v>7104073300335</v>
      </c>
      <c r="B316" s="419" t="s">
        <v>1868</v>
      </c>
      <c r="C316" s="419" t="s">
        <v>1915</v>
      </c>
      <c r="D316" s="420">
        <v>417</v>
      </c>
      <c r="E316" s="420">
        <v>0.05</v>
      </c>
      <c r="F316" s="420">
        <v>417</v>
      </c>
      <c r="G316" s="346">
        <f t="shared" si="4"/>
        <v>13</v>
      </c>
      <c r="H316" s="407"/>
    </row>
    <row r="317" spans="1:10" ht="13.8" hidden="1">
      <c r="A317" s="469">
        <v>710407330033501</v>
      </c>
      <c r="B317" s="469" t="s">
        <v>1616</v>
      </c>
      <c r="C317" s="469" t="s">
        <v>1916</v>
      </c>
      <c r="D317" s="471">
        <v>-0.01</v>
      </c>
      <c r="E317" s="471">
        <v>-0.01</v>
      </c>
      <c r="F317" s="471">
        <v>-78</v>
      </c>
      <c r="G317" s="346">
        <f t="shared" si="4"/>
        <v>15</v>
      </c>
      <c r="H317" s="407"/>
      <c r="I317" s="470" t="s">
        <v>188</v>
      </c>
      <c r="J317" s="470"/>
    </row>
    <row r="318" spans="1:10" ht="13.8" hidden="1">
      <c r="A318" s="469">
        <v>710407330033599</v>
      </c>
      <c r="B318" s="469" t="s">
        <v>1617</v>
      </c>
      <c r="C318" s="469" t="s">
        <v>1915</v>
      </c>
      <c r="D318" s="471">
        <v>495</v>
      </c>
      <c r="E318" s="471">
        <v>0.06</v>
      </c>
      <c r="F318" s="471">
        <v>495</v>
      </c>
      <c r="G318" s="346">
        <f t="shared" si="4"/>
        <v>15</v>
      </c>
      <c r="H318" s="407"/>
      <c r="I318" s="470" t="s">
        <v>188</v>
      </c>
      <c r="J318" s="470"/>
    </row>
    <row r="319" spans="1:10" ht="13.8" hidden="1">
      <c r="A319" s="419">
        <v>71040733004</v>
      </c>
      <c r="B319" s="419" t="s">
        <v>1834</v>
      </c>
      <c r="C319" s="419" t="s">
        <v>1915</v>
      </c>
      <c r="D319" s="420">
        <v>433140252</v>
      </c>
      <c r="E319" s="420">
        <v>55309.14</v>
      </c>
      <c r="F319" s="420">
        <v>433140252</v>
      </c>
      <c r="G319" s="346">
        <f t="shared" si="4"/>
        <v>11</v>
      </c>
      <c r="H319" s="407"/>
    </row>
    <row r="320" spans="1:10" ht="13.8" hidden="1">
      <c r="A320" s="419">
        <v>7104073300401</v>
      </c>
      <c r="B320" s="419" t="s">
        <v>1834</v>
      </c>
      <c r="C320" s="419" t="s">
        <v>1915</v>
      </c>
      <c r="D320" s="420">
        <v>433140252</v>
      </c>
      <c r="E320" s="420">
        <v>55309.14</v>
      </c>
      <c r="F320" s="420">
        <v>433140252</v>
      </c>
      <c r="G320" s="346">
        <f t="shared" si="4"/>
        <v>13</v>
      </c>
      <c r="H320" s="407"/>
    </row>
    <row r="321" spans="1:10" ht="13.8" hidden="1">
      <c r="A321" s="469">
        <v>710407330040199</v>
      </c>
      <c r="B321" s="469" t="s">
        <v>1526</v>
      </c>
      <c r="C321" s="469" t="s">
        <v>1915</v>
      </c>
      <c r="D321" s="471">
        <v>433140252</v>
      </c>
      <c r="E321" s="471">
        <v>55309.14</v>
      </c>
      <c r="F321" s="471">
        <v>433140252</v>
      </c>
      <c r="G321" s="346">
        <f t="shared" si="4"/>
        <v>15</v>
      </c>
      <c r="H321" s="407"/>
      <c r="I321" s="470" t="s">
        <v>186</v>
      </c>
      <c r="J321" s="470"/>
    </row>
    <row r="322" spans="1:10" ht="13.8" hidden="1">
      <c r="A322" s="419">
        <v>71040733005</v>
      </c>
      <c r="B322" s="419" t="s">
        <v>1869</v>
      </c>
      <c r="C322" s="419" t="s">
        <v>1915</v>
      </c>
      <c r="D322" s="420">
        <v>142329671</v>
      </c>
      <c r="E322" s="420">
        <v>18174.560000000001</v>
      </c>
      <c r="F322" s="420">
        <v>142329671</v>
      </c>
      <c r="G322" s="346">
        <f t="shared" si="4"/>
        <v>11</v>
      </c>
      <c r="H322" s="407"/>
    </row>
    <row r="323" spans="1:10" ht="13.8" hidden="1">
      <c r="A323" s="419">
        <v>7104073300504</v>
      </c>
      <c r="B323" s="419" t="s">
        <v>1870</v>
      </c>
      <c r="C323" s="419" t="s">
        <v>1915</v>
      </c>
      <c r="D323" s="420">
        <v>142329671</v>
      </c>
      <c r="E323" s="420">
        <v>18174.560000000001</v>
      </c>
      <c r="F323" s="420">
        <v>142329671</v>
      </c>
      <c r="G323" s="346">
        <f t="shared" si="4"/>
        <v>13</v>
      </c>
      <c r="H323" s="407"/>
    </row>
    <row r="324" spans="1:10" ht="13.8" hidden="1">
      <c r="A324" s="469">
        <v>710407330050499</v>
      </c>
      <c r="B324" s="469" t="s">
        <v>1624</v>
      </c>
      <c r="C324" s="469" t="s">
        <v>1915</v>
      </c>
      <c r="D324" s="471">
        <v>142329671</v>
      </c>
      <c r="E324" s="471">
        <v>18174.560000000001</v>
      </c>
      <c r="F324" s="471">
        <v>142329671</v>
      </c>
      <c r="G324" s="346">
        <f t="shared" si="4"/>
        <v>15</v>
      </c>
      <c r="H324" s="407"/>
      <c r="I324" s="470" t="s">
        <v>188</v>
      </c>
      <c r="J324" s="470"/>
    </row>
    <row r="325" spans="1:10" ht="13.8" hidden="1">
      <c r="A325" s="419">
        <v>71040733006</v>
      </c>
      <c r="B325" s="419" t="s">
        <v>1871</v>
      </c>
      <c r="C325" s="419" t="s">
        <v>1915</v>
      </c>
      <c r="D325" s="420">
        <v>50779013</v>
      </c>
      <c r="E325" s="420">
        <v>6484.14</v>
      </c>
      <c r="F325" s="420">
        <v>50779013</v>
      </c>
      <c r="G325" s="346">
        <f t="shared" si="4"/>
        <v>11</v>
      </c>
      <c r="H325" s="407"/>
    </row>
    <row r="326" spans="1:10" ht="13.8" hidden="1">
      <c r="A326" s="419">
        <v>7104073300601</v>
      </c>
      <c r="B326" s="419" t="s">
        <v>1872</v>
      </c>
      <c r="C326" s="419" t="s">
        <v>1915</v>
      </c>
      <c r="D326" s="420">
        <v>50218785</v>
      </c>
      <c r="E326" s="420">
        <v>6412.61</v>
      </c>
      <c r="F326" s="420">
        <v>50218785</v>
      </c>
      <c r="G326" s="346">
        <f t="shared" si="4"/>
        <v>13</v>
      </c>
      <c r="H326" s="407"/>
    </row>
    <row r="327" spans="1:10" ht="13.8" hidden="1">
      <c r="A327" s="469">
        <v>710407330060199</v>
      </c>
      <c r="B327" s="469" t="s">
        <v>1626</v>
      </c>
      <c r="C327" s="469" t="s">
        <v>1915</v>
      </c>
      <c r="D327" s="471">
        <v>50218785</v>
      </c>
      <c r="E327" s="471">
        <v>6412.61</v>
      </c>
      <c r="F327" s="471">
        <v>50218785</v>
      </c>
      <c r="G327" s="346">
        <f t="shared" si="4"/>
        <v>15</v>
      </c>
      <c r="H327" s="407"/>
      <c r="I327" s="470" t="s">
        <v>188</v>
      </c>
      <c r="J327" s="470"/>
    </row>
    <row r="328" spans="1:10" ht="13.8" hidden="1">
      <c r="A328" s="419">
        <v>7104073300602</v>
      </c>
      <c r="B328" s="419" t="s">
        <v>1873</v>
      </c>
      <c r="C328" s="419" t="s">
        <v>1915</v>
      </c>
      <c r="D328" s="420">
        <v>560228</v>
      </c>
      <c r="E328" s="420">
        <v>71.540000000000006</v>
      </c>
      <c r="F328" s="420">
        <v>560228</v>
      </c>
      <c r="G328" s="346">
        <f t="shared" si="4"/>
        <v>13</v>
      </c>
      <c r="H328" s="407"/>
    </row>
    <row r="329" spans="1:10" ht="13.8" hidden="1">
      <c r="A329" s="469">
        <v>710407330060299</v>
      </c>
      <c r="B329" s="469" t="s">
        <v>1628</v>
      </c>
      <c r="C329" s="469" t="s">
        <v>1915</v>
      </c>
      <c r="D329" s="471">
        <v>560228</v>
      </c>
      <c r="E329" s="471">
        <v>71.540000000000006</v>
      </c>
      <c r="F329" s="471">
        <v>560228</v>
      </c>
      <c r="G329" s="346">
        <f t="shared" ref="G329:G377" si="5">+LEN(A329)</f>
        <v>15</v>
      </c>
      <c r="H329" s="407"/>
      <c r="I329" s="470" t="s">
        <v>188</v>
      </c>
      <c r="J329" s="470"/>
    </row>
    <row r="330" spans="1:10" ht="13.8" hidden="1">
      <c r="A330" s="419">
        <v>71040733007</v>
      </c>
      <c r="B330" s="419" t="s">
        <v>1874</v>
      </c>
      <c r="C330" s="419" t="s">
        <v>1915</v>
      </c>
      <c r="D330" s="420">
        <v>231283105</v>
      </c>
      <c r="E330" s="420">
        <v>29533.32</v>
      </c>
      <c r="F330" s="420">
        <v>231283105</v>
      </c>
      <c r="G330" s="346">
        <f t="shared" si="5"/>
        <v>11</v>
      </c>
      <c r="H330" s="407"/>
    </row>
    <row r="331" spans="1:10" ht="13.8" hidden="1">
      <c r="A331" s="419">
        <v>7104073300701</v>
      </c>
      <c r="B331" s="419" t="s">
        <v>1875</v>
      </c>
      <c r="C331" s="419" t="s">
        <v>1915</v>
      </c>
      <c r="D331" s="420">
        <v>231283105</v>
      </c>
      <c r="E331" s="420">
        <v>29533.32</v>
      </c>
      <c r="F331" s="420">
        <v>231283105</v>
      </c>
      <c r="G331" s="346">
        <f t="shared" si="5"/>
        <v>13</v>
      </c>
      <c r="H331" s="407"/>
    </row>
    <row r="332" spans="1:10" ht="13.8" hidden="1">
      <c r="A332" s="469">
        <v>710407330070199</v>
      </c>
      <c r="B332" s="469" t="s">
        <v>1630</v>
      </c>
      <c r="C332" s="469" t="s">
        <v>1915</v>
      </c>
      <c r="D332" s="471">
        <v>231283105</v>
      </c>
      <c r="E332" s="471">
        <v>29533.32</v>
      </c>
      <c r="F332" s="471">
        <v>231283105</v>
      </c>
      <c r="G332" s="346">
        <f t="shared" si="5"/>
        <v>15</v>
      </c>
      <c r="H332" s="407"/>
      <c r="I332" s="470" t="s">
        <v>188</v>
      </c>
      <c r="J332" s="470"/>
    </row>
    <row r="333" spans="1:10" ht="13.8" hidden="1">
      <c r="A333" s="419">
        <v>71040733008</v>
      </c>
      <c r="B333" s="419" t="s">
        <v>1876</v>
      </c>
      <c r="C333" s="419" t="s">
        <v>1915</v>
      </c>
      <c r="D333" s="420">
        <v>1204593334</v>
      </c>
      <c r="E333" s="420">
        <v>153818.59</v>
      </c>
      <c r="F333" s="420">
        <v>1204593334</v>
      </c>
      <c r="G333" s="346">
        <f t="shared" si="5"/>
        <v>11</v>
      </c>
      <c r="H333" s="407"/>
    </row>
    <row r="334" spans="1:10" ht="13.8" hidden="1">
      <c r="A334" s="419">
        <v>7104073300801</v>
      </c>
      <c r="B334" s="419" t="s">
        <v>1876</v>
      </c>
      <c r="C334" s="419" t="s">
        <v>1915</v>
      </c>
      <c r="D334" s="420">
        <v>1203426667</v>
      </c>
      <c r="E334" s="420">
        <v>153669.60999999999</v>
      </c>
      <c r="F334" s="420">
        <v>1203426667</v>
      </c>
      <c r="G334" s="346">
        <f t="shared" si="5"/>
        <v>13</v>
      </c>
      <c r="H334" s="407"/>
    </row>
    <row r="335" spans="1:10" ht="13.8" hidden="1">
      <c r="A335" s="469">
        <v>710407330080199</v>
      </c>
      <c r="B335" s="469" t="s">
        <v>1632</v>
      </c>
      <c r="C335" s="469" t="s">
        <v>1915</v>
      </c>
      <c r="D335" s="471">
        <v>1203426667</v>
      </c>
      <c r="E335" s="471">
        <v>153669.60999999999</v>
      </c>
      <c r="F335" s="471">
        <v>1203426667</v>
      </c>
      <c r="G335" s="346">
        <f t="shared" si="5"/>
        <v>15</v>
      </c>
      <c r="H335" s="407"/>
      <c r="I335" s="470" t="s">
        <v>188</v>
      </c>
      <c r="J335" s="470"/>
    </row>
    <row r="336" spans="1:10" ht="13.8" hidden="1">
      <c r="A336" s="419">
        <v>7104073300802</v>
      </c>
      <c r="B336" s="419" t="s">
        <v>1876</v>
      </c>
      <c r="C336" s="419" t="s">
        <v>1915</v>
      </c>
      <c r="D336" s="420">
        <v>1166667</v>
      </c>
      <c r="E336" s="420">
        <v>148.97999999999999</v>
      </c>
      <c r="F336" s="420">
        <v>1166667</v>
      </c>
      <c r="G336" s="346">
        <f t="shared" si="5"/>
        <v>13</v>
      </c>
      <c r="H336" s="407"/>
    </row>
    <row r="337" spans="1:10" ht="13.8" hidden="1">
      <c r="A337" s="469">
        <v>710407330080299</v>
      </c>
      <c r="B337" s="469" t="s">
        <v>1633</v>
      </c>
      <c r="C337" s="469" t="s">
        <v>1915</v>
      </c>
      <c r="D337" s="471">
        <v>1166667</v>
      </c>
      <c r="E337" s="471">
        <v>148.97999999999999</v>
      </c>
      <c r="F337" s="471">
        <v>1166667</v>
      </c>
      <c r="G337" s="346">
        <f t="shared" si="5"/>
        <v>15</v>
      </c>
      <c r="H337" s="407"/>
      <c r="I337" s="470" t="s">
        <v>188</v>
      </c>
      <c r="J337" s="470"/>
    </row>
    <row r="338" spans="1:10" ht="13.8" hidden="1">
      <c r="A338" s="419">
        <v>71040733009</v>
      </c>
      <c r="B338" s="419" t="s">
        <v>1877</v>
      </c>
      <c r="C338" s="419" t="s">
        <v>1915</v>
      </c>
      <c r="D338" s="420">
        <v>238470248</v>
      </c>
      <c r="E338" s="420">
        <v>30451.07</v>
      </c>
      <c r="F338" s="420">
        <v>238470248</v>
      </c>
      <c r="G338" s="346">
        <f t="shared" si="5"/>
        <v>11</v>
      </c>
      <c r="H338" s="407"/>
    </row>
    <row r="339" spans="1:10" ht="13.8" hidden="1">
      <c r="A339" s="419">
        <v>7104073300901</v>
      </c>
      <c r="B339" s="419" t="s">
        <v>1877</v>
      </c>
      <c r="C339" s="419" t="s">
        <v>1915</v>
      </c>
      <c r="D339" s="420">
        <v>238470248</v>
      </c>
      <c r="E339" s="420">
        <v>30451.07</v>
      </c>
      <c r="F339" s="420">
        <v>238470248</v>
      </c>
      <c r="G339" s="346">
        <f t="shared" si="5"/>
        <v>13</v>
      </c>
      <c r="H339" s="407"/>
    </row>
    <row r="340" spans="1:10" ht="13.8" hidden="1">
      <c r="A340" s="469">
        <v>710407330090199</v>
      </c>
      <c r="B340" s="469" t="s">
        <v>1635</v>
      </c>
      <c r="C340" s="469" t="s">
        <v>1915</v>
      </c>
      <c r="D340" s="471">
        <v>238470248</v>
      </c>
      <c r="E340" s="471">
        <v>30451.07</v>
      </c>
      <c r="F340" s="471">
        <v>238470248</v>
      </c>
      <c r="G340" s="346">
        <f t="shared" si="5"/>
        <v>15</v>
      </c>
      <c r="H340" s="407"/>
      <c r="I340" s="470" t="s">
        <v>188</v>
      </c>
      <c r="J340" s="470"/>
    </row>
    <row r="341" spans="1:10" ht="13.8" hidden="1">
      <c r="A341" s="419">
        <v>71040733010</v>
      </c>
      <c r="B341" s="419" t="s">
        <v>1878</v>
      </c>
      <c r="C341" s="419" t="s">
        <v>1915</v>
      </c>
      <c r="D341" s="420">
        <v>34740000</v>
      </c>
      <c r="E341" s="420">
        <v>4436.07</v>
      </c>
      <c r="F341" s="420">
        <v>34740000</v>
      </c>
      <c r="G341" s="346">
        <f t="shared" si="5"/>
        <v>11</v>
      </c>
      <c r="H341" s="407"/>
    </row>
    <row r="342" spans="1:10" ht="13.8" hidden="1">
      <c r="A342" s="419">
        <v>7104073301001</v>
      </c>
      <c r="B342" s="419" t="s">
        <v>1878</v>
      </c>
      <c r="C342" s="419" t="s">
        <v>1915</v>
      </c>
      <c r="D342" s="420">
        <v>34740000</v>
      </c>
      <c r="E342" s="420">
        <v>4436.07</v>
      </c>
      <c r="F342" s="420">
        <v>34740000</v>
      </c>
      <c r="G342" s="346">
        <f t="shared" si="5"/>
        <v>13</v>
      </c>
      <c r="H342" s="407"/>
    </row>
    <row r="343" spans="1:10" ht="13.8" hidden="1">
      <c r="A343" s="469">
        <v>710407330100199</v>
      </c>
      <c r="B343" s="469" t="s">
        <v>1637</v>
      </c>
      <c r="C343" s="469" t="s">
        <v>1915</v>
      </c>
      <c r="D343" s="471">
        <v>34740000</v>
      </c>
      <c r="E343" s="471">
        <v>4436.07</v>
      </c>
      <c r="F343" s="471">
        <v>34740000</v>
      </c>
      <c r="G343" s="346">
        <f t="shared" si="5"/>
        <v>15</v>
      </c>
      <c r="H343" s="407"/>
      <c r="I343" s="470" t="s">
        <v>188</v>
      </c>
      <c r="J343" s="470"/>
    </row>
    <row r="344" spans="1:10" ht="13.8" hidden="1">
      <c r="A344" s="419">
        <v>71040733012</v>
      </c>
      <c r="B344" s="419" t="s">
        <v>1879</v>
      </c>
      <c r="C344" s="419" t="s">
        <v>1915</v>
      </c>
      <c r="D344" s="420">
        <v>275765641</v>
      </c>
      <c r="E344" s="420">
        <v>35213.440000000002</v>
      </c>
      <c r="F344" s="420">
        <v>275765641</v>
      </c>
      <c r="G344" s="346">
        <f t="shared" si="5"/>
        <v>11</v>
      </c>
      <c r="H344" s="407"/>
    </row>
    <row r="345" spans="1:10" ht="13.8" hidden="1">
      <c r="A345" s="419">
        <v>7104073301201</v>
      </c>
      <c r="B345" s="419" t="s">
        <v>1879</v>
      </c>
      <c r="C345" s="419" t="s">
        <v>1915</v>
      </c>
      <c r="D345" s="420">
        <v>275765641</v>
      </c>
      <c r="E345" s="420">
        <v>35213.440000000002</v>
      </c>
      <c r="F345" s="420">
        <v>275765641</v>
      </c>
      <c r="G345" s="346">
        <f t="shared" si="5"/>
        <v>13</v>
      </c>
      <c r="H345" s="407"/>
    </row>
    <row r="346" spans="1:10" ht="13.8" hidden="1">
      <c r="A346" s="469">
        <v>710407330120199</v>
      </c>
      <c r="B346" s="469" t="s">
        <v>1641</v>
      </c>
      <c r="C346" s="469" t="s">
        <v>1915</v>
      </c>
      <c r="D346" s="471">
        <v>275765641</v>
      </c>
      <c r="E346" s="471">
        <v>35213.440000000002</v>
      </c>
      <c r="F346" s="471">
        <v>275765641</v>
      </c>
      <c r="G346" s="346">
        <f t="shared" si="5"/>
        <v>15</v>
      </c>
      <c r="H346" s="407"/>
      <c r="I346" s="470" t="s">
        <v>188</v>
      </c>
      <c r="J346" s="470"/>
    </row>
    <row r="347" spans="1:10" ht="13.8" hidden="1">
      <c r="A347" s="419">
        <v>71040733014</v>
      </c>
      <c r="B347" s="419" t="s">
        <v>1880</v>
      </c>
      <c r="C347" s="419" t="s">
        <v>1915</v>
      </c>
      <c r="D347" s="420">
        <v>245521384</v>
      </c>
      <c r="E347" s="420">
        <v>31351.45</v>
      </c>
      <c r="F347" s="420">
        <v>245521384</v>
      </c>
      <c r="G347" s="346">
        <f t="shared" si="5"/>
        <v>11</v>
      </c>
      <c r="H347" s="407"/>
    </row>
    <row r="348" spans="1:10" ht="13.8" hidden="1">
      <c r="A348" s="469">
        <v>710407330140101</v>
      </c>
      <c r="B348" s="469" t="s">
        <v>1642</v>
      </c>
      <c r="C348" s="469" t="s">
        <v>1916</v>
      </c>
      <c r="D348" s="471">
        <v>32340</v>
      </c>
      <c r="E348" s="471">
        <v>32340</v>
      </c>
      <c r="F348" s="471">
        <v>243612289</v>
      </c>
      <c r="G348" s="346">
        <f t="shared" si="5"/>
        <v>15</v>
      </c>
      <c r="H348" s="407"/>
      <c r="I348" s="470" t="s">
        <v>188</v>
      </c>
      <c r="J348" s="470"/>
    </row>
    <row r="349" spans="1:10" ht="13.8" hidden="1">
      <c r="A349" s="469">
        <v>710407330140299</v>
      </c>
      <c r="B349" s="469" t="s">
        <v>1643</v>
      </c>
      <c r="C349" s="469" t="s">
        <v>1915</v>
      </c>
      <c r="D349" s="471">
        <v>1909095</v>
      </c>
      <c r="E349" s="471">
        <v>243.78</v>
      </c>
      <c r="F349" s="471">
        <v>1909095</v>
      </c>
      <c r="G349" s="346">
        <f t="shared" si="5"/>
        <v>15</v>
      </c>
      <c r="H349" s="407"/>
      <c r="I349" s="470" t="s">
        <v>188</v>
      </c>
      <c r="J349" s="470"/>
    </row>
    <row r="350" spans="1:10" ht="13.8" hidden="1">
      <c r="A350" s="419">
        <v>71040733015</v>
      </c>
      <c r="B350" s="419" t="s">
        <v>1883</v>
      </c>
      <c r="C350" s="419" t="s">
        <v>1915</v>
      </c>
      <c r="D350" s="420">
        <v>8645587</v>
      </c>
      <c r="E350" s="420">
        <v>1103.98</v>
      </c>
      <c r="F350" s="420">
        <v>8645587</v>
      </c>
      <c r="G350" s="346">
        <f t="shared" si="5"/>
        <v>11</v>
      </c>
      <c r="H350" s="407"/>
    </row>
    <row r="351" spans="1:10" ht="13.8" hidden="1">
      <c r="A351" s="469">
        <v>710407330150199</v>
      </c>
      <c r="B351" s="469" t="s">
        <v>1645</v>
      </c>
      <c r="C351" s="469" t="s">
        <v>1915</v>
      </c>
      <c r="D351" s="471">
        <v>8645587</v>
      </c>
      <c r="E351" s="471">
        <v>1103.98</v>
      </c>
      <c r="F351" s="471">
        <v>8645587</v>
      </c>
      <c r="G351" s="346">
        <f t="shared" si="5"/>
        <v>15</v>
      </c>
      <c r="H351" s="407"/>
      <c r="I351" s="470" t="s">
        <v>188</v>
      </c>
      <c r="J351" s="470"/>
    </row>
    <row r="352" spans="1:10" ht="13.8" hidden="1">
      <c r="A352" s="419">
        <v>71040735</v>
      </c>
      <c r="B352" s="419" t="s">
        <v>1884</v>
      </c>
      <c r="C352" s="419" t="s">
        <v>1915</v>
      </c>
      <c r="D352" s="420">
        <v>146489926</v>
      </c>
      <c r="E352" s="420">
        <v>18705.79</v>
      </c>
      <c r="F352" s="420">
        <v>146489926</v>
      </c>
      <c r="G352" s="346">
        <f t="shared" si="5"/>
        <v>8</v>
      </c>
      <c r="H352" s="407"/>
    </row>
    <row r="353" spans="1:10" ht="13.8" hidden="1">
      <c r="A353" s="419">
        <v>71040735004</v>
      </c>
      <c r="B353" s="419" t="s">
        <v>1885</v>
      </c>
      <c r="C353" s="419" t="s">
        <v>1915</v>
      </c>
      <c r="D353" s="420">
        <v>50864962</v>
      </c>
      <c r="E353" s="420">
        <v>6495.12</v>
      </c>
      <c r="F353" s="420">
        <v>50864962</v>
      </c>
      <c r="G353" s="346">
        <f t="shared" si="5"/>
        <v>11</v>
      </c>
      <c r="H353" s="407"/>
    </row>
    <row r="354" spans="1:10" ht="13.8" hidden="1">
      <c r="A354" s="419">
        <v>7104073500401</v>
      </c>
      <c r="B354" s="419" t="s">
        <v>1886</v>
      </c>
      <c r="C354" s="419" t="s">
        <v>1915</v>
      </c>
      <c r="D354" s="420">
        <v>3318803</v>
      </c>
      <c r="E354" s="420">
        <v>423.79</v>
      </c>
      <c r="F354" s="420">
        <v>3318803</v>
      </c>
      <c r="G354" s="346">
        <f t="shared" si="5"/>
        <v>13</v>
      </c>
      <c r="H354" s="407"/>
    </row>
    <row r="355" spans="1:10" ht="13.8" hidden="1">
      <c r="A355" s="469">
        <v>710407350040101</v>
      </c>
      <c r="B355" s="469" t="s">
        <v>1672</v>
      </c>
      <c r="C355" s="469" t="s">
        <v>1916</v>
      </c>
      <c r="D355" s="471">
        <v>427.06</v>
      </c>
      <c r="E355" s="471">
        <v>427.06</v>
      </c>
      <c r="F355" s="471">
        <v>3255553</v>
      </c>
      <c r="G355" s="346">
        <f t="shared" si="5"/>
        <v>15</v>
      </c>
      <c r="H355" s="407"/>
      <c r="I355" s="470" t="s">
        <v>188</v>
      </c>
      <c r="J355" s="470"/>
    </row>
    <row r="356" spans="1:10" ht="13.8" hidden="1">
      <c r="A356" s="469">
        <v>710407350040199</v>
      </c>
      <c r="B356" s="469" t="s">
        <v>1673</v>
      </c>
      <c r="C356" s="469" t="s">
        <v>1915</v>
      </c>
      <c r="D356" s="471">
        <v>63250</v>
      </c>
      <c r="E356" s="471">
        <v>8.08</v>
      </c>
      <c r="F356" s="471">
        <v>63250</v>
      </c>
      <c r="G356" s="346">
        <f t="shared" si="5"/>
        <v>15</v>
      </c>
      <c r="H356" s="407"/>
      <c r="I356" s="470" t="s">
        <v>188</v>
      </c>
      <c r="J356" s="470"/>
    </row>
    <row r="357" spans="1:10" ht="13.8" hidden="1">
      <c r="A357" s="419">
        <v>7104073500402</v>
      </c>
      <c r="B357" s="419" t="s">
        <v>1887</v>
      </c>
      <c r="C357" s="419" t="s">
        <v>1915</v>
      </c>
      <c r="D357" s="420">
        <v>40790054</v>
      </c>
      <c r="E357" s="420">
        <v>5208.62</v>
      </c>
      <c r="F357" s="420">
        <v>40790054</v>
      </c>
      <c r="G357" s="346">
        <f t="shared" si="5"/>
        <v>13</v>
      </c>
      <c r="H357" s="407"/>
    </row>
    <row r="358" spans="1:10" ht="13.8" hidden="1">
      <c r="A358" s="469">
        <v>710407350040201</v>
      </c>
      <c r="B358" s="469" t="s">
        <v>1674</v>
      </c>
      <c r="C358" s="469" t="s">
        <v>1916</v>
      </c>
      <c r="D358" s="471">
        <v>2444.4499999999998</v>
      </c>
      <c r="E358" s="471">
        <v>2444.4499999999998</v>
      </c>
      <c r="F358" s="471">
        <v>18119008</v>
      </c>
      <c r="G358" s="346">
        <f t="shared" si="5"/>
        <v>15</v>
      </c>
      <c r="H358" s="407"/>
      <c r="I358" s="470" t="s">
        <v>188</v>
      </c>
      <c r="J358" s="470"/>
    </row>
    <row r="359" spans="1:10" ht="13.8" hidden="1">
      <c r="A359" s="469">
        <v>710407350040299</v>
      </c>
      <c r="B359" s="469" t="s">
        <v>1675</v>
      </c>
      <c r="C359" s="469" t="s">
        <v>1915</v>
      </c>
      <c r="D359" s="471">
        <v>22671046</v>
      </c>
      <c r="E359" s="471">
        <v>2894.94</v>
      </c>
      <c r="F359" s="471">
        <v>22671046</v>
      </c>
      <c r="G359" s="346">
        <f t="shared" si="5"/>
        <v>15</v>
      </c>
      <c r="H359" s="407"/>
      <c r="I359" s="470" t="s">
        <v>188</v>
      </c>
      <c r="J359" s="470"/>
    </row>
    <row r="360" spans="1:10" ht="13.8" hidden="1">
      <c r="A360" s="419">
        <v>7104073500403</v>
      </c>
      <c r="B360" s="419" t="s">
        <v>1888</v>
      </c>
      <c r="C360" s="419" t="s">
        <v>1915</v>
      </c>
      <c r="D360" s="420">
        <v>6756105</v>
      </c>
      <c r="E360" s="420">
        <v>862.71</v>
      </c>
      <c r="F360" s="420">
        <v>6756105</v>
      </c>
      <c r="G360" s="346">
        <f t="shared" si="5"/>
        <v>13</v>
      </c>
      <c r="H360" s="407"/>
    </row>
    <row r="361" spans="1:10" ht="13.8" hidden="1">
      <c r="A361" s="469">
        <v>710407350040301</v>
      </c>
      <c r="B361" s="469" t="s">
        <v>1676</v>
      </c>
      <c r="C361" s="469" t="s">
        <v>1916</v>
      </c>
      <c r="D361" s="471">
        <v>480</v>
      </c>
      <c r="E361" s="471">
        <v>480</v>
      </c>
      <c r="F361" s="471">
        <v>3688128</v>
      </c>
      <c r="G361" s="346">
        <f t="shared" si="5"/>
        <v>15</v>
      </c>
      <c r="H361" s="407"/>
      <c r="I361" s="470" t="s">
        <v>188</v>
      </c>
      <c r="J361" s="470"/>
    </row>
    <row r="362" spans="1:10" ht="13.8" hidden="1">
      <c r="A362" s="469">
        <v>710407350040399</v>
      </c>
      <c r="B362" s="469" t="s">
        <v>1677</v>
      </c>
      <c r="C362" s="469" t="s">
        <v>1915</v>
      </c>
      <c r="D362" s="471">
        <v>3067977</v>
      </c>
      <c r="E362" s="471">
        <v>391.76</v>
      </c>
      <c r="F362" s="471">
        <v>3067977</v>
      </c>
      <c r="G362" s="346">
        <f t="shared" si="5"/>
        <v>15</v>
      </c>
      <c r="H362" s="407"/>
      <c r="I362" s="470" t="s">
        <v>188</v>
      </c>
      <c r="J362" s="470"/>
    </row>
    <row r="363" spans="1:10" ht="13.8" hidden="1">
      <c r="A363" s="419">
        <v>71040735007</v>
      </c>
      <c r="B363" s="419" t="s">
        <v>1889</v>
      </c>
      <c r="C363" s="419" t="s">
        <v>1915</v>
      </c>
      <c r="D363" s="420">
        <v>76397092</v>
      </c>
      <c r="E363" s="420">
        <v>9755.4</v>
      </c>
      <c r="F363" s="420">
        <v>76397092</v>
      </c>
      <c r="G363" s="346">
        <f t="shared" si="5"/>
        <v>11</v>
      </c>
      <c r="H363" s="407"/>
    </row>
    <row r="364" spans="1:10" ht="13.8" hidden="1">
      <c r="A364" s="419">
        <v>7104073500701</v>
      </c>
      <c r="B364" s="419" t="s">
        <v>1889</v>
      </c>
      <c r="C364" s="419" t="s">
        <v>1915</v>
      </c>
      <c r="D364" s="420">
        <v>76397092</v>
      </c>
      <c r="E364" s="420">
        <v>9755.4</v>
      </c>
      <c r="F364" s="420">
        <v>76397092</v>
      </c>
      <c r="G364" s="346">
        <f t="shared" si="5"/>
        <v>13</v>
      </c>
      <c r="H364" s="407"/>
    </row>
    <row r="365" spans="1:10" ht="13.8" hidden="1">
      <c r="A365" s="469">
        <v>710407350070199</v>
      </c>
      <c r="B365" s="469" t="s">
        <v>1681</v>
      </c>
      <c r="C365" s="469" t="s">
        <v>1915</v>
      </c>
      <c r="D365" s="471">
        <v>76397092</v>
      </c>
      <c r="E365" s="471">
        <v>9755.4</v>
      </c>
      <c r="F365" s="471">
        <v>76397092</v>
      </c>
      <c r="G365" s="346">
        <f t="shared" si="5"/>
        <v>15</v>
      </c>
      <c r="H365" s="407"/>
      <c r="I365" s="470" t="s">
        <v>190</v>
      </c>
      <c r="J365" s="470"/>
    </row>
    <row r="366" spans="1:10" ht="13.8" hidden="1">
      <c r="A366" s="419">
        <v>71040735008</v>
      </c>
      <c r="B366" s="419" t="s">
        <v>1890</v>
      </c>
      <c r="C366" s="419" t="s">
        <v>1915</v>
      </c>
      <c r="D366" s="420">
        <v>19227872</v>
      </c>
      <c r="E366" s="420">
        <v>2455.27</v>
      </c>
      <c r="F366" s="420">
        <v>19227872</v>
      </c>
      <c r="G366" s="346">
        <f t="shared" si="5"/>
        <v>11</v>
      </c>
      <c r="H366" s="407"/>
    </row>
    <row r="367" spans="1:10" ht="13.8" hidden="1">
      <c r="A367" s="419">
        <v>7104073500801</v>
      </c>
      <c r="B367" s="419" t="s">
        <v>1890</v>
      </c>
      <c r="C367" s="419" t="s">
        <v>1915</v>
      </c>
      <c r="D367" s="420">
        <v>19227872</v>
      </c>
      <c r="E367" s="420">
        <v>2455.27</v>
      </c>
      <c r="F367" s="420">
        <v>19227872</v>
      </c>
      <c r="G367" s="346">
        <f t="shared" si="5"/>
        <v>13</v>
      </c>
      <c r="H367" s="407"/>
    </row>
    <row r="368" spans="1:10" ht="13.8" hidden="1">
      <c r="A368" s="469">
        <v>710407350080199</v>
      </c>
      <c r="B368" s="469" t="s">
        <v>1683</v>
      </c>
      <c r="C368" s="469" t="s">
        <v>1915</v>
      </c>
      <c r="D368" s="471">
        <v>19227872</v>
      </c>
      <c r="E368" s="471">
        <v>2455.27</v>
      </c>
      <c r="F368" s="471">
        <v>19227872</v>
      </c>
      <c r="G368" s="346">
        <f t="shared" si="5"/>
        <v>15</v>
      </c>
      <c r="H368" s="407"/>
      <c r="I368" s="470" t="s">
        <v>190</v>
      </c>
      <c r="J368" s="470"/>
    </row>
    <row r="369" spans="1:10" ht="13.8" hidden="1">
      <c r="A369" s="419">
        <v>71040737</v>
      </c>
      <c r="B369" s="419" t="s">
        <v>1891</v>
      </c>
      <c r="C369" s="419" t="s">
        <v>1915</v>
      </c>
      <c r="D369" s="420">
        <v>18642032</v>
      </c>
      <c r="E369" s="420">
        <v>2380.46</v>
      </c>
      <c r="F369" s="420">
        <v>18642032</v>
      </c>
      <c r="G369" s="346">
        <f t="shared" si="5"/>
        <v>8</v>
      </c>
      <c r="H369" s="407"/>
    </row>
    <row r="370" spans="1:10" ht="13.8" hidden="1">
      <c r="A370" s="419">
        <v>71040737001</v>
      </c>
      <c r="B370" s="419" t="s">
        <v>1892</v>
      </c>
      <c r="C370" s="419" t="s">
        <v>1915</v>
      </c>
      <c r="D370" s="420">
        <v>18031381</v>
      </c>
      <c r="E370" s="420">
        <v>2302.4899999999998</v>
      </c>
      <c r="F370" s="420">
        <v>18031381</v>
      </c>
      <c r="G370" s="346">
        <f t="shared" si="5"/>
        <v>11</v>
      </c>
      <c r="H370" s="407"/>
    </row>
    <row r="371" spans="1:10" ht="13.8" hidden="1">
      <c r="A371" s="419">
        <v>7104073700101</v>
      </c>
      <c r="B371" s="419" t="s">
        <v>1893</v>
      </c>
      <c r="C371" s="419" t="s">
        <v>1915</v>
      </c>
      <c r="D371" s="420">
        <v>9132890</v>
      </c>
      <c r="E371" s="420">
        <v>1166.21</v>
      </c>
      <c r="F371" s="420">
        <v>9132890</v>
      </c>
      <c r="G371" s="346">
        <f t="shared" si="5"/>
        <v>13</v>
      </c>
      <c r="H371" s="407"/>
    </row>
    <row r="372" spans="1:10" ht="13.8" hidden="1">
      <c r="A372" s="469">
        <v>710407370010199</v>
      </c>
      <c r="B372" s="469" t="s">
        <v>1689</v>
      </c>
      <c r="C372" s="469" t="s">
        <v>1915</v>
      </c>
      <c r="D372" s="471">
        <v>9132890</v>
      </c>
      <c r="E372" s="471">
        <v>1166.21</v>
      </c>
      <c r="F372" s="471">
        <v>9132890</v>
      </c>
      <c r="G372" s="346">
        <f t="shared" si="5"/>
        <v>15</v>
      </c>
      <c r="H372" s="407"/>
      <c r="I372" s="470" t="s">
        <v>188</v>
      </c>
      <c r="J372" s="470"/>
    </row>
    <row r="373" spans="1:10" ht="13.8" hidden="1">
      <c r="A373" s="419">
        <v>7104073700104</v>
      </c>
      <c r="B373" s="419" t="s">
        <v>1894</v>
      </c>
      <c r="C373" s="419" t="s">
        <v>1915</v>
      </c>
      <c r="D373" s="420">
        <v>8898491</v>
      </c>
      <c r="E373" s="420">
        <v>1136.28</v>
      </c>
      <c r="F373" s="420">
        <v>8898491</v>
      </c>
      <c r="G373" s="346">
        <f t="shared" si="5"/>
        <v>13</v>
      </c>
      <c r="H373" s="407"/>
    </row>
    <row r="374" spans="1:10" ht="13.8" hidden="1">
      <c r="A374" s="469">
        <v>710407370010499</v>
      </c>
      <c r="B374" s="469" t="s">
        <v>1695</v>
      </c>
      <c r="C374" s="469" t="s">
        <v>1915</v>
      </c>
      <c r="D374" s="471">
        <v>8898491</v>
      </c>
      <c r="E374" s="471">
        <v>1136.28</v>
      </c>
      <c r="F374" s="471">
        <v>8898491</v>
      </c>
      <c r="G374" s="346">
        <f t="shared" si="5"/>
        <v>15</v>
      </c>
      <c r="H374" s="407"/>
      <c r="I374" s="470" t="s">
        <v>189</v>
      </c>
      <c r="J374" s="470"/>
    </row>
    <row r="375" spans="1:10" ht="13.8" hidden="1">
      <c r="A375" s="419">
        <v>71040737002</v>
      </c>
      <c r="B375" s="419" t="s">
        <v>1895</v>
      </c>
      <c r="C375" s="419" t="s">
        <v>1915</v>
      </c>
      <c r="D375" s="420">
        <v>610651</v>
      </c>
      <c r="E375" s="420">
        <v>77.98</v>
      </c>
      <c r="F375" s="420">
        <v>610651</v>
      </c>
      <c r="G375" s="346">
        <f t="shared" si="5"/>
        <v>11</v>
      </c>
      <c r="H375" s="407"/>
    </row>
    <row r="376" spans="1:10" ht="13.8" hidden="1">
      <c r="A376" s="419">
        <v>7104073700201</v>
      </c>
      <c r="B376" s="419" t="s">
        <v>1896</v>
      </c>
      <c r="C376" s="419" t="s">
        <v>1915</v>
      </c>
      <c r="D376" s="420">
        <v>610651</v>
      </c>
      <c r="E376" s="420">
        <v>77.98</v>
      </c>
      <c r="F376" s="420">
        <v>610651</v>
      </c>
      <c r="G376" s="346">
        <f t="shared" si="5"/>
        <v>13</v>
      </c>
      <c r="H376" s="407"/>
    </row>
    <row r="377" spans="1:10" ht="13.8" hidden="1">
      <c r="A377" s="469">
        <v>710407370020199</v>
      </c>
      <c r="B377" s="469" t="s">
        <v>1698</v>
      </c>
      <c r="C377" s="469" t="s">
        <v>1915</v>
      </c>
      <c r="D377" s="471">
        <v>610651</v>
      </c>
      <c r="E377" s="471">
        <v>77.98</v>
      </c>
      <c r="F377" s="471">
        <v>610651</v>
      </c>
      <c r="G377" s="346">
        <f t="shared" si="5"/>
        <v>15</v>
      </c>
      <c r="H377" s="407"/>
      <c r="I377" s="470" t="s">
        <v>188</v>
      </c>
      <c r="J377" s="470"/>
    </row>
    <row r="378" spans="1:10">
      <c r="H378" s="407"/>
    </row>
    <row r="379" spans="1:10">
      <c r="H379" s="407"/>
    </row>
    <row r="380" spans="1:10">
      <c r="H380" s="407"/>
    </row>
    <row r="381" spans="1:10">
      <c r="H381" s="407"/>
    </row>
    <row r="382" spans="1:10">
      <c r="H382" s="407"/>
    </row>
    <row r="383" spans="1:10">
      <c r="H383" s="407"/>
    </row>
    <row r="384" spans="1:10">
      <c r="H384" s="407"/>
    </row>
    <row r="385" spans="8:8">
      <c r="H385" s="407"/>
    </row>
  </sheetData>
  <autoFilter ref="A8:WVO377" xr:uid="{8FF09CFB-7FE3-495A-9DD8-1E95D0095680}">
    <filterColumn colId="8">
      <filters>
        <filter val="Ingresos financieros"/>
      </filters>
    </filterColumn>
  </autoFilter>
  <customSheetViews>
    <customSheetView guid="{0A2CCCB3-571A-4A67-B569-64E7C0BD6DFC}" showGridLines="0" showAutoFilter="1" topLeftCell="A332">
      <selection activeCell="E352" sqref="E352"/>
      <pageMargins left="0" right="0" top="0" bottom="0" header="0" footer="0"/>
      <autoFilter ref="A8:I395" xr:uid="{3BD43DBC-FCEA-43A3-BD4C-020148428F5C}"/>
    </customSheetView>
    <customSheetView guid="{52ACAEC5-A07E-476F-A492-622AB5A07DC8}" showGridLines="0" filter="1" showAutoFilter="1" topLeftCell="A76">
      <selection activeCell="F216" sqref="F216"/>
      <pageMargins left="0" right="0" top="0" bottom="0" header="0" footer="0"/>
      <autoFilter ref="A8:J395" xr:uid="{3B9737F0-8FD9-4DCC-8384-D9C6B2AA0F1F}">
        <filterColumn colId="6">
          <filters>
            <filter val="15"/>
          </filters>
        </filterColumn>
      </autoFilter>
    </customSheetView>
  </customSheetView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EC4B3-56E1-4AAB-8277-6A35C1DC895E}">
  <sheetPr>
    <tabColor theme="0"/>
  </sheetPr>
  <dimension ref="B1:Q292"/>
  <sheetViews>
    <sheetView showGridLines="0" zoomScale="90" zoomScaleNormal="90" zoomScaleSheetLayoutView="110" workbookViewId="0">
      <pane ySplit="12" topLeftCell="A13" activePane="bottomLeft" state="frozen"/>
      <selection pane="bottomLeft" activeCell="C64" sqref="C64"/>
    </sheetView>
  </sheetViews>
  <sheetFormatPr baseColWidth="10" defaultColWidth="11.44140625" defaultRowHeight="13.2"/>
  <cols>
    <col min="1" max="1" width="4.33203125" style="40" customWidth="1"/>
    <col min="2" max="2" width="8.6640625" style="40" customWidth="1"/>
    <col min="3" max="3" width="8.44140625" style="40" customWidth="1"/>
    <col min="4" max="4" width="13.88671875" style="40" customWidth="1"/>
    <col min="5" max="5" width="13.5546875" style="40" bestFit="1" customWidth="1"/>
    <col min="6" max="6" width="15.6640625" style="40" customWidth="1"/>
    <col min="7" max="7" width="13.33203125" style="40" customWidth="1"/>
    <col min="8" max="8" width="13.6640625" style="40" customWidth="1"/>
    <col min="9" max="11" width="11.44140625" style="40"/>
    <col min="12" max="12" width="12.5546875" style="40" customWidth="1"/>
    <col min="13" max="13" width="4.44140625" style="40" customWidth="1"/>
    <col min="14" max="16384" width="11.44140625" style="40"/>
  </cols>
  <sheetData>
    <row r="1" spans="2:17" s="196" customFormat="1"/>
    <row r="2" spans="2:17" s="196" customFormat="1"/>
    <row r="3" spans="2:17" s="196" customFormat="1"/>
    <row r="4" spans="2:17" s="196" customFormat="1"/>
    <row r="5" spans="2:17" s="196" customFormat="1"/>
    <row r="6" spans="2:17" s="196" customFormat="1"/>
    <row r="7" spans="2:17">
      <c r="Q7" s="197"/>
    </row>
    <row r="8" spans="2:17" ht="19.2" customHeight="1">
      <c r="B8" s="558" t="s">
        <v>0</v>
      </c>
      <c r="C8" s="558"/>
      <c r="D8" s="558"/>
      <c r="E8" s="558"/>
      <c r="F8" s="558"/>
      <c r="G8" s="558"/>
      <c r="H8" s="558"/>
      <c r="I8" s="558"/>
      <c r="J8" s="558"/>
      <c r="K8" s="558"/>
      <c r="L8" s="558"/>
      <c r="M8" s="558"/>
    </row>
    <row r="9" spans="2:17" ht="8.4" customHeight="1">
      <c r="B9" s="45"/>
      <c r="C9" s="494"/>
      <c r="D9" s="494"/>
      <c r="E9" s="494"/>
      <c r="F9" s="494"/>
      <c r="G9" s="494"/>
      <c r="H9" s="494"/>
      <c r="I9" s="494"/>
      <c r="J9" s="494"/>
      <c r="K9" s="494"/>
      <c r="L9" s="494"/>
      <c r="M9" s="494"/>
    </row>
    <row r="10" spans="2:17" s="300" customFormat="1" ht="13.95" customHeight="1">
      <c r="B10" s="534" t="s">
        <v>1943</v>
      </c>
      <c r="C10" s="534"/>
      <c r="D10" s="534"/>
      <c r="E10" s="534"/>
      <c r="F10" s="534"/>
      <c r="G10" s="534"/>
      <c r="H10" s="534"/>
      <c r="I10" s="534"/>
      <c r="J10" s="534"/>
      <c r="K10" s="534"/>
      <c r="L10" s="534"/>
      <c r="M10" s="495"/>
    </row>
    <row r="11" spans="2:17" s="300" customFormat="1" ht="30.75" customHeight="1">
      <c r="B11" s="45" t="str">
        <f>+EERR!B10</f>
        <v>POR EL EJERCICIO FINALIZADO EL 31 DE DICIEMBRE DE 2024 
PRESENTADO EN FORMA COMPARATIVA CON EL EJERCICIO COMPRENDIDO 
DESDE EL 13 DE ABRIL HASTA EL 31 DE DICIEMBRE DE 2023</v>
      </c>
      <c r="C11" s="45"/>
      <c r="D11" s="45"/>
      <c r="E11" s="45"/>
      <c r="F11" s="45"/>
      <c r="G11" s="45"/>
      <c r="H11" s="45"/>
      <c r="I11" s="45"/>
      <c r="J11" s="45"/>
      <c r="K11" s="45"/>
      <c r="L11" s="45"/>
      <c r="M11" s="495"/>
    </row>
    <row r="12" spans="2:17" s="300" customFormat="1" ht="13.95" customHeight="1">
      <c r="B12" s="525" t="s">
        <v>131</v>
      </c>
      <c r="C12" s="525"/>
      <c r="D12" s="525"/>
      <c r="E12" s="525"/>
      <c r="F12" s="525"/>
      <c r="G12" s="525"/>
      <c r="H12" s="525"/>
      <c r="I12" s="525"/>
      <c r="J12" s="525"/>
      <c r="K12" s="525"/>
      <c r="L12" s="525"/>
      <c r="M12" s="495"/>
    </row>
    <row r="13" spans="2:17">
      <c r="G13" s="199"/>
    </row>
    <row r="14" spans="2:17">
      <c r="B14" s="39" t="s">
        <v>1944</v>
      </c>
      <c r="C14" s="39" t="s">
        <v>1945</v>
      </c>
    </row>
    <row r="16" spans="2:17">
      <c r="C16" s="39" t="s">
        <v>1946</v>
      </c>
    </row>
    <row r="17" spans="2:12" ht="7.2" customHeight="1"/>
    <row r="18" spans="2:12" ht="88.2" customHeight="1">
      <c r="C18" s="552" t="s">
        <v>1947</v>
      </c>
      <c r="D18" s="552"/>
      <c r="E18" s="552"/>
      <c r="F18" s="552"/>
      <c r="G18" s="552"/>
      <c r="H18" s="552"/>
      <c r="I18" s="552"/>
      <c r="J18" s="552"/>
      <c r="K18" s="552"/>
      <c r="L18" s="552"/>
    </row>
    <row r="19" spans="2:12" ht="55.2" customHeight="1">
      <c r="C19" s="552" t="s">
        <v>1948</v>
      </c>
      <c r="D19" s="552"/>
      <c r="E19" s="552"/>
      <c r="F19" s="552"/>
      <c r="G19" s="552"/>
      <c r="H19" s="552"/>
      <c r="I19" s="552"/>
      <c r="J19" s="552"/>
      <c r="K19" s="552"/>
      <c r="L19" s="552"/>
    </row>
    <row r="22" spans="2:12">
      <c r="B22" s="39" t="s">
        <v>1949</v>
      </c>
      <c r="C22" s="39" t="s">
        <v>1950</v>
      </c>
    </row>
    <row r="23" spans="2:12" ht="8.4" customHeight="1"/>
    <row r="24" spans="2:12">
      <c r="C24" s="39" t="s">
        <v>1951</v>
      </c>
    </row>
    <row r="25" spans="2:12" ht="65.400000000000006" customHeight="1">
      <c r="C25" s="552" t="s">
        <v>1952</v>
      </c>
      <c r="D25" s="552"/>
      <c r="E25" s="552"/>
      <c r="F25" s="552"/>
      <c r="G25" s="552"/>
      <c r="H25" s="552"/>
      <c r="I25" s="552"/>
      <c r="J25" s="552"/>
      <c r="K25" s="552"/>
      <c r="L25" s="552"/>
    </row>
    <row r="26" spans="2:12" ht="76.95" customHeight="1">
      <c r="C26" s="553" t="s">
        <v>1953</v>
      </c>
      <c r="D26" s="553"/>
      <c r="E26" s="553"/>
      <c r="F26" s="553"/>
      <c r="G26" s="553"/>
      <c r="H26" s="553"/>
      <c r="I26" s="553"/>
      <c r="J26" s="553"/>
      <c r="K26" s="553"/>
      <c r="L26" s="553"/>
    </row>
    <row r="27" spans="2:12" ht="32.4" customHeight="1">
      <c r="C27" s="553" t="s">
        <v>1954</v>
      </c>
      <c r="D27" s="553"/>
      <c r="E27" s="553"/>
      <c r="F27" s="553"/>
      <c r="G27" s="553"/>
      <c r="H27" s="553"/>
      <c r="I27" s="553"/>
      <c r="J27" s="553"/>
      <c r="K27" s="553"/>
      <c r="L27" s="553"/>
    </row>
    <row r="28" spans="2:12" ht="8.4" customHeight="1">
      <c r="C28" s="525"/>
      <c r="D28" s="525"/>
      <c r="E28" s="525"/>
      <c r="F28" s="525"/>
      <c r="G28" s="525"/>
      <c r="H28" s="525"/>
      <c r="I28" s="525"/>
      <c r="J28" s="525"/>
      <c r="K28" s="525"/>
      <c r="L28" s="525"/>
    </row>
    <row r="29" spans="2:12" ht="21.6" customHeight="1">
      <c r="C29" s="39" t="s">
        <v>1955</v>
      </c>
      <c r="D29" s="189"/>
      <c r="E29" s="189"/>
      <c r="F29" s="189"/>
      <c r="G29" s="189"/>
      <c r="H29" s="189"/>
      <c r="I29" s="189"/>
      <c r="J29" s="189"/>
      <c r="K29" s="189"/>
      <c r="L29" s="189"/>
    </row>
    <row r="30" spans="2:12" ht="21.6" customHeight="1">
      <c r="C30" s="39" t="s">
        <v>1956</v>
      </c>
      <c r="D30" s="189"/>
      <c r="E30" s="189"/>
      <c r="F30" s="189"/>
      <c r="G30" s="189"/>
      <c r="H30" s="189"/>
      <c r="I30" s="189"/>
      <c r="J30" s="189"/>
      <c r="K30" s="189"/>
      <c r="L30" s="189"/>
    </row>
    <row r="31" spans="2:12" ht="63.6" customHeight="1">
      <c r="C31" s="553" t="s">
        <v>1957</v>
      </c>
      <c r="D31" s="553"/>
      <c r="E31" s="553"/>
      <c r="F31" s="553"/>
      <c r="G31" s="553"/>
      <c r="H31" s="553"/>
      <c r="I31" s="553"/>
      <c r="J31" s="553"/>
      <c r="K31" s="553"/>
      <c r="L31" s="553"/>
    </row>
    <row r="32" spans="2:12" ht="21.6" customHeight="1">
      <c r="C32" s="39" t="s">
        <v>1958</v>
      </c>
      <c r="D32" s="189"/>
      <c r="E32" s="189"/>
      <c r="F32" s="189"/>
      <c r="G32" s="189"/>
      <c r="H32" s="189"/>
      <c r="I32" s="189"/>
      <c r="J32" s="189"/>
      <c r="K32" s="189"/>
      <c r="L32" s="189"/>
    </row>
    <row r="33" spans="3:12" ht="64.95" customHeight="1">
      <c r="C33" s="553" t="s">
        <v>1959</v>
      </c>
      <c r="D33" s="553"/>
      <c r="E33" s="553"/>
      <c r="F33" s="553"/>
      <c r="G33" s="553"/>
      <c r="H33" s="553"/>
      <c r="I33" s="553"/>
      <c r="J33" s="553"/>
      <c r="K33" s="553"/>
      <c r="L33" s="553"/>
    </row>
    <row r="34" spans="3:12">
      <c r="C34" s="553" t="s">
        <v>1960</v>
      </c>
      <c r="D34" s="553"/>
      <c r="E34" s="553"/>
      <c r="F34" s="553"/>
      <c r="G34" s="553"/>
      <c r="H34" s="553"/>
      <c r="I34" s="553"/>
      <c r="J34" s="553"/>
      <c r="K34" s="553"/>
      <c r="L34" s="553"/>
    </row>
    <row r="35" spans="3:12" ht="8.4" customHeight="1"/>
    <row r="36" spans="3:12" ht="21.6" customHeight="1">
      <c r="C36" s="39" t="s">
        <v>1961</v>
      </c>
      <c r="D36" s="189"/>
      <c r="E36" s="189"/>
      <c r="F36" s="189"/>
      <c r="G36" s="189"/>
      <c r="H36" s="189"/>
      <c r="I36" s="189"/>
      <c r="J36" s="189"/>
      <c r="K36" s="189"/>
      <c r="L36" s="189"/>
    </row>
    <row r="37" spans="3:12" ht="32.4" customHeight="1">
      <c r="C37" s="552" t="s">
        <v>1962</v>
      </c>
      <c r="D37" s="552"/>
      <c r="E37" s="552"/>
      <c r="F37" s="552"/>
      <c r="G37" s="552"/>
      <c r="H37" s="552"/>
      <c r="I37" s="552"/>
      <c r="J37" s="552"/>
      <c r="K37" s="552"/>
      <c r="L37" s="552"/>
    </row>
    <row r="38" spans="3:12" ht="39.6" customHeight="1">
      <c r="C38" s="553" t="s">
        <v>1963</v>
      </c>
      <c r="D38" s="553"/>
      <c r="E38" s="553"/>
      <c r="F38" s="553"/>
      <c r="G38" s="553"/>
      <c r="H38" s="553"/>
      <c r="I38" s="553"/>
      <c r="J38" s="553"/>
      <c r="K38" s="553"/>
      <c r="L38" s="553"/>
    </row>
    <row r="39" spans="3:12" ht="21.6" customHeight="1">
      <c r="C39" s="39" t="s">
        <v>1964</v>
      </c>
      <c r="D39" s="189"/>
      <c r="E39" s="189"/>
      <c r="F39" s="189"/>
      <c r="G39" s="189"/>
      <c r="H39" s="189"/>
      <c r="I39" s="189"/>
      <c r="J39" s="189"/>
      <c r="K39" s="189"/>
      <c r="L39" s="189"/>
    </row>
    <row r="40" spans="3:12" ht="33.6" customHeight="1">
      <c r="C40" s="553" t="s">
        <v>1965</v>
      </c>
      <c r="D40" s="553"/>
      <c r="E40" s="553"/>
      <c r="F40" s="553"/>
      <c r="G40" s="553"/>
      <c r="H40" s="553"/>
      <c r="I40" s="553"/>
      <c r="J40" s="553"/>
      <c r="K40" s="553"/>
      <c r="L40" s="553"/>
    </row>
    <row r="41" spans="3:12" ht="33.6" customHeight="1">
      <c r="C41" s="553" t="s">
        <v>1966</v>
      </c>
      <c r="D41" s="553"/>
      <c r="E41" s="553"/>
      <c r="F41" s="553"/>
      <c r="G41" s="553"/>
      <c r="H41" s="553"/>
      <c r="I41" s="553"/>
      <c r="J41" s="553"/>
      <c r="K41" s="553"/>
      <c r="L41" s="553"/>
    </row>
    <row r="42" spans="3:12">
      <c r="C42" s="189"/>
      <c r="D42" s="189"/>
      <c r="E42" s="189"/>
      <c r="F42" s="189"/>
      <c r="G42" s="189"/>
      <c r="H42" s="189"/>
      <c r="I42" s="189"/>
      <c r="J42" s="189"/>
      <c r="K42" s="189"/>
      <c r="L42" s="189"/>
    </row>
    <row r="43" spans="3:12">
      <c r="C43" s="39" t="s">
        <v>1967</v>
      </c>
    </row>
    <row r="44" spans="3:12" ht="79.95" customHeight="1">
      <c r="C44" s="552" t="s">
        <v>1968</v>
      </c>
      <c r="D44" s="552"/>
      <c r="E44" s="552"/>
      <c r="F44" s="552"/>
      <c r="G44" s="552"/>
      <c r="H44" s="552"/>
      <c r="I44" s="552"/>
      <c r="J44" s="552"/>
      <c r="K44" s="552"/>
      <c r="L44" s="552"/>
    </row>
    <row r="45" spans="3:12" ht="7.95" customHeight="1">
      <c r="C45" s="40" t="s">
        <v>1969</v>
      </c>
    </row>
    <row r="46" spans="3:12">
      <c r="C46" s="39" t="s">
        <v>1970</v>
      </c>
    </row>
    <row r="47" spans="3:12" ht="43.2" customHeight="1">
      <c r="C47" s="326" t="s">
        <v>1971</v>
      </c>
      <c r="D47" s="555" t="s">
        <v>1972</v>
      </c>
      <c r="E47" s="555"/>
      <c r="F47" s="555"/>
      <c r="G47" s="555"/>
      <c r="H47" s="555"/>
      <c r="I47" s="555"/>
      <c r="J47" s="555"/>
      <c r="K47" s="555"/>
      <c r="L47" s="555"/>
    </row>
    <row r="48" spans="3:12" ht="7.2" customHeight="1">
      <c r="C48" s="200"/>
      <c r="D48" s="200"/>
      <c r="E48" s="200"/>
      <c r="F48" s="200"/>
      <c r="G48" s="200"/>
      <c r="H48" s="200"/>
      <c r="I48" s="200"/>
      <c r="J48" s="200"/>
      <c r="K48" s="200"/>
      <c r="L48" s="200"/>
    </row>
    <row r="49" spans="3:12" ht="43.2" customHeight="1">
      <c r="C49" s="200"/>
      <c r="D49" s="200"/>
      <c r="E49" s="557" t="s">
        <v>1973</v>
      </c>
      <c r="F49" s="557"/>
      <c r="G49" s="205" t="s">
        <v>1974</v>
      </c>
      <c r="H49" s="205" t="s">
        <v>1975</v>
      </c>
      <c r="I49" s="200"/>
      <c r="J49" s="200"/>
      <c r="K49" s="200"/>
      <c r="L49" s="200"/>
    </row>
    <row r="50" spans="3:12" ht="13.2" customHeight="1">
      <c r="C50" s="200"/>
      <c r="D50" s="200"/>
      <c r="E50" s="556" t="s">
        <v>1976</v>
      </c>
      <c r="F50" s="556"/>
      <c r="G50" s="206">
        <v>5</v>
      </c>
      <c r="H50" s="207">
        <v>0.1</v>
      </c>
      <c r="I50" s="200"/>
      <c r="J50" s="200"/>
      <c r="K50" s="200"/>
      <c r="L50" s="200"/>
    </row>
    <row r="51" spans="3:12">
      <c r="C51" s="200"/>
      <c r="D51" s="200"/>
      <c r="E51" s="556" t="s">
        <v>1759</v>
      </c>
      <c r="F51" s="556"/>
      <c r="G51" s="206">
        <v>2</v>
      </c>
      <c r="H51" s="207">
        <v>0.1</v>
      </c>
      <c r="I51" s="200"/>
      <c r="J51" s="200"/>
      <c r="K51" s="200"/>
      <c r="L51" s="200"/>
    </row>
    <row r="52" spans="3:12">
      <c r="C52" s="200"/>
      <c r="D52" s="200"/>
      <c r="E52" s="556" t="s">
        <v>1977</v>
      </c>
      <c r="F52" s="556"/>
      <c r="G52" s="206">
        <v>2</v>
      </c>
      <c r="H52" s="207">
        <v>0</v>
      </c>
      <c r="I52" s="200"/>
      <c r="J52" s="200"/>
      <c r="K52" s="200"/>
      <c r="L52" s="200"/>
    </row>
    <row r="53" spans="3:12">
      <c r="C53" s="200"/>
      <c r="D53" s="200"/>
      <c r="E53" s="187"/>
      <c r="F53" s="187"/>
      <c r="G53" s="198"/>
      <c r="H53" s="204"/>
      <c r="I53" s="200"/>
      <c r="J53" s="200"/>
      <c r="K53" s="200"/>
      <c r="L53" s="200"/>
    </row>
    <row r="54" spans="3:12" ht="43.2" customHeight="1">
      <c r="C54" s="326" t="s">
        <v>1978</v>
      </c>
      <c r="D54" s="554" t="s">
        <v>1979</v>
      </c>
      <c r="E54" s="555"/>
      <c r="F54" s="555"/>
      <c r="G54" s="555"/>
      <c r="H54" s="555"/>
      <c r="I54" s="555"/>
      <c r="J54" s="555"/>
      <c r="K54" s="555"/>
      <c r="L54" s="555"/>
    </row>
    <row r="55" spans="3:12" ht="43.2" customHeight="1">
      <c r="C55" s="326" t="s">
        <v>1980</v>
      </c>
      <c r="D55" s="554" t="s">
        <v>1981</v>
      </c>
      <c r="E55" s="555"/>
      <c r="F55" s="555"/>
      <c r="G55" s="555"/>
      <c r="H55" s="555"/>
      <c r="I55" s="555"/>
      <c r="J55" s="555"/>
      <c r="K55" s="555"/>
      <c r="L55" s="555"/>
    </row>
    <row r="57" spans="3:12">
      <c r="C57" s="39" t="s">
        <v>1982</v>
      </c>
    </row>
    <row r="58" spans="3:12" ht="28.2" customHeight="1">
      <c r="C58" s="326" t="s">
        <v>1983</v>
      </c>
      <c r="D58" s="554" t="s">
        <v>1984</v>
      </c>
      <c r="E58" s="555"/>
      <c r="F58" s="555"/>
      <c r="G58" s="555"/>
      <c r="H58" s="555"/>
      <c r="I58" s="555"/>
      <c r="J58" s="555"/>
      <c r="K58" s="555"/>
      <c r="L58" s="555"/>
    </row>
    <row r="59" spans="3:12" ht="37.950000000000003" customHeight="1">
      <c r="C59" s="326" t="s">
        <v>1985</v>
      </c>
      <c r="D59" s="554" t="s">
        <v>1986</v>
      </c>
      <c r="E59" s="555"/>
      <c r="F59" s="555"/>
      <c r="G59" s="555"/>
      <c r="H59" s="555"/>
      <c r="I59" s="555"/>
      <c r="J59" s="555"/>
      <c r="K59" s="555"/>
      <c r="L59" s="555"/>
    </row>
    <row r="60" spans="3:12" ht="31.95" customHeight="1">
      <c r="C60" s="326" t="s">
        <v>1987</v>
      </c>
      <c r="D60" s="554" t="s">
        <v>1988</v>
      </c>
      <c r="E60" s="555"/>
      <c r="F60" s="555"/>
      <c r="G60" s="555"/>
      <c r="H60" s="555"/>
      <c r="I60" s="555"/>
      <c r="J60" s="555"/>
      <c r="K60" s="555"/>
      <c r="L60" s="555"/>
    </row>
    <row r="61" spans="3:12" ht="8.4" customHeight="1">
      <c r="C61" s="189"/>
      <c r="D61" s="189"/>
      <c r="E61" s="189"/>
      <c r="F61" s="189"/>
      <c r="G61" s="189"/>
      <c r="H61" s="189"/>
      <c r="I61" s="189"/>
      <c r="J61" s="189"/>
      <c r="K61" s="189"/>
      <c r="L61" s="189"/>
    </row>
    <row r="62" spans="3:12" ht="13.5" customHeight="1">
      <c r="C62" s="39" t="s">
        <v>1989</v>
      </c>
      <c r="D62" s="189"/>
      <c r="E62" s="189"/>
      <c r="F62" s="189"/>
      <c r="G62" s="189"/>
      <c r="H62" s="189"/>
      <c r="I62" s="189"/>
      <c r="J62" s="189"/>
      <c r="K62" s="189"/>
      <c r="L62" s="189"/>
    </row>
    <row r="63" spans="3:12" ht="51" customHeight="1">
      <c r="C63" s="552" t="s">
        <v>2225</v>
      </c>
      <c r="D63" s="552"/>
      <c r="E63" s="552"/>
      <c r="F63" s="552"/>
      <c r="G63" s="552"/>
      <c r="H63" s="552"/>
      <c r="I63" s="552"/>
      <c r="J63" s="552"/>
      <c r="K63" s="552"/>
      <c r="L63" s="552"/>
    </row>
    <row r="64" spans="3:12" ht="13.5" customHeight="1">
      <c r="C64" s="189"/>
      <c r="D64" s="189"/>
      <c r="E64" s="189"/>
      <c r="F64" s="189"/>
      <c r="G64" s="189"/>
      <c r="H64" s="189"/>
      <c r="I64" s="189"/>
      <c r="J64" s="189"/>
      <c r="K64" s="189"/>
      <c r="L64" s="189"/>
    </row>
    <row r="65" spans="2:12" ht="13.5" customHeight="1">
      <c r="C65" s="39" t="s">
        <v>1990</v>
      </c>
      <c r="D65" s="189"/>
      <c r="E65" s="189"/>
      <c r="F65" s="189"/>
      <c r="G65" s="189"/>
      <c r="H65" s="189"/>
      <c r="I65" s="189"/>
      <c r="J65" s="189"/>
      <c r="K65" s="189"/>
      <c r="L65" s="189"/>
    </row>
    <row r="66" spans="2:12" ht="51" customHeight="1">
      <c r="C66" s="552" t="s">
        <v>1991</v>
      </c>
      <c r="D66" s="552"/>
      <c r="E66" s="552"/>
      <c r="F66" s="552"/>
      <c r="G66" s="552"/>
      <c r="H66" s="552"/>
      <c r="I66" s="552"/>
      <c r="J66" s="552"/>
      <c r="K66" s="552"/>
      <c r="L66" s="552"/>
    </row>
    <row r="67" spans="2:12" ht="58.2" customHeight="1">
      <c r="C67" s="552" t="s">
        <v>1992</v>
      </c>
      <c r="D67" s="552"/>
      <c r="E67" s="552"/>
      <c r="F67" s="552"/>
      <c r="G67" s="552"/>
      <c r="H67" s="552"/>
      <c r="I67" s="552"/>
      <c r="J67" s="552"/>
      <c r="K67" s="552"/>
      <c r="L67" s="552"/>
    </row>
    <row r="68" spans="2:12" ht="13.5" customHeight="1">
      <c r="C68" s="189"/>
      <c r="D68" s="189"/>
      <c r="E68" s="189"/>
      <c r="F68" s="189"/>
      <c r="G68" s="189"/>
      <c r="H68" s="189"/>
      <c r="I68" s="189"/>
      <c r="J68" s="189"/>
      <c r="K68" s="189"/>
      <c r="L68" s="189"/>
    </row>
    <row r="69" spans="2:12">
      <c r="C69" s="39" t="s">
        <v>1993</v>
      </c>
    </row>
    <row r="70" spans="2:12" ht="39.6" customHeight="1">
      <c r="C70" s="552" t="s">
        <v>1994</v>
      </c>
      <c r="D70" s="552"/>
      <c r="E70" s="552"/>
      <c r="F70" s="552"/>
      <c r="G70" s="552"/>
      <c r="H70" s="552"/>
      <c r="I70" s="552"/>
      <c r="J70" s="552"/>
      <c r="K70" s="552"/>
      <c r="L70" s="552"/>
    </row>
    <row r="71" spans="2:12" ht="39.6" customHeight="1">
      <c r="C71" s="552" t="s">
        <v>1995</v>
      </c>
      <c r="D71" s="552"/>
      <c r="E71" s="552"/>
      <c r="F71" s="552"/>
      <c r="G71" s="552"/>
      <c r="H71" s="552"/>
      <c r="I71" s="552"/>
      <c r="J71" s="552"/>
      <c r="K71" s="552"/>
      <c r="L71" s="552"/>
    </row>
    <row r="72" spans="2:12" ht="14.25" customHeight="1">
      <c r="C72" s="200"/>
      <c r="D72" s="200"/>
      <c r="E72" s="200"/>
      <c r="F72" s="200"/>
      <c r="G72" s="200"/>
      <c r="H72" s="200"/>
      <c r="I72" s="200"/>
      <c r="J72" s="200"/>
      <c r="K72" s="200"/>
      <c r="L72" s="200"/>
    </row>
    <row r="73" spans="2:12" ht="14.25" customHeight="1">
      <c r="C73" s="39" t="s">
        <v>1996</v>
      </c>
      <c r="D73" s="200"/>
      <c r="E73" s="200"/>
      <c r="F73" s="200"/>
      <c r="G73" s="200"/>
      <c r="H73" s="200"/>
      <c r="I73" s="200"/>
      <c r="J73" s="200"/>
      <c r="K73" s="200"/>
      <c r="L73" s="200"/>
    </row>
    <row r="74" spans="2:12" ht="14.25" customHeight="1">
      <c r="C74" s="525" t="s">
        <v>1997</v>
      </c>
      <c r="D74" s="525"/>
      <c r="E74" s="525"/>
      <c r="F74" s="525"/>
      <c r="G74" s="525"/>
      <c r="H74" s="525"/>
      <c r="I74" s="525"/>
      <c r="J74" s="525"/>
      <c r="K74" s="525"/>
      <c r="L74" s="525"/>
    </row>
    <row r="75" spans="2:12" ht="14.25" customHeight="1">
      <c r="C75" s="525"/>
      <c r="D75" s="525"/>
      <c r="E75" s="525"/>
      <c r="F75" s="525"/>
      <c r="G75" s="525"/>
      <c r="H75" s="525"/>
      <c r="I75" s="525"/>
      <c r="J75" s="525"/>
      <c r="K75" s="525"/>
      <c r="L75" s="525"/>
    </row>
    <row r="76" spans="2:12" ht="14.25" customHeight="1">
      <c r="C76" s="200"/>
      <c r="D76" s="200"/>
      <c r="E76" s="200"/>
      <c r="F76" s="200"/>
      <c r="G76" s="200"/>
      <c r="H76" s="200"/>
      <c r="I76" s="200"/>
      <c r="J76" s="200"/>
      <c r="K76" s="200"/>
      <c r="L76" s="200"/>
    </row>
    <row r="77" spans="2:12" ht="14.25" customHeight="1">
      <c r="C77" s="189"/>
      <c r="D77" s="189"/>
      <c r="E77" s="189"/>
      <c r="F77" s="189"/>
      <c r="G77" s="189"/>
      <c r="H77" s="189"/>
      <c r="I77" s="189"/>
      <c r="J77" s="189"/>
      <c r="K77" s="189"/>
      <c r="L77" s="189"/>
    </row>
    <row r="78" spans="2:12">
      <c r="C78" s="189"/>
      <c r="D78" s="189"/>
      <c r="E78" s="189"/>
      <c r="F78" s="189"/>
      <c r="G78" s="189"/>
      <c r="H78" s="189"/>
      <c r="I78" s="189"/>
      <c r="J78" s="189"/>
      <c r="K78" s="189"/>
      <c r="L78" s="189"/>
    </row>
    <row r="79" spans="2:12">
      <c r="B79" s="39" t="s">
        <v>1998</v>
      </c>
      <c r="C79" s="39" t="s">
        <v>1999</v>
      </c>
    </row>
    <row r="80" spans="2:12" ht="69.599999999999994" customHeight="1">
      <c r="C80" s="552" t="s">
        <v>2000</v>
      </c>
      <c r="D80" s="552"/>
      <c r="E80" s="552"/>
      <c r="F80" s="552"/>
      <c r="G80" s="552"/>
      <c r="H80" s="552"/>
      <c r="I80" s="552"/>
      <c r="J80" s="552"/>
      <c r="K80" s="552"/>
      <c r="L80" s="552"/>
    </row>
    <row r="85" spans="3:14">
      <c r="C85" s="201"/>
      <c r="G85" s="201"/>
      <c r="I85" s="129"/>
      <c r="J85" s="57"/>
      <c r="N85" s="129"/>
    </row>
    <row r="86" spans="3:14">
      <c r="C86" s="202"/>
      <c r="G86" s="202"/>
      <c r="I86" s="203"/>
      <c r="J86" s="60"/>
      <c r="N86" s="202"/>
    </row>
    <row r="292" spans="4:4">
      <c r="D292" s="40">
        <v>0</v>
      </c>
    </row>
  </sheetData>
  <customSheetViews>
    <customSheetView guid="{0A2CCCB3-571A-4A67-B569-64E7C0BD6DFC}" scale="90" showPageBreaks="1" showGridLines="0" printArea="1">
      <pane ySplit="12" topLeftCell="A13" activePane="bottomLeft" state="frozen"/>
      <selection pane="bottomLeft" activeCell="B11" sqref="B11"/>
      <pageMargins left="0" right="0" top="0" bottom="0" header="0" footer="0"/>
      <pageSetup paperSize="9" scale="75" orientation="landscape" r:id="rId1"/>
    </customSheetView>
    <customSheetView guid="{52ACAEC5-A07E-476F-A492-622AB5A07DC8}" scale="90" showGridLines="0">
      <pane ySplit="12" topLeftCell="A18" activePane="bottomLeft" state="frozen"/>
      <selection pane="bottomLeft" activeCell="C31" sqref="C31:L31"/>
      <pageMargins left="0" right="0" top="0" bottom="0" header="0" footer="0"/>
      <pageSetup paperSize="9" scale="75" orientation="landscape" r:id="rId2"/>
    </customSheetView>
  </customSheetViews>
  <mergeCells count="34">
    <mergeCell ref="B8:M8"/>
    <mergeCell ref="B12:L12"/>
    <mergeCell ref="C27:L27"/>
    <mergeCell ref="C41:L41"/>
    <mergeCell ref="B10:L10"/>
    <mergeCell ref="C40:L40"/>
    <mergeCell ref="C18:L18"/>
    <mergeCell ref="C25:L25"/>
    <mergeCell ref="C28:L28"/>
    <mergeCell ref="C26:L26"/>
    <mergeCell ref="C19:L19"/>
    <mergeCell ref="C31:L31"/>
    <mergeCell ref="C74:L75"/>
    <mergeCell ref="C80:L80"/>
    <mergeCell ref="C44:L44"/>
    <mergeCell ref="C63:L63"/>
    <mergeCell ref="E52:F52"/>
    <mergeCell ref="E49:F49"/>
    <mergeCell ref="E50:F50"/>
    <mergeCell ref="E51:F51"/>
    <mergeCell ref="D59:L59"/>
    <mergeCell ref="D60:L60"/>
    <mergeCell ref="C66:L66"/>
    <mergeCell ref="C67:L67"/>
    <mergeCell ref="C71:L71"/>
    <mergeCell ref="D58:L58"/>
    <mergeCell ref="D55:L55"/>
    <mergeCell ref="D47:L47"/>
    <mergeCell ref="C70:L70"/>
    <mergeCell ref="C38:L38"/>
    <mergeCell ref="C33:L33"/>
    <mergeCell ref="D54:L54"/>
    <mergeCell ref="C34:L34"/>
    <mergeCell ref="C37:L37"/>
  </mergeCells>
  <pageMargins left="0.70866141732283472" right="0.70866141732283472" top="0.74803149606299213" bottom="0.74803149606299213" header="0.31496062992125984" footer="0.31496062992125984"/>
  <pageSetup paperSize="9" scale="75" orientation="landscape"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97010-E104-430E-9D90-36E85F7C04C5}">
  <sheetPr>
    <tabColor theme="0"/>
  </sheetPr>
  <dimension ref="A1:AD404"/>
  <sheetViews>
    <sheetView showGridLines="0" zoomScale="85" zoomScaleNormal="90" zoomScaleSheetLayoutView="90" workbookViewId="0">
      <selection activeCell="F21" sqref="F21"/>
    </sheetView>
  </sheetViews>
  <sheetFormatPr baseColWidth="10" defaultColWidth="9.33203125" defaultRowHeight="13.2"/>
  <cols>
    <col min="1" max="1" width="4.33203125" style="62" customWidth="1"/>
    <col min="2" max="2" width="9.44140625" style="62" customWidth="1"/>
    <col min="3" max="3" width="46.109375" style="62" customWidth="1"/>
    <col min="4" max="4" width="17.33203125" style="62" customWidth="1"/>
    <col min="5" max="5" width="16.6640625" style="62" customWidth="1"/>
    <col min="6" max="7" width="17.109375" style="62" customWidth="1"/>
    <col min="8" max="9" width="16.6640625" style="62" customWidth="1"/>
    <col min="10" max="10" width="16.6640625" style="210" customWidth="1"/>
    <col min="11" max="14" width="16.6640625" style="62" customWidth="1"/>
    <col min="15" max="15" width="49.5546875" style="62" bestFit="1" customWidth="1"/>
    <col min="16" max="16" width="13.6640625" style="62" bestFit="1" customWidth="1"/>
    <col min="17" max="17" width="16.44140625" style="478" bestFit="1" customWidth="1"/>
    <col min="18" max="18" width="9.33203125" style="62"/>
    <col min="19" max="20" width="9.33203125" style="478"/>
    <col min="21" max="21" width="9.33203125" style="62"/>
    <col min="22" max="22" width="6.6640625" style="62" bestFit="1" customWidth="1"/>
    <col min="23" max="16384" width="9.33203125" style="62"/>
  </cols>
  <sheetData>
    <row r="1" spans="1:20" s="33" customFormat="1">
      <c r="Q1" s="478"/>
      <c r="S1" s="478"/>
      <c r="T1" s="478"/>
    </row>
    <row r="2" spans="1:20" s="33" customFormat="1">
      <c r="Q2" s="478"/>
      <c r="S2" s="478"/>
      <c r="T2" s="478"/>
    </row>
    <row r="3" spans="1:20" s="33" customFormat="1">
      <c r="Q3" s="478"/>
      <c r="S3" s="478"/>
      <c r="T3" s="478"/>
    </row>
    <row r="4" spans="1:20" s="33" customFormat="1">
      <c r="Q4" s="478"/>
      <c r="S4" s="478"/>
      <c r="T4" s="478"/>
    </row>
    <row r="5" spans="1:20" s="33" customFormat="1">
      <c r="Q5" s="478"/>
      <c r="S5" s="478"/>
      <c r="T5" s="478"/>
    </row>
    <row r="6" spans="1:20" s="40" customFormat="1" ht="8.4" customHeight="1">
      <c r="D6" s="324"/>
      <c r="E6" s="324"/>
      <c r="F6" s="324"/>
      <c r="G6" s="324"/>
      <c r="H6" s="324"/>
      <c r="I6" s="324"/>
      <c r="J6" s="324"/>
      <c r="K6" s="324"/>
      <c r="L6" s="324"/>
      <c r="M6" s="324"/>
      <c r="N6" s="324"/>
      <c r="Q6" s="482"/>
      <c r="S6" s="482"/>
      <c r="T6" s="482"/>
    </row>
    <row r="7" spans="1:20" s="40" customFormat="1" ht="19.2" customHeight="1">
      <c r="C7" s="571" t="s">
        <v>0</v>
      </c>
      <c r="D7" s="571"/>
      <c r="E7" s="571"/>
      <c r="F7" s="571"/>
      <c r="G7" s="571"/>
      <c r="H7" s="571"/>
      <c r="I7" s="571"/>
      <c r="J7" s="328"/>
      <c r="K7" s="328"/>
      <c r="L7" s="328"/>
      <c r="M7" s="328"/>
      <c r="N7" s="328"/>
      <c r="Q7" s="482"/>
      <c r="S7" s="482"/>
      <c r="T7" s="482"/>
    </row>
    <row r="8" spans="1:20" s="40" customFormat="1" ht="8.4" customHeight="1">
      <c r="D8" s="327"/>
      <c r="E8" s="327"/>
      <c r="F8" s="327"/>
      <c r="G8" s="327"/>
      <c r="H8" s="327"/>
      <c r="I8" s="327"/>
      <c r="J8" s="327"/>
      <c r="K8" s="327"/>
      <c r="L8" s="327"/>
      <c r="M8" s="327"/>
      <c r="N8" s="324"/>
      <c r="Q8" s="482"/>
      <c r="S8" s="482"/>
      <c r="T8" s="482"/>
    </row>
    <row r="9" spans="1:20" s="40" customFormat="1" ht="19.2" customHeight="1">
      <c r="C9" s="522" t="s">
        <v>2001</v>
      </c>
      <c r="D9" s="522"/>
      <c r="E9" s="522"/>
      <c r="F9" s="522"/>
      <c r="G9" s="522"/>
      <c r="H9" s="522"/>
      <c r="I9" s="522"/>
      <c r="J9" s="328"/>
      <c r="K9" s="328"/>
      <c r="L9" s="328"/>
      <c r="M9" s="328"/>
      <c r="N9" s="328"/>
      <c r="Q9" s="482"/>
      <c r="S9" s="482"/>
      <c r="T9" s="482"/>
    </row>
    <row r="10" spans="1:20" s="40" customFormat="1" ht="19.2" customHeight="1">
      <c r="C10" s="40" t="s">
        <v>179</v>
      </c>
      <c r="J10" s="328"/>
      <c r="K10" s="328"/>
      <c r="L10" s="328"/>
      <c r="M10" s="328"/>
      <c r="N10" s="328"/>
      <c r="Q10" s="482"/>
      <c r="S10" s="482"/>
      <c r="T10" s="482"/>
    </row>
    <row r="11" spans="1:20" s="40" customFormat="1" ht="19.2" customHeight="1">
      <c r="C11" s="507" t="s">
        <v>131</v>
      </c>
      <c r="D11" s="507"/>
      <c r="E11" s="507"/>
      <c r="F11" s="507"/>
      <c r="G11" s="507"/>
      <c r="H11" s="507"/>
      <c r="I11" s="507"/>
      <c r="J11" s="328"/>
      <c r="K11" s="328"/>
      <c r="L11" s="328"/>
      <c r="M11" s="328"/>
      <c r="N11" s="328"/>
      <c r="Q11" s="482"/>
      <c r="S11" s="482"/>
      <c r="T11" s="482"/>
    </row>
    <row r="12" spans="1:20">
      <c r="A12" s="211"/>
    </row>
    <row r="13" spans="1:20">
      <c r="A13" s="211"/>
      <c r="B13" s="209" t="s">
        <v>2002</v>
      </c>
      <c r="C13" s="209" t="s">
        <v>2003</v>
      </c>
    </row>
    <row r="14" spans="1:20">
      <c r="A14" s="211"/>
    </row>
    <row r="15" spans="1:20">
      <c r="A15" s="211"/>
      <c r="C15" s="209" t="s">
        <v>2004</v>
      </c>
    </row>
    <row r="16" spans="1:20" ht="43.95" customHeight="1">
      <c r="A16" s="211"/>
      <c r="C16" s="552" t="s">
        <v>2005</v>
      </c>
      <c r="D16" s="552"/>
      <c r="E16" s="552"/>
      <c r="F16" s="552"/>
      <c r="G16" s="552"/>
      <c r="H16" s="552"/>
      <c r="I16" s="552"/>
      <c r="J16" s="212"/>
      <c r="K16" s="213"/>
      <c r="L16" s="213"/>
    </row>
    <row r="17" spans="1:20">
      <c r="A17" s="211"/>
      <c r="C17" s="209"/>
    </row>
    <row r="18" spans="1:20" ht="14.4" customHeight="1">
      <c r="A18" s="211"/>
      <c r="C18" s="572"/>
      <c r="D18" s="574">
        <v>45657</v>
      </c>
      <c r="E18" s="574">
        <v>45291</v>
      </c>
      <c r="G18"/>
    </row>
    <row r="19" spans="1:20">
      <c r="A19" s="211"/>
      <c r="C19" s="573"/>
      <c r="D19" s="575"/>
      <c r="E19" s="575"/>
    </row>
    <row r="20" spans="1:20" s="215" customFormat="1" ht="19.95" customHeight="1">
      <c r="A20" s="214"/>
      <c r="C20" s="330" t="s">
        <v>2006</v>
      </c>
      <c r="D20" s="431">
        <v>7831.26</v>
      </c>
      <c r="E20" s="431">
        <v>7263.59</v>
      </c>
      <c r="F20" s="62"/>
      <c r="G20" s="62"/>
      <c r="H20" s="62"/>
      <c r="I20" s="62"/>
      <c r="J20" s="210"/>
      <c r="Q20" s="483"/>
      <c r="S20" s="483"/>
      <c r="T20" s="483"/>
    </row>
    <row r="21" spans="1:20" s="215" customFormat="1" ht="19.95" customHeight="1">
      <c r="A21" s="214"/>
      <c r="C21" s="330" t="s">
        <v>2007</v>
      </c>
      <c r="D21" s="431">
        <v>7831.26</v>
      </c>
      <c r="E21" s="431">
        <v>7283.62</v>
      </c>
      <c r="F21" s="62"/>
      <c r="G21" s="62"/>
      <c r="H21" s="62"/>
      <c r="I21" s="62"/>
      <c r="J21" s="210"/>
      <c r="Q21" s="483"/>
      <c r="S21" s="483"/>
      <c r="T21" s="483"/>
    </row>
    <row r="22" spans="1:20">
      <c r="A22" s="211"/>
      <c r="C22" s="36"/>
    </row>
    <row r="23" spans="1:20">
      <c r="A23" s="211"/>
      <c r="C23" s="36"/>
    </row>
    <row r="24" spans="1:20">
      <c r="A24" s="211"/>
      <c r="C24" s="209" t="s">
        <v>2008</v>
      </c>
    </row>
    <row r="25" spans="1:20">
      <c r="A25" s="211"/>
      <c r="C25" s="209"/>
    </row>
    <row r="26" spans="1:20">
      <c r="A26" s="211"/>
      <c r="C26" s="62" t="s">
        <v>2009</v>
      </c>
    </row>
    <row r="27" spans="1:20" ht="13.8" thickBot="1">
      <c r="A27" s="211"/>
      <c r="C27" s="521"/>
      <c r="D27" s="521"/>
      <c r="E27" s="521"/>
      <c r="F27" s="521"/>
      <c r="G27" s="521"/>
      <c r="H27" s="521"/>
      <c r="I27" s="521"/>
    </row>
    <row r="28" spans="1:20">
      <c r="A28" s="211"/>
      <c r="C28" s="45"/>
      <c r="D28" s="565" t="s">
        <v>2010</v>
      </c>
      <c r="E28" s="566"/>
      <c r="F28" s="566"/>
      <c r="G28" s="566"/>
      <c r="H28" s="566"/>
      <c r="I28" s="567"/>
    </row>
    <row r="29" spans="1:20">
      <c r="A29" s="211"/>
      <c r="D29" s="568" t="s">
        <v>2011</v>
      </c>
      <c r="E29" s="569"/>
      <c r="F29" s="569"/>
      <c r="G29" s="569"/>
      <c r="H29" s="569"/>
      <c r="I29" s="570"/>
    </row>
    <row r="30" spans="1:20" s="220" customFormat="1" ht="13.2" customHeight="1">
      <c r="A30" s="217"/>
      <c r="C30" s="528" t="s">
        <v>2012</v>
      </c>
      <c r="D30" s="576" t="s">
        <v>2013</v>
      </c>
      <c r="E30" s="576" t="s">
        <v>2014</v>
      </c>
      <c r="F30" s="576" t="s">
        <v>2015</v>
      </c>
      <c r="G30" s="576" t="s">
        <v>2016</v>
      </c>
      <c r="H30" s="576" t="s">
        <v>2017</v>
      </c>
      <c r="I30" s="576" t="s">
        <v>2018</v>
      </c>
      <c r="J30" s="219"/>
      <c r="Q30" s="484"/>
      <c r="S30" s="484"/>
      <c r="T30" s="484"/>
    </row>
    <row r="31" spans="1:20" s="213" customFormat="1" ht="32.4" customHeight="1">
      <c r="A31" s="221"/>
      <c r="C31" s="528"/>
      <c r="D31" s="577"/>
      <c r="E31" s="577"/>
      <c r="F31" s="577"/>
      <c r="G31" s="577"/>
      <c r="H31" s="577"/>
      <c r="I31" s="577"/>
      <c r="J31" s="212"/>
      <c r="Q31" s="485"/>
      <c r="S31" s="485"/>
      <c r="T31" s="485"/>
    </row>
    <row r="32" spans="1:20" ht="19.95" customHeight="1">
      <c r="A32" s="211"/>
      <c r="C32" s="222" t="s">
        <v>132</v>
      </c>
      <c r="D32" s="222"/>
      <c r="E32" s="222"/>
      <c r="F32" s="222"/>
      <c r="G32" s="222"/>
      <c r="H32" s="222"/>
      <c r="I32" s="222"/>
    </row>
    <row r="33" spans="1:20" ht="19.95" customHeight="1">
      <c r="A33" s="211"/>
      <c r="C33" s="222" t="s">
        <v>2019</v>
      </c>
      <c r="D33" s="222"/>
      <c r="E33" s="222"/>
      <c r="F33" s="222"/>
      <c r="G33" s="222"/>
      <c r="H33" s="222"/>
      <c r="I33" s="222"/>
    </row>
    <row r="34" spans="1:20" ht="19.95" customHeight="1">
      <c r="A34" s="211"/>
      <c r="C34" s="223" t="s">
        <v>140</v>
      </c>
      <c r="D34" s="224" t="s">
        <v>1916</v>
      </c>
      <c r="E34" s="225">
        <v>30481.09</v>
      </c>
      <c r="F34" s="225">
        <v>7831.26</v>
      </c>
      <c r="G34" s="226">
        <v>238705340.8734</v>
      </c>
      <c r="H34" s="225">
        <v>7263.59</v>
      </c>
      <c r="I34" s="226">
        <v>37508670</v>
      </c>
    </row>
    <row r="35" spans="1:20" ht="19.95" customHeight="1">
      <c r="A35" s="211"/>
      <c r="C35" s="223" t="s">
        <v>2020</v>
      </c>
      <c r="D35" s="224" t="s">
        <v>1916</v>
      </c>
      <c r="E35" s="225">
        <v>37727.769999999997</v>
      </c>
      <c r="F35" s="225">
        <v>7831.26</v>
      </c>
      <c r="G35" s="226">
        <v>295455976.09020001</v>
      </c>
      <c r="H35" s="225">
        <v>7263.59</v>
      </c>
      <c r="I35" s="226">
        <v>51123398</v>
      </c>
    </row>
    <row r="36" spans="1:20" ht="19.95" customHeight="1">
      <c r="A36" s="211"/>
      <c r="C36" s="223" t="s">
        <v>2021</v>
      </c>
      <c r="D36" s="224" t="s">
        <v>1916</v>
      </c>
      <c r="E36" s="225">
        <v>16539.77</v>
      </c>
      <c r="F36" s="225">
        <v>7831.26</v>
      </c>
      <c r="G36" s="226">
        <v>129527239.21020001</v>
      </c>
      <c r="H36" s="225">
        <v>7263.59</v>
      </c>
      <c r="I36" s="226">
        <v>1997487</v>
      </c>
    </row>
    <row r="37" spans="1:20" s="209" customFormat="1" ht="19.95" customHeight="1">
      <c r="A37" s="208"/>
      <c r="C37" s="227" t="s">
        <v>175</v>
      </c>
      <c r="D37" s="230"/>
      <c r="E37" s="231">
        <v>84748.63</v>
      </c>
      <c r="F37" s="230"/>
      <c r="G37" s="232">
        <v>663688556.17379999</v>
      </c>
      <c r="H37" s="230"/>
      <c r="I37" s="232">
        <v>90629555</v>
      </c>
      <c r="J37" s="233"/>
      <c r="K37" s="62"/>
      <c r="L37" s="62"/>
      <c r="M37" s="62"/>
      <c r="N37" s="62"/>
      <c r="O37" s="62"/>
      <c r="P37" s="62"/>
      <c r="Q37" s="478"/>
      <c r="R37" s="62"/>
      <c r="S37" s="478"/>
      <c r="T37" s="486"/>
    </row>
    <row r="38" spans="1:20" ht="19.95" customHeight="1">
      <c r="A38" s="211"/>
      <c r="C38" s="331"/>
      <c r="D38" s="332"/>
      <c r="E38" s="456"/>
      <c r="F38" s="332"/>
      <c r="G38" s="333"/>
      <c r="H38" s="332"/>
      <c r="I38" s="333"/>
    </row>
    <row r="39" spans="1:20" ht="19.95" customHeight="1">
      <c r="A39" s="211"/>
      <c r="C39" s="222" t="s">
        <v>2022</v>
      </c>
      <c r="D39" s="222"/>
      <c r="E39" s="222"/>
      <c r="F39" s="222"/>
      <c r="G39" s="222"/>
      <c r="H39" s="222"/>
      <c r="I39" s="222"/>
    </row>
    <row r="40" spans="1:20" ht="19.95" customHeight="1">
      <c r="A40" s="211"/>
      <c r="C40" s="222" t="s">
        <v>2023</v>
      </c>
      <c r="D40" s="222"/>
      <c r="E40" s="222"/>
      <c r="F40" s="222"/>
      <c r="G40" s="222"/>
      <c r="H40" s="222"/>
      <c r="I40" s="222"/>
    </row>
    <row r="41" spans="1:20" ht="19.95" customHeight="1">
      <c r="A41" s="211"/>
      <c r="C41" s="223" t="s">
        <v>2024</v>
      </c>
      <c r="D41" s="224" t="s">
        <v>1916</v>
      </c>
      <c r="E41" s="457">
        <v>-558</v>
      </c>
      <c r="F41" s="225">
        <v>7831.26</v>
      </c>
      <c r="G41" s="229">
        <v>-4369843.08</v>
      </c>
      <c r="H41" s="225">
        <v>7283.62</v>
      </c>
      <c r="I41" s="229">
        <v>-3204793</v>
      </c>
    </row>
    <row r="42" spans="1:20" ht="19.95" customHeight="1">
      <c r="A42" s="211"/>
      <c r="C42" s="223" t="s">
        <v>147</v>
      </c>
      <c r="D42" s="224" t="s">
        <v>1916</v>
      </c>
      <c r="E42" s="457">
        <v>-11108.35</v>
      </c>
      <c r="F42" s="225">
        <v>7831.26</v>
      </c>
      <c r="G42" s="229">
        <v>-86992377.020999998</v>
      </c>
      <c r="H42" s="225">
        <v>7283.62</v>
      </c>
      <c r="I42" s="229">
        <v>-45357068</v>
      </c>
    </row>
    <row r="43" spans="1:20" ht="19.95" customHeight="1">
      <c r="A43" s="211"/>
      <c r="C43" s="227" t="s">
        <v>163</v>
      </c>
      <c r="D43" s="228"/>
      <c r="E43" s="392">
        <v>-11666.35</v>
      </c>
      <c r="F43" s="231"/>
      <c r="G43" s="393">
        <v>-91362220.100999996</v>
      </c>
      <c r="H43" s="231"/>
      <c r="I43" s="393">
        <v>-48561861</v>
      </c>
    </row>
    <row r="44" spans="1:20" s="209" customFormat="1" ht="19.95" customHeight="1">
      <c r="A44" s="208"/>
      <c r="C44" s="227" t="s">
        <v>2025</v>
      </c>
      <c r="D44" s="230"/>
      <c r="E44" s="231">
        <v>73082.28</v>
      </c>
      <c r="F44" s="231"/>
      <c r="G44" s="232">
        <v>572326336.07280004</v>
      </c>
      <c r="H44" s="231"/>
      <c r="I44" s="232">
        <v>42067694</v>
      </c>
      <c r="J44" s="233"/>
      <c r="K44" s="62"/>
      <c r="L44" s="62"/>
      <c r="M44" s="62"/>
      <c r="N44" s="62"/>
      <c r="O44" s="62"/>
      <c r="P44" s="62"/>
      <c r="Q44" s="478"/>
      <c r="R44" s="62"/>
      <c r="S44" s="478"/>
      <c r="T44" s="486"/>
    </row>
    <row r="45" spans="1:20">
      <c r="A45" s="211"/>
      <c r="C45" s="36"/>
    </row>
    <row r="46" spans="1:20">
      <c r="A46" s="211"/>
      <c r="C46" s="36"/>
    </row>
    <row r="47" spans="1:20">
      <c r="A47" s="211"/>
      <c r="C47" s="209" t="s">
        <v>2026</v>
      </c>
    </row>
    <row r="48" spans="1:20" ht="34.950000000000003" customHeight="1">
      <c r="A48" s="211"/>
      <c r="C48" s="525" t="s">
        <v>2226</v>
      </c>
      <c r="D48" s="525"/>
      <c r="E48" s="525"/>
      <c r="F48" s="525"/>
      <c r="G48" s="525"/>
      <c r="H48" s="525"/>
      <c r="I48" s="525"/>
      <c r="J48" s="40"/>
    </row>
    <row r="49" spans="1:20">
      <c r="A49" s="211"/>
    </row>
    <row r="50" spans="1:20" s="237" customFormat="1" ht="27.6" customHeight="1">
      <c r="A50" s="234"/>
      <c r="C50" s="528" t="s">
        <v>2027</v>
      </c>
      <c r="D50" s="576" t="s">
        <v>2015</v>
      </c>
      <c r="E50" s="578" t="s">
        <v>2028</v>
      </c>
      <c r="F50" s="576" t="s">
        <v>2017</v>
      </c>
      <c r="G50" s="578" t="s">
        <v>2029</v>
      </c>
      <c r="H50" s="235"/>
      <c r="I50" s="236"/>
      <c r="Q50" s="487"/>
      <c r="S50" s="487"/>
      <c r="T50" s="487"/>
    </row>
    <row r="51" spans="1:20" s="213" customFormat="1" ht="36" customHeight="1">
      <c r="A51" s="221"/>
      <c r="C51" s="528"/>
      <c r="D51" s="577"/>
      <c r="E51" s="579"/>
      <c r="F51" s="577"/>
      <c r="G51" s="579"/>
      <c r="H51" s="235"/>
      <c r="I51" s="212"/>
      <c r="J51" s="212"/>
      <c r="K51" s="212"/>
      <c r="L51" s="212"/>
      <c r="M51" s="212"/>
      <c r="N51" s="212"/>
      <c r="O51" s="212"/>
      <c r="P51" s="212"/>
      <c r="Q51" s="485"/>
      <c r="R51" s="212"/>
      <c r="S51" s="485"/>
      <c r="T51" s="485"/>
    </row>
    <row r="52" spans="1:20" ht="26.4">
      <c r="A52" s="211"/>
      <c r="B52" s="290">
        <v>610507580080199</v>
      </c>
      <c r="C52" s="130" t="s">
        <v>2030</v>
      </c>
      <c r="D52" s="238">
        <v>7831.26</v>
      </c>
      <c r="E52" s="229">
        <v>86759363</v>
      </c>
      <c r="F52" s="238">
        <v>7263.59</v>
      </c>
      <c r="G52" s="229">
        <v>1167480</v>
      </c>
      <c r="H52" s="240"/>
      <c r="I52" s="212"/>
      <c r="J52" s="212"/>
      <c r="K52" s="212"/>
      <c r="L52" s="212"/>
      <c r="M52" s="212"/>
      <c r="N52" s="212"/>
      <c r="O52" s="212"/>
      <c r="P52" s="212"/>
      <c r="Q52" s="485"/>
      <c r="R52" s="212"/>
      <c r="S52" s="485"/>
    </row>
    <row r="53" spans="1:20" ht="26.4" customHeight="1">
      <c r="A53" s="211"/>
      <c r="B53" s="290">
        <v>610507580090199</v>
      </c>
      <c r="C53" s="130" t="s">
        <v>2031</v>
      </c>
      <c r="D53" s="238">
        <v>7831.26</v>
      </c>
      <c r="E53" s="229">
        <v>19092915</v>
      </c>
      <c r="F53" s="238">
        <v>7283.62</v>
      </c>
      <c r="G53" s="229">
        <v>1514368</v>
      </c>
      <c r="H53" s="240"/>
      <c r="I53" s="212"/>
      <c r="J53" s="212"/>
      <c r="K53" s="212"/>
      <c r="L53" s="212"/>
      <c r="M53" s="212"/>
      <c r="N53" s="212"/>
      <c r="O53" s="212"/>
      <c r="P53" s="212"/>
      <c r="Q53" s="485"/>
      <c r="R53" s="212"/>
      <c r="S53" s="485"/>
    </row>
    <row r="54" spans="1:20" ht="26.4" customHeight="1">
      <c r="A54" s="211"/>
      <c r="B54" s="290">
        <v>710407350070199</v>
      </c>
      <c r="C54" s="130" t="s">
        <v>2032</v>
      </c>
      <c r="D54" s="238">
        <v>7831.26</v>
      </c>
      <c r="E54" s="229">
        <v>-76397092</v>
      </c>
      <c r="F54" s="238">
        <v>7263.59</v>
      </c>
      <c r="G54" s="229">
        <v>-2012760</v>
      </c>
      <c r="H54" s="240"/>
      <c r="I54" s="212"/>
      <c r="J54" s="212"/>
      <c r="K54" s="212"/>
      <c r="L54" s="212"/>
      <c r="M54" s="212"/>
      <c r="N54" s="212"/>
      <c r="O54" s="212"/>
      <c r="P54" s="212"/>
      <c r="Q54" s="485"/>
      <c r="R54" s="212"/>
      <c r="S54" s="485"/>
    </row>
    <row r="55" spans="1:20" ht="26.4" customHeight="1">
      <c r="A55" s="211"/>
      <c r="B55" s="290">
        <v>710407350080199</v>
      </c>
      <c r="C55" s="130" t="s">
        <v>2033</v>
      </c>
      <c r="D55" s="238">
        <v>7831.26</v>
      </c>
      <c r="E55" s="229">
        <v>-19227872</v>
      </c>
      <c r="F55" s="238">
        <v>7283.62</v>
      </c>
      <c r="G55" s="229">
        <v>-1181979</v>
      </c>
      <c r="H55" s="240"/>
      <c r="I55" s="212"/>
      <c r="J55" s="212"/>
      <c r="K55" s="212"/>
      <c r="L55" s="212"/>
      <c r="M55" s="212"/>
      <c r="N55" s="212"/>
      <c r="O55" s="212"/>
      <c r="P55" s="212"/>
      <c r="Q55" s="485"/>
      <c r="R55" s="212"/>
      <c r="S55" s="485"/>
    </row>
    <row r="56" spans="1:20" ht="13.95" customHeight="1">
      <c r="A56" s="211"/>
      <c r="C56" s="222" t="s">
        <v>2034</v>
      </c>
      <c r="D56" s="241"/>
      <c r="E56" s="242">
        <v>10227314</v>
      </c>
      <c r="F56" s="241"/>
      <c r="G56" s="242">
        <v>-512891</v>
      </c>
      <c r="H56" s="240"/>
      <c r="I56" s="212"/>
      <c r="J56" s="212"/>
      <c r="K56" s="212"/>
      <c r="L56" s="212"/>
      <c r="M56" s="212"/>
      <c r="N56" s="212"/>
      <c r="O56" s="212"/>
      <c r="P56" s="212"/>
      <c r="Q56" s="485"/>
      <c r="R56" s="212"/>
      <c r="S56" s="485"/>
    </row>
    <row r="57" spans="1:20">
      <c r="A57" s="211"/>
      <c r="E57" s="244"/>
      <c r="G57" s="244"/>
      <c r="I57" s="212"/>
      <c r="J57" s="212"/>
      <c r="K57" s="212"/>
      <c r="L57" s="212"/>
      <c r="M57" s="212"/>
      <c r="N57" s="212"/>
      <c r="O57" s="212"/>
      <c r="P57" s="212"/>
      <c r="Q57" s="485"/>
      <c r="R57" s="212"/>
      <c r="S57" s="485"/>
    </row>
    <row r="58" spans="1:20">
      <c r="A58" s="211"/>
      <c r="E58" s="245"/>
    </row>
    <row r="59" spans="1:20">
      <c r="A59" s="211"/>
      <c r="E59" s="245"/>
    </row>
    <row r="60" spans="1:20">
      <c r="A60" s="211"/>
      <c r="E60" s="245"/>
    </row>
    <row r="61" spans="1:20">
      <c r="A61" s="211"/>
      <c r="B61" s="209" t="s">
        <v>2035</v>
      </c>
      <c r="C61" s="209" t="s">
        <v>2036</v>
      </c>
      <c r="E61" s="245"/>
    </row>
    <row r="62" spans="1:20">
      <c r="A62" s="211"/>
      <c r="C62" s="209"/>
      <c r="E62" s="245"/>
    </row>
    <row r="63" spans="1:20">
      <c r="A63" s="211"/>
      <c r="C63" s="209" t="s">
        <v>2037</v>
      </c>
    </row>
    <row r="64" spans="1:20" ht="6.6" customHeight="1">
      <c r="A64" s="211"/>
      <c r="C64" s="209"/>
    </row>
    <row r="65" spans="1:20">
      <c r="A65" s="211"/>
      <c r="C65" s="62" t="s">
        <v>2038</v>
      </c>
    </row>
    <row r="66" spans="1:20">
      <c r="A66" s="211"/>
      <c r="C66" s="209"/>
      <c r="F66" s="246"/>
      <c r="G66" s="246"/>
      <c r="H66" s="246"/>
    </row>
    <row r="67" spans="1:20" ht="25.2" customHeight="1">
      <c r="A67" s="211"/>
      <c r="C67" s="42" t="s">
        <v>2039</v>
      </c>
      <c r="D67" s="76">
        <v>45657</v>
      </c>
      <c r="E67" s="76">
        <v>45291</v>
      </c>
      <c r="F67" s="247"/>
      <c r="G67" s="246"/>
      <c r="H67" s="246"/>
      <c r="I67" s="246"/>
      <c r="J67" s="246"/>
    </row>
    <row r="68" spans="1:20" s="215" customFormat="1" ht="19.95" customHeight="1">
      <c r="A68" s="248"/>
      <c r="B68" s="329"/>
      <c r="C68" s="249" t="s">
        <v>87</v>
      </c>
      <c r="D68" s="250">
        <v>4316162843</v>
      </c>
      <c r="E68" s="250">
        <v>1166850213</v>
      </c>
      <c r="F68" s="251"/>
      <c r="G68" s="252"/>
      <c r="H68" s="246"/>
      <c r="I68" s="246"/>
      <c r="J68" s="246"/>
      <c r="Q68" s="483"/>
      <c r="S68" s="483"/>
      <c r="T68" s="483"/>
    </row>
    <row r="69" spans="1:20" s="215" customFormat="1" ht="19.95" customHeight="1">
      <c r="A69" s="248"/>
      <c r="B69" s="329"/>
      <c r="C69" s="249" t="s">
        <v>2040</v>
      </c>
      <c r="D69" s="250">
        <v>40956292</v>
      </c>
      <c r="E69" s="250">
        <v>7835042</v>
      </c>
      <c r="F69" s="251"/>
      <c r="G69" s="252"/>
      <c r="H69" s="246"/>
      <c r="I69" s="246"/>
      <c r="J69" s="246"/>
      <c r="Q69" s="483"/>
      <c r="S69" s="483"/>
      <c r="T69" s="483"/>
    </row>
    <row r="70" spans="1:20" s="215" customFormat="1" ht="19.95" customHeight="1">
      <c r="A70" s="214"/>
      <c r="C70" s="222" t="s">
        <v>1706</v>
      </c>
      <c r="D70" s="131">
        <v>4357119135</v>
      </c>
      <c r="E70" s="131">
        <v>1174685255</v>
      </c>
      <c r="F70" s="253"/>
      <c r="G70" s="253"/>
      <c r="H70" s="246"/>
      <c r="I70" s="246"/>
      <c r="J70" s="246"/>
      <c r="Q70" s="483"/>
      <c r="S70" s="483"/>
      <c r="T70" s="483"/>
    </row>
    <row r="71" spans="1:20">
      <c r="A71" s="211"/>
      <c r="E71" s="243"/>
      <c r="F71" s="246"/>
      <c r="G71" s="246"/>
      <c r="H71" s="246"/>
      <c r="I71" s="246"/>
      <c r="J71" s="246"/>
    </row>
    <row r="72" spans="1:20">
      <c r="A72" s="211"/>
      <c r="E72" s="243"/>
      <c r="F72" s="246"/>
      <c r="G72" s="246"/>
      <c r="H72" s="246"/>
    </row>
    <row r="73" spans="1:20">
      <c r="A73" s="211"/>
      <c r="E73" s="243"/>
      <c r="F73" s="246"/>
      <c r="G73" s="246"/>
      <c r="H73" s="246"/>
    </row>
    <row r="74" spans="1:20">
      <c r="A74" s="211"/>
      <c r="C74" s="209" t="s">
        <v>2041</v>
      </c>
      <c r="E74" s="243"/>
      <c r="F74" s="246"/>
      <c r="G74" s="246"/>
      <c r="H74" s="246"/>
    </row>
    <row r="75" spans="1:20" ht="6.6" customHeight="1">
      <c r="A75" s="211"/>
      <c r="C75" s="209"/>
    </row>
    <row r="76" spans="1:20">
      <c r="A76" s="211"/>
      <c r="C76" s="62" t="s">
        <v>2042</v>
      </c>
    </row>
    <row r="77" spans="1:20">
      <c r="A77" s="211"/>
      <c r="E77" s="243"/>
      <c r="F77" s="246"/>
      <c r="G77" s="246"/>
      <c r="H77" s="246"/>
    </row>
    <row r="78" spans="1:20" ht="38.4" customHeight="1">
      <c r="A78" s="211"/>
      <c r="C78" s="468" t="s">
        <v>2043</v>
      </c>
      <c r="D78" s="580" t="s">
        <v>2044</v>
      </c>
      <c r="E78" s="563"/>
      <c r="F78" s="218" t="s">
        <v>2045</v>
      </c>
      <c r="G78" s="218" t="s">
        <v>2046</v>
      </c>
      <c r="H78" s="218" t="s">
        <v>2047</v>
      </c>
      <c r="I78" s="218" t="s">
        <v>2048</v>
      </c>
      <c r="J78" s="218" t="s">
        <v>2049</v>
      </c>
      <c r="K78" s="254"/>
    </row>
    <row r="79" spans="1:20" ht="19.95" customHeight="1">
      <c r="A79" s="211"/>
      <c r="C79" s="49" t="s">
        <v>2050</v>
      </c>
      <c r="D79" s="581" t="s">
        <v>2051</v>
      </c>
      <c r="E79" s="582"/>
      <c r="F79" s="491">
        <v>204493220</v>
      </c>
      <c r="G79" s="410">
        <v>201907427</v>
      </c>
      <c r="H79" s="410">
        <v>200000000</v>
      </c>
      <c r="I79" s="410">
        <v>201907427</v>
      </c>
      <c r="J79" s="490">
        <v>45439</v>
      </c>
      <c r="K79" s="474"/>
    </row>
    <row r="80" spans="1:20" ht="19.95" customHeight="1">
      <c r="A80" s="211"/>
      <c r="C80" s="49" t="s">
        <v>2050</v>
      </c>
      <c r="D80" s="581" t="s">
        <v>2051</v>
      </c>
      <c r="E80" s="582"/>
      <c r="F80" s="491">
        <v>204493220</v>
      </c>
      <c r="G80" s="410">
        <v>201907427</v>
      </c>
      <c r="H80" s="410">
        <v>200000000</v>
      </c>
      <c r="I80" s="410">
        <v>201907427</v>
      </c>
      <c r="J80" s="490">
        <v>45439</v>
      </c>
      <c r="K80" s="474"/>
    </row>
    <row r="81" spans="1:12" ht="19.95" customHeight="1">
      <c r="A81" s="211"/>
      <c r="C81" s="255" t="s">
        <v>2052</v>
      </c>
      <c r="D81" s="581"/>
      <c r="E81" s="582"/>
      <c r="F81" s="411">
        <v>408986440</v>
      </c>
      <c r="G81" s="412">
        <v>403814854</v>
      </c>
      <c r="H81" s="412">
        <v>400000000</v>
      </c>
      <c r="I81" s="412">
        <v>403814854</v>
      </c>
      <c r="J81" s="412"/>
      <c r="K81" s="474"/>
      <c r="L81" s="256"/>
    </row>
    <row r="82" spans="1:12">
      <c r="A82" s="211"/>
      <c r="E82" s="243"/>
      <c r="F82" s="246"/>
      <c r="G82" s="246"/>
      <c r="H82" s="246"/>
    </row>
    <row r="83" spans="1:12">
      <c r="A83" s="211"/>
      <c r="C83" s="209" t="s">
        <v>2053</v>
      </c>
      <c r="E83" s="243"/>
      <c r="F83" s="246"/>
      <c r="G83" s="246"/>
      <c r="H83" s="246"/>
    </row>
    <row r="84" spans="1:12">
      <c r="A84" s="211"/>
      <c r="E84" s="243"/>
      <c r="F84" s="246"/>
      <c r="G84" s="246"/>
      <c r="H84" s="246"/>
    </row>
    <row r="85" spans="1:12">
      <c r="A85" s="211"/>
      <c r="E85" s="243"/>
      <c r="F85" s="246"/>
      <c r="G85" s="246"/>
      <c r="H85" s="246"/>
    </row>
    <row r="86" spans="1:12">
      <c r="A86" s="211"/>
      <c r="C86" s="209" t="s">
        <v>2054</v>
      </c>
      <c r="E86" s="243"/>
      <c r="F86" s="246"/>
      <c r="G86" s="246"/>
      <c r="H86" s="246"/>
    </row>
    <row r="87" spans="1:12">
      <c r="A87" s="211"/>
      <c r="C87" s="209"/>
      <c r="E87" s="243"/>
      <c r="F87" s="246"/>
      <c r="G87" s="246"/>
      <c r="H87" s="246"/>
    </row>
    <row r="88" spans="1:12">
      <c r="A88" s="211"/>
      <c r="C88" s="209" t="s">
        <v>2055</v>
      </c>
      <c r="E88" s="243"/>
      <c r="F88" s="246"/>
      <c r="G88" s="246"/>
      <c r="H88" s="246"/>
    </row>
    <row r="89" spans="1:12" ht="6.6" customHeight="1">
      <c r="A89" s="211"/>
      <c r="C89" s="209"/>
    </row>
    <row r="90" spans="1:12">
      <c r="A90" s="211"/>
      <c r="C90" s="62" t="s">
        <v>2038</v>
      </c>
      <c r="E90" s="243"/>
      <c r="F90" s="246"/>
      <c r="G90" s="246"/>
      <c r="H90" s="246"/>
    </row>
    <row r="91" spans="1:12">
      <c r="A91" s="211"/>
      <c r="C91" s="209"/>
      <c r="E91" s="243"/>
      <c r="F91" s="246"/>
      <c r="G91" s="246"/>
      <c r="H91" s="246"/>
    </row>
    <row r="92" spans="1:12" ht="12.45" customHeight="1">
      <c r="A92" s="211"/>
      <c r="C92" s="563" t="s">
        <v>2056</v>
      </c>
      <c r="D92" s="254" t="s">
        <v>2057</v>
      </c>
      <c r="E92" s="254" t="s">
        <v>2058</v>
      </c>
      <c r="F92" s="257"/>
      <c r="G92" s="257"/>
      <c r="H92" s="257"/>
      <c r="I92" s="257"/>
    </row>
    <row r="93" spans="1:12">
      <c r="A93" s="211"/>
      <c r="C93" s="564"/>
      <c r="D93" s="258" t="s">
        <v>2059</v>
      </c>
      <c r="E93" s="258" t="s">
        <v>2059</v>
      </c>
      <c r="F93" s="257"/>
      <c r="G93" s="257"/>
      <c r="H93" s="257"/>
      <c r="I93" s="257"/>
    </row>
    <row r="94" spans="1:12" ht="19.95" customHeight="1">
      <c r="A94" s="211"/>
      <c r="B94" s="290">
        <v>130101590010199</v>
      </c>
      <c r="C94" s="49" t="s">
        <v>2060</v>
      </c>
      <c r="D94" s="250">
        <v>229232024</v>
      </c>
      <c r="E94" s="316">
        <v>0</v>
      </c>
      <c r="F94" s="257"/>
      <c r="G94" s="257"/>
      <c r="H94" s="257"/>
      <c r="I94" s="257"/>
    </row>
    <row r="95" spans="1:12" ht="19.95" customHeight="1">
      <c r="A95" s="211"/>
      <c r="B95" s="290">
        <v>130101590010101</v>
      </c>
      <c r="C95" s="49" t="s">
        <v>2020</v>
      </c>
      <c r="D95" s="250">
        <v>295455976</v>
      </c>
      <c r="E95" s="316">
        <v>0</v>
      </c>
      <c r="F95" s="257"/>
      <c r="G95" s="257"/>
      <c r="H95" s="257"/>
      <c r="I95" s="257"/>
    </row>
    <row r="96" spans="1:12" ht="19.95" customHeight="1">
      <c r="A96" s="211"/>
      <c r="B96" s="290">
        <v>130101770070199</v>
      </c>
      <c r="C96" s="49" t="s">
        <v>2061</v>
      </c>
      <c r="D96" s="250">
        <v>297364002</v>
      </c>
      <c r="E96" s="316">
        <v>0</v>
      </c>
      <c r="F96" s="257"/>
      <c r="G96" s="257"/>
      <c r="H96" s="257"/>
      <c r="I96" s="257"/>
    </row>
    <row r="97" spans="1:30" ht="19.95" customHeight="1">
      <c r="A97" s="211"/>
      <c r="B97" s="290">
        <v>130101770070199</v>
      </c>
      <c r="C97" s="49" t="s">
        <v>2062</v>
      </c>
      <c r="D97" s="250">
        <v>2612329</v>
      </c>
      <c r="E97" s="316">
        <v>0</v>
      </c>
      <c r="F97" s="257"/>
      <c r="G97" s="257"/>
      <c r="H97" s="257"/>
      <c r="I97" s="257"/>
    </row>
    <row r="98" spans="1:30" ht="19.95" customHeight="1">
      <c r="A98" s="211"/>
      <c r="B98" s="290">
        <v>130101770070199</v>
      </c>
      <c r="C98" s="49" t="s">
        <v>2063</v>
      </c>
      <c r="D98" s="250">
        <v>15474801</v>
      </c>
      <c r="E98" s="316">
        <v>0</v>
      </c>
      <c r="F98" s="257"/>
      <c r="G98" s="257"/>
      <c r="H98" s="257"/>
      <c r="I98" s="257"/>
    </row>
    <row r="99" spans="1:30" ht="19.95" customHeight="1">
      <c r="A99" s="211"/>
      <c r="C99" s="255" t="s">
        <v>2064</v>
      </c>
      <c r="D99" s="260">
        <v>840139132</v>
      </c>
      <c r="E99" s="317">
        <v>0</v>
      </c>
      <c r="F99" s="257"/>
      <c r="G99" s="257"/>
      <c r="H99" s="257"/>
      <c r="I99" s="257"/>
    </row>
    <row r="100" spans="1:30" ht="19.95" customHeight="1">
      <c r="A100" s="211"/>
      <c r="C100" s="255" t="s">
        <v>2052</v>
      </c>
      <c r="D100" s="260">
        <v>101487929</v>
      </c>
      <c r="E100" s="317">
        <v>0</v>
      </c>
      <c r="F100" s="257"/>
      <c r="G100" s="257"/>
      <c r="H100" s="257"/>
      <c r="I100" s="257"/>
    </row>
    <row r="101" spans="1:30">
      <c r="A101" s="211"/>
      <c r="E101" s="243"/>
      <c r="F101" s="246"/>
      <c r="G101" s="246"/>
      <c r="H101" s="246"/>
    </row>
    <row r="102" spans="1:30">
      <c r="A102" s="211"/>
      <c r="C102" s="261"/>
      <c r="D102" s="262"/>
      <c r="E102" s="261"/>
      <c r="F102" s="246"/>
      <c r="G102" s="246"/>
      <c r="H102" s="257"/>
      <c r="I102" s="263"/>
    </row>
    <row r="103" spans="1:30">
      <c r="A103" s="211"/>
      <c r="C103" s="209" t="s">
        <v>2065</v>
      </c>
      <c r="D103" s="262"/>
      <c r="E103" s="261"/>
      <c r="F103" s="246"/>
      <c r="G103" s="246"/>
      <c r="H103" s="257"/>
      <c r="I103" s="263"/>
    </row>
    <row r="104" spans="1:30" ht="6.6" customHeight="1">
      <c r="A104" s="211"/>
      <c r="C104" s="209"/>
    </row>
    <row r="105" spans="1:30">
      <c r="A105" s="211"/>
      <c r="C105" s="62" t="s">
        <v>2066</v>
      </c>
      <c r="E105" s="243"/>
      <c r="F105" s="246"/>
      <c r="G105" s="246"/>
      <c r="H105" s="246"/>
    </row>
    <row r="106" spans="1:30">
      <c r="A106" s="211"/>
      <c r="C106" s="261"/>
      <c r="D106" s="262"/>
      <c r="E106" s="261"/>
      <c r="F106" s="246"/>
      <c r="G106" s="246"/>
      <c r="H106" s="257"/>
      <c r="I106" s="263"/>
    </row>
    <row r="107" spans="1:30">
      <c r="A107" s="211"/>
      <c r="C107" s="560" t="s">
        <v>2067</v>
      </c>
      <c r="D107" s="562" t="s">
        <v>2068</v>
      </c>
      <c r="E107" s="562"/>
      <c r="F107" s="562"/>
      <c r="G107" s="562"/>
      <c r="H107" s="562"/>
      <c r="I107" s="562" t="s">
        <v>2069</v>
      </c>
      <c r="J107" s="562"/>
      <c r="K107" s="562"/>
      <c r="L107" s="562"/>
      <c r="M107" s="562"/>
      <c r="N107" s="562"/>
    </row>
    <row r="108" spans="1:30" ht="44.4" customHeight="1">
      <c r="A108" s="211"/>
      <c r="C108" s="561"/>
      <c r="D108" s="264" t="s">
        <v>2070</v>
      </c>
      <c r="E108" s="264" t="s">
        <v>2071</v>
      </c>
      <c r="F108" s="264" t="s">
        <v>2072</v>
      </c>
      <c r="G108" s="264" t="s">
        <v>2073</v>
      </c>
      <c r="H108" s="264" t="s">
        <v>2074</v>
      </c>
      <c r="I108" s="264" t="s">
        <v>2075</v>
      </c>
      <c r="J108" s="264" t="s">
        <v>2071</v>
      </c>
      <c r="K108" s="264" t="s">
        <v>2072</v>
      </c>
      <c r="L108" s="264" t="s">
        <v>2076</v>
      </c>
      <c r="M108" s="264" t="s">
        <v>2077</v>
      </c>
      <c r="N108" s="264" t="s">
        <v>2078</v>
      </c>
    </row>
    <row r="109" spans="1:30" ht="19.95" customHeight="1">
      <c r="A109" s="211"/>
      <c r="C109" s="265" t="s">
        <v>1976</v>
      </c>
      <c r="D109" s="239">
        <v>69130909</v>
      </c>
      <c r="E109" s="316">
        <v>0</v>
      </c>
      <c r="F109" s="316">
        <v>0</v>
      </c>
      <c r="G109" s="313">
        <v>0</v>
      </c>
      <c r="H109" s="239">
        <v>69130909</v>
      </c>
      <c r="I109" s="313">
        <v>0</v>
      </c>
      <c r="J109" s="394">
        <v>-12443568</v>
      </c>
      <c r="K109" s="313">
        <v>0</v>
      </c>
      <c r="L109" s="313">
        <v>0</v>
      </c>
      <c r="M109" s="394">
        <v>-12443568</v>
      </c>
      <c r="N109" s="239">
        <v>56687341</v>
      </c>
      <c r="O109" s="290"/>
    </row>
    <row r="110" spans="1:30" ht="19.95" customHeight="1">
      <c r="A110" s="211"/>
      <c r="B110" s="439">
        <v>140102370050101</v>
      </c>
      <c r="C110" s="265" t="s">
        <v>1759</v>
      </c>
      <c r="D110" s="239">
        <v>181992768</v>
      </c>
      <c r="E110" s="316">
        <v>15522118</v>
      </c>
      <c r="F110" s="316">
        <v>0</v>
      </c>
      <c r="G110" s="313">
        <v>0</v>
      </c>
      <c r="H110" s="239">
        <v>197514886</v>
      </c>
      <c r="I110" s="313">
        <v>0</v>
      </c>
      <c r="J110" s="394">
        <v>-81246877</v>
      </c>
      <c r="K110" s="313">
        <v>0</v>
      </c>
      <c r="L110" s="313">
        <v>0</v>
      </c>
      <c r="M110" s="394">
        <v>-81246877</v>
      </c>
      <c r="N110" s="239">
        <v>116268009</v>
      </c>
      <c r="O110" s="290"/>
    </row>
    <row r="111" spans="1:30" ht="19.95" customHeight="1">
      <c r="A111" s="211"/>
      <c r="C111" s="265" t="s">
        <v>1977</v>
      </c>
      <c r="D111" s="239">
        <v>275185308</v>
      </c>
      <c r="E111" s="316">
        <v>0</v>
      </c>
      <c r="F111" s="316">
        <v>0</v>
      </c>
      <c r="G111" s="313">
        <v>0</v>
      </c>
      <c r="H111" s="239">
        <v>275185308</v>
      </c>
      <c r="I111" s="313">
        <v>0</v>
      </c>
      <c r="J111" s="394">
        <v>-137592660</v>
      </c>
      <c r="K111" s="313">
        <v>0</v>
      </c>
      <c r="L111" s="313">
        <v>0</v>
      </c>
      <c r="M111" s="394">
        <v>-137592660</v>
      </c>
      <c r="N111" s="239">
        <v>137592648</v>
      </c>
      <c r="O111" s="290"/>
    </row>
    <row r="112" spans="1:30" s="209" customFormat="1" ht="19.95" customHeight="1">
      <c r="A112" s="208"/>
      <c r="C112" s="255" t="s">
        <v>2064</v>
      </c>
      <c r="D112" s="260">
        <v>526308985</v>
      </c>
      <c r="E112" s="317">
        <v>0</v>
      </c>
      <c r="F112" s="317">
        <v>0</v>
      </c>
      <c r="G112" s="315">
        <v>0</v>
      </c>
      <c r="H112" s="260">
        <v>541831103</v>
      </c>
      <c r="I112" s="315">
        <v>0</v>
      </c>
      <c r="J112" s="395">
        <v>-231283105</v>
      </c>
      <c r="K112" s="315">
        <v>0</v>
      </c>
      <c r="L112" s="315">
        <v>0</v>
      </c>
      <c r="M112" s="395">
        <v>-231283105</v>
      </c>
      <c r="N112" s="260">
        <v>310547998</v>
      </c>
      <c r="O112" s="257"/>
      <c r="Q112" s="478"/>
      <c r="R112" s="62"/>
      <c r="S112" s="478"/>
      <c r="T112" s="478"/>
      <c r="U112" s="62"/>
      <c r="V112" s="62"/>
      <c r="W112" s="62"/>
      <c r="X112" s="62"/>
      <c r="Y112" s="62"/>
      <c r="Z112" s="62"/>
      <c r="AA112" s="62"/>
      <c r="AB112" s="62"/>
      <c r="AC112" s="62"/>
      <c r="AD112" s="62"/>
    </row>
    <row r="113" spans="1:30" s="209" customFormat="1" ht="19.95" customHeight="1">
      <c r="A113" s="208"/>
      <c r="C113" s="255" t="s">
        <v>2052</v>
      </c>
      <c r="D113" s="315">
        <v>0</v>
      </c>
      <c r="E113" s="260">
        <v>526308985</v>
      </c>
      <c r="F113" s="317">
        <v>0</v>
      </c>
      <c r="G113" s="315">
        <v>0</v>
      </c>
      <c r="H113" s="260">
        <v>526308985</v>
      </c>
      <c r="I113" s="315">
        <v>0</v>
      </c>
      <c r="J113" s="315">
        <v>0</v>
      </c>
      <c r="K113" s="315">
        <v>0</v>
      </c>
      <c r="L113" s="315">
        <v>0</v>
      </c>
      <c r="M113" s="315">
        <v>0</v>
      </c>
      <c r="N113" s="260">
        <v>526308985</v>
      </c>
      <c r="O113" s="256"/>
      <c r="Q113" s="478"/>
      <c r="R113" s="62"/>
      <c r="S113" s="478"/>
      <c r="T113" s="478"/>
      <c r="U113" s="62"/>
      <c r="V113" s="62"/>
      <c r="W113" s="62"/>
      <c r="X113" s="62"/>
      <c r="Y113" s="62"/>
      <c r="Z113" s="62"/>
      <c r="AA113" s="62"/>
      <c r="AB113" s="62"/>
      <c r="AC113" s="62"/>
      <c r="AD113" s="62"/>
    </row>
    <row r="114" spans="1:30">
      <c r="A114" s="211"/>
      <c r="C114" s="261"/>
      <c r="D114" s="262"/>
      <c r="E114" s="261"/>
      <c r="F114" s="246"/>
      <c r="G114" s="246"/>
      <c r="H114" s="257"/>
      <c r="I114" s="263"/>
      <c r="P114" s="209"/>
    </row>
    <row r="115" spans="1:30">
      <c r="A115" s="211"/>
      <c r="C115" s="209"/>
      <c r="D115" s="262"/>
      <c r="E115" s="261"/>
      <c r="F115" s="246"/>
      <c r="G115" s="246"/>
      <c r="H115" s="257"/>
      <c r="I115" s="263"/>
    </row>
    <row r="116" spans="1:30">
      <c r="A116" s="211"/>
      <c r="C116" s="209" t="s">
        <v>2079</v>
      </c>
      <c r="D116" s="262"/>
      <c r="E116" s="261"/>
      <c r="F116" s="246"/>
      <c r="G116" s="246"/>
      <c r="H116" s="257"/>
      <c r="I116" s="263"/>
    </row>
    <row r="117" spans="1:30" ht="6.6" customHeight="1">
      <c r="A117" s="211"/>
      <c r="C117" s="209"/>
    </row>
    <row r="118" spans="1:30">
      <c r="A118" s="211"/>
      <c r="C118" s="62" t="s">
        <v>2038</v>
      </c>
      <c r="E118" s="243"/>
      <c r="F118" s="246"/>
      <c r="G118" s="246"/>
      <c r="H118" s="246"/>
    </row>
    <row r="119" spans="1:30">
      <c r="A119" s="211"/>
      <c r="C119" s="261"/>
      <c r="D119" s="262"/>
      <c r="E119" s="261"/>
      <c r="F119" s="246"/>
      <c r="G119" s="246"/>
      <c r="H119" s="257"/>
      <c r="I119" s="263"/>
    </row>
    <row r="120" spans="1:30" s="213" customFormat="1" ht="26.4">
      <c r="A120" s="221"/>
      <c r="C120" s="266" t="s">
        <v>2056</v>
      </c>
      <c r="D120" s="218" t="s">
        <v>2080</v>
      </c>
      <c r="E120" s="218" t="s">
        <v>2081</v>
      </c>
      <c r="F120" s="218" t="s">
        <v>2082</v>
      </c>
      <c r="G120" s="218" t="s">
        <v>2083</v>
      </c>
      <c r="H120" s="267"/>
      <c r="I120" s="62"/>
      <c r="J120" s="62"/>
      <c r="K120" s="62"/>
      <c r="L120" s="62"/>
      <c r="M120" s="62"/>
      <c r="N120" s="62"/>
      <c r="O120" s="62"/>
      <c r="Q120" s="485"/>
      <c r="S120" s="485"/>
      <c r="T120" s="485"/>
    </row>
    <row r="121" spans="1:30" ht="19.95" customHeight="1">
      <c r="A121" s="211"/>
      <c r="B121" s="290">
        <v>150202410010199</v>
      </c>
      <c r="C121" s="49" t="s">
        <v>2084</v>
      </c>
      <c r="D121" s="259">
        <v>403467500</v>
      </c>
      <c r="E121" s="259">
        <v>0</v>
      </c>
      <c r="F121" s="394">
        <v>-80693496</v>
      </c>
      <c r="G121" s="259">
        <v>322774004</v>
      </c>
      <c r="H121" s="263">
        <v>150202419010199</v>
      </c>
      <c r="J121" s="62"/>
    </row>
    <row r="122" spans="1:30" ht="19.95" customHeight="1">
      <c r="A122" s="211"/>
      <c r="C122" s="255" t="s">
        <v>2064</v>
      </c>
      <c r="D122" s="260">
        <v>403467500</v>
      </c>
      <c r="E122" s="315">
        <v>0</v>
      </c>
      <c r="F122" s="395">
        <v>-80693496</v>
      </c>
      <c r="G122" s="260">
        <v>322774004</v>
      </c>
      <c r="H122" s="257"/>
      <c r="J122" s="62"/>
    </row>
    <row r="123" spans="1:30" ht="19.95" customHeight="1">
      <c r="A123" s="211"/>
      <c r="C123" s="255" t="s">
        <v>2052</v>
      </c>
      <c r="D123" s="318">
        <v>0</v>
      </c>
      <c r="E123" s="260">
        <v>403467500</v>
      </c>
      <c r="F123" s="315">
        <v>0</v>
      </c>
      <c r="G123" s="260">
        <v>403467500</v>
      </c>
      <c r="H123" s="257"/>
      <c r="J123" s="62"/>
    </row>
    <row r="124" spans="1:30">
      <c r="A124" s="211"/>
      <c r="C124" s="261"/>
      <c r="D124" s="262"/>
      <c r="E124" s="261"/>
      <c r="F124" s="246"/>
      <c r="G124" s="246"/>
      <c r="H124" s="257"/>
      <c r="J124" s="62"/>
    </row>
    <row r="125" spans="1:30">
      <c r="A125" s="211"/>
      <c r="C125" s="261"/>
      <c r="D125" s="262"/>
      <c r="E125" s="261"/>
      <c r="F125" s="246"/>
      <c r="G125" s="246"/>
      <c r="H125" s="257"/>
      <c r="I125" s="263"/>
    </row>
    <row r="126" spans="1:30">
      <c r="A126" s="211"/>
      <c r="C126" s="209" t="s">
        <v>2085</v>
      </c>
      <c r="D126" s="262"/>
      <c r="E126" s="261"/>
      <c r="F126" s="246"/>
      <c r="G126" s="246"/>
      <c r="H126" s="257"/>
      <c r="I126" s="263"/>
    </row>
    <row r="127" spans="1:30" ht="6.6" customHeight="1">
      <c r="A127" s="211"/>
      <c r="C127" s="209"/>
    </row>
    <row r="128" spans="1:30">
      <c r="A128" s="211"/>
      <c r="C128" s="62" t="s">
        <v>2038</v>
      </c>
      <c r="E128" s="243"/>
      <c r="F128" s="246"/>
      <c r="G128" s="246"/>
      <c r="H128" s="246"/>
    </row>
    <row r="129" spans="1:20">
      <c r="A129" s="211"/>
      <c r="C129" s="261"/>
      <c r="D129" s="262"/>
      <c r="E129" s="261"/>
      <c r="F129" s="246"/>
      <c r="G129" s="246"/>
      <c r="H129" s="257"/>
      <c r="I129" s="263"/>
    </row>
    <row r="130" spans="1:20" s="213" customFormat="1" ht="26.4">
      <c r="A130" s="221"/>
      <c r="C130" s="266" t="s">
        <v>2056</v>
      </c>
      <c r="D130" s="218" t="s">
        <v>2080</v>
      </c>
      <c r="E130" s="218" t="s">
        <v>2081</v>
      </c>
      <c r="F130" s="218" t="s">
        <v>2082</v>
      </c>
      <c r="G130" s="218" t="s">
        <v>2083</v>
      </c>
      <c r="H130" s="267"/>
      <c r="I130" s="62"/>
      <c r="J130" s="62"/>
      <c r="K130" s="62"/>
      <c r="L130" s="62"/>
      <c r="M130" s="62"/>
      <c r="N130" s="62"/>
      <c r="O130" s="62"/>
      <c r="Q130" s="485"/>
      <c r="S130" s="485"/>
      <c r="T130" s="485"/>
    </row>
    <row r="131" spans="1:20" ht="19.95" customHeight="1">
      <c r="A131" s="211"/>
      <c r="B131" s="290">
        <v>150102390030101</v>
      </c>
      <c r="C131" s="49" t="s">
        <v>2086</v>
      </c>
      <c r="D131" s="259">
        <v>201106419</v>
      </c>
      <c r="E131" s="259">
        <v>122162567</v>
      </c>
      <c r="F131" s="394">
        <v>-40221288</v>
      </c>
      <c r="G131" s="259">
        <v>283047698</v>
      </c>
      <c r="H131" s="263"/>
      <c r="J131" s="62"/>
    </row>
    <row r="132" spans="1:20" ht="19.95" customHeight="1">
      <c r="A132" s="211"/>
      <c r="B132" s="290">
        <v>150102390030199</v>
      </c>
      <c r="C132" s="49" t="s">
        <v>2087</v>
      </c>
      <c r="D132" s="259">
        <v>26000000</v>
      </c>
      <c r="E132" s="259">
        <v>3200000</v>
      </c>
      <c r="F132" s="394">
        <v>-5199996</v>
      </c>
      <c r="G132" s="259">
        <v>24000004</v>
      </c>
      <c r="H132" s="263"/>
      <c r="J132" s="62"/>
    </row>
    <row r="133" spans="1:20" ht="19.95" customHeight="1">
      <c r="A133" s="211"/>
      <c r="C133" s="255" t="s">
        <v>2064</v>
      </c>
      <c r="D133" s="260">
        <v>227106419</v>
      </c>
      <c r="E133" s="260">
        <v>125362567</v>
      </c>
      <c r="F133" s="395">
        <v>-45421284</v>
      </c>
      <c r="G133" s="260">
        <v>307047702</v>
      </c>
      <c r="H133" s="257"/>
      <c r="J133" s="62"/>
    </row>
    <row r="134" spans="1:20" ht="19.95" customHeight="1">
      <c r="A134" s="211"/>
      <c r="C134" s="255" t="s">
        <v>2052</v>
      </c>
      <c r="D134" s="318">
        <v>0</v>
      </c>
      <c r="E134" s="260">
        <v>227106419</v>
      </c>
      <c r="F134" s="315">
        <v>0</v>
      </c>
      <c r="G134" s="260">
        <v>227106419</v>
      </c>
      <c r="H134" s="257"/>
      <c r="J134" s="62"/>
    </row>
    <row r="135" spans="1:20">
      <c r="A135" s="211"/>
      <c r="C135" s="261"/>
      <c r="D135" s="262"/>
      <c r="E135" s="261"/>
      <c r="F135" s="246"/>
      <c r="G135" s="246"/>
      <c r="H135" s="257"/>
      <c r="J135" s="62"/>
    </row>
    <row r="136" spans="1:20">
      <c r="A136" s="211"/>
      <c r="C136" s="261"/>
      <c r="D136" s="262"/>
      <c r="E136" s="261"/>
      <c r="F136" s="246"/>
      <c r="G136" s="246"/>
      <c r="H136" s="257"/>
      <c r="I136" s="263"/>
    </row>
    <row r="137" spans="1:20">
      <c r="A137" s="211"/>
      <c r="C137" s="37" t="s">
        <v>2088</v>
      </c>
      <c r="E137" s="268"/>
      <c r="F137" s="246"/>
      <c r="G137" s="416"/>
      <c r="H137" s="257"/>
      <c r="I137" s="263"/>
    </row>
    <row r="138" spans="1:20" ht="6.6" customHeight="1">
      <c r="A138" s="211"/>
      <c r="C138" s="209"/>
    </row>
    <row r="139" spans="1:20" ht="12.45" customHeight="1">
      <c r="A139" s="211"/>
      <c r="C139" s="62" t="s">
        <v>2038</v>
      </c>
      <c r="E139" s="268"/>
      <c r="F139" s="246"/>
      <c r="G139" s="246"/>
      <c r="H139" s="246"/>
    </row>
    <row r="140" spans="1:20" ht="12.45" customHeight="1">
      <c r="A140" s="211"/>
      <c r="C140" s="45"/>
      <c r="E140" s="268"/>
      <c r="F140" s="246"/>
      <c r="G140" s="246"/>
      <c r="H140" s="246"/>
    </row>
    <row r="141" spans="1:20" ht="12" customHeight="1">
      <c r="A141" s="211"/>
      <c r="C141" s="563" t="s">
        <v>2056</v>
      </c>
      <c r="D141" s="254" t="s">
        <v>2057</v>
      </c>
      <c r="E141" s="254" t="s">
        <v>2058</v>
      </c>
      <c r="F141" s="257"/>
      <c r="G141" s="246"/>
      <c r="H141" s="246"/>
      <c r="I141" s="246"/>
      <c r="J141" s="246"/>
      <c r="K141" s="246"/>
    </row>
    <row r="142" spans="1:20">
      <c r="A142" s="211"/>
      <c r="C142" s="564"/>
      <c r="D142" s="258" t="s">
        <v>2059</v>
      </c>
      <c r="E142" s="258" t="s">
        <v>2059</v>
      </c>
      <c r="F142" s="257"/>
      <c r="G142" s="246"/>
      <c r="H142" s="246"/>
      <c r="I142" s="246"/>
      <c r="J142" s="246"/>
      <c r="K142" s="246"/>
    </row>
    <row r="143" spans="1:20" ht="19.95" customHeight="1">
      <c r="A143" s="211"/>
      <c r="B143" s="290">
        <v>130402030010499</v>
      </c>
      <c r="C143" s="49" t="s">
        <v>2089</v>
      </c>
      <c r="D143" s="239">
        <v>258773395</v>
      </c>
      <c r="E143" s="319">
        <v>0</v>
      </c>
      <c r="F143" s="257"/>
      <c r="G143" s="246"/>
      <c r="H143" s="246"/>
      <c r="I143" s="246"/>
      <c r="J143" s="246"/>
      <c r="K143" s="246"/>
    </row>
    <row r="144" spans="1:20" ht="19.95" customHeight="1">
      <c r="A144" s="211"/>
      <c r="B144" s="290">
        <v>130402090011001</v>
      </c>
      <c r="C144" s="49" t="s">
        <v>2090</v>
      </c>
      <c r="D144" s="239">
        <v>15228022</v>
      </c>
      <c r="E144" s="319">
        <v>0</v>
      </c>
      <c r="F144" s="257"/>
      <c r="G144" s="246"/>
      <c r="H144" s="246"/>
      <c r="I144" s="246"/>
      <c r="J144" s="246"/>
      <c r="K144" s="246"/>
    </row>
    <row r="145" spans="1:20" ht="19.95" customHeight="1">
      <c r="A145" s="211"/>
      <c r="B145" s="290">
        <v>130402090011101</v>
      </c>
      <c r="C145" s="49" t="s">
        <v>2091</v>
      </c>
      <c r="D145" s="239">
        <v>20893973</v>
      </c>
      <c r="E145" s="319">
        <v>0</v>
      </c>
      <c r="F145" s="257"/>
      <c r="G145" s="246"/>
      <c r="H145" s="246"/>
      <c r="I145" s="246"/>
      <c r="J145" s="246"/>
      <c r="K145" s="246"/>
    </row>
    <row r="146" spans="1:20" ht="19.95" customHeight="1">
      <c r="A146" s="211"/>
      <c r="B146" s="290">
        <v>130402030010699</v>
      </c>
      <c r="C146" s="49" t="s">
        <v>1734</v>
      </c>
      <c r="D146" s="313">
        <v>0</v>
      </c>
      <c r="E146" s="239">
        <v>399563677</v>
      </c>
      <c r="F146" s="257"/>
      <c r="G146" s="246"/>
      <c r="H146" s="246"/>
      <c r="I146" s="246"/>
      <c r="J146" s="246"/>
      <c r="K146" s="246"/>
    </row>
    <row r="147" spans="1:20" ht="19.95" customHeight="1">
      <c r="A147" s="211"/>
      <c r="B147" s="290">
        <v>130402070010101</v>
      </c>
      <c r="C147" s="49" t="s">
        <v>2092</v>
      </c>
      <c r="D147" s="313">
        <v>0</v>
      </c>
      <c r="E147" s="239">
        <v>19619331</v>
      </c>
      <c r="F147" s="257"/>
      <c r="G147" s="246"/>
      <c r="H147" s="246"/>
      <c r="I147" s="246"/>
      <c r="J147" s="246"/>
      <c r="K147" s="246"/>
    </row>
    <row r="148" spans="1:20" ht="19.95" customHeight="1">
      <c r="A148" s="211"/>
      <c r="B148" s="290"/>
      <c r="C148" s="49" t="s">
        <v>2093</v>
      </c>
      <c r="D148" s="239">
        <v>54924919</v>
      </c>
      <c r="E148" s="313">
        <v>0</v>
      </c>
      <c r="F148" s="257"/>
      <c r="G148" s="246"/>
      <c r="H148" s="246"/>
      <c r="I148" s="246"/>
      <c r="J148" s="246"/>
      <c r="K148" s="246"/>
    </row>
    <row r="149" spans="1:20" ht="19.95" customHeight="1">
      <c r="A149" s="211"/>
      <c r="C149" s="255" t="s">
        <v>2064</v>
      </c>
      <c r="D149" s="260">
        <v>349820309</v>
      </c>
      <c r="E149" s="260">
        <v>419183008</v>
      </c>
      <c r="F149" s="257"/>
      <c r="G149" s="246"/>
      <c r="H149" s="246"/>
      <c r="I149" s="246"/>
      <c r="J149" s="246"/>
      <c r="K149" s="246"/>
    </row>
    <row r="150" spans="1:20" ht="19.95" customHeight="1">
      <c r="A150" s="211"/>
      <c r="C150" s="255" t="s">
        <v>2052</v>
      </c>
      <c r="D150" s="260">
        <v>280429161</v>
      </c>
      <c r="E150" s="260">
        <v>212254283</v>
      </c>
      <c r="F150" s="257"/>
      <c r="G150" s="246"/>
      <c r="H150" s="246"/>
      <c r="I150" s="246"/>
      <c r="J150" s="246"/>
      <c r="K150" s="246"/>
    </row>
    <row r="151" spans="1:20">
      <c r="A151" s="211"/>
      <c r="C151" s="209"/>
      <c r="E151" s="268"/>
      <c r="F151" s="257"/>
      <c r="G151" s="246"/>
      <c r="H151" s="246"/>
      <c r="I151" s="246"/>
      <c r="J151" s="246"/>
      <c r="K151" s="246"/>
    </row>
    <row r="152" spans="1:20">
      <c r="A152" s="211"/>
      <c r="C152" s="209"/>
      <c r="E152" s="268"/>
      <c r="F152" s="257"/>
      <c r="G152" s="246"/>
      <c r="H152" s="246"/>
      <c r="I152" s="246"/>
      <c r="J152" s="246"/>
      <c r="K152" s="246"/>
    </row>
    <row r="153" spans="1:20">
      <c r="A153" s="211"/>
      <c r="C153" s="209" t="s">
        <v>2094</v>
      </c>
      <c r="E153" s="268"/>
      <c r="F153" s="257"/>
      <c r="G153" s="246"/>
      <c r="H153" s="246"/>
      <c r="I153" s="246"/>
      <c r="J153" s="246"/>
      <c r="K153" s="246"/>
    </row>
    <row r="154" spans="1:20" ht="6.6" customHeight="1">
      <c r="A154" s="211"/>
      <c r="C154" s="209"/>
      <c r="G154" s="246"/>
      <c r="H154" s="246"/>
      <c r="I154" s="246"/>
      <c r="J154" s="246"/>
      <c r="K154" s="246"/>
    </row>
    <row r="155" spans="1:20">
      <c r="A155" s="211"/>
      <c r="C155" s="62" t="s">
        <v>2038</v>
      </c>
      <c r="E155" s="243"/>
      <c r="F155" s="246"/>
      <c r="G155" s="246"/>
      <c r="H155" s="246"/>
    </row>
    <row r="156" spans="1:20">
      <c r="A156" s="211"/>
      <c r="C156" s="209"/>
      <c r="E156" s="268"/>
      <c r="F156" s="257"/>
      <c r="G156" s="257"/>
      <c r="H156" s="257"/>
    </row>
    <row r="157" spans="1:20" s="213" customFormat="1" ht="31.95" customHeight="1">
      <c r="A157" s="221"/>
      <c r="C157" s="266" t="s">
        <v>2056</v>
      </c>
      <c r="D157" s="218" t="s">
        <v>2095</v>
      </c>
      <c r="E157" s="218" t="s">
        <v>2096</v>
      </c>
      <c r="F157" s="267"/>
      <c r="G157" s="257"/>
      <c r="H157" s="257"/>
      <c r="I157" s="257"/>
      <c r="J157" s="257"/>
      <c r="K157" s="257"/>
      <c r="Q157" s="485"/>
      <c r="S157" s="485"/>
      <c r="T157" s="485"/>
    </row>
    <row r="158" spans="1:20" ht="19.95" customHeight="1">
      <c r="A158" s="432">
        <v>210101020010199</v>
      </c>
      <c r="B158" s="290">
        <v>210101020020101</v>
      </c>
      <c r="C158" s="49" t="s">
        <v>2097</v>
      </c>
      <c r="D158" s="239">
        <v>5048723</v>
      </c>
      <c r="E158" s="319">
        <v>0</v>
      </c>
      <c r="F158" s="267"/>
      <c r="G158" s="257"/>
      <c r="H158" s="257"/>
      <c r="I158" s="257"/>
      <c r="J158" s="257"/>
      <c r="K158" s="257"/>
    </row>
    <row r="159" spans="1:20" ht="19.95" customHeight="1">
      <c r="A159" s="432">
        <v>210101020020199</v>
      </c>
      <c r="B159" s="290"/>
      <c r="C159" s="49" t="s">
        <v>2098</v>
      </c>
      <c r="D159" s="239">
        <v>6465400</v>
      </c>
      <c r="E159" s="319">
        <v>0</v>
      </c>
      <c r="F159" s="267"/>
      <c r="G159" s="257"/>
      <c r="H159" s="257"/>
      <c r="I159" s="257"/>
      <c r="J159" s="257"/>
      <c r="K159" s="257"/>
    </row>
    <row r="160" spans="1:20" ht="19.95" customHeight="1">
      <c r="A160" s="211"/>
      <c r="C160" s="255" t="s">
        <v>2064</v>
      </c>
      <c r="D160" s="260">
        <v>11514123</v>
      </c>
      <c r="E160" s="315">
        <v>0</v>
      </c>
      <c r="F160" s="267"/>
      <c r="G160" s="246"/>
      <c r="H160" s="257"/>
      <c r="I160" s="257"/>
      <c r="J160" s="257"/>
      <c r="K160" s="257"/>
    </row>
    <row r="161" spans="1:20" ht="19.95" customHeight="1">
      <c r="A161" s="211"/>
      <c r="C161" s="255" t="s">
        <v>2052</v>
      </c>
      <c r="D161" s="260">
        <v>54964293</v>
      </c>
      <c r="E161" s="318">
        <v>0</v>
      </c>
      <c r="F161" s="267"/>
      <c r="G161" s="257"/>
      <c r="H161" s="257"/>
      <c r="I161" s="257"/>
      <c r="J161" s="257"/>
      <c r="K161" s="257"/>
    </row>
    <row r="162" spans="1:20">
      <c r="A162" s="211"/>
      <c r="C162" s="209"/>
      <c r="E162" s="268"/>
      <c r="F162" s="257"/>
      <c r="G162" s="257"/>
      <c r="H162" s="257"/>
      <c r="I162" s="257"/>
      <c r="J162" s="257"/>
      <c r="K162" s="257"/>
    </row>
    <row r="163" spans="1:20">
      <c r="A163" s="211"/>
      <c r="C163" s="209"/>
      <c r="E163" s="268"/>
      <c r="F163" s="257"/>
      <c r="G163" s="257"/>
      <c r="H163" s="257"/>
      <c r="I163" s="257"/>
      <c r="J163" s="257"/>
      <c r="K163" s="257"/>
    </row>
    <row r="164" spans="1:20">
      <c r="A164" s="211"/>
      <c r="C164" s="209" t="s">
        <v>2099</v>
      </c>
      <c r="G164" s="257"/>
      <c r="H164" s="257"/>
      <c r="I164" s="257"/>
      <c r="J164" s="257"/>
      <c r="K164" s="257"/>
    </row>
    <row r="165" spans="1:20" ht="6.6" customHeight="1">
      <c r="A165" s="211"/>
      <c r="C165" s="209"/>
      <c r="G165" s="257"/>
      <c r="H165" s="257"/>
      <c r="I165" s="257"/>
      <c r="J165" s="257"/>
      <c r="K165" s="257"/>
    </row>
    <row r="166" spans="1:20">
      <c r="A166" s="211"/>
      <c r="C166" s="62" t="s">
        <v>2038</v>
      </c>
      <c r="E166" s="243"/>
      <c r="F166" s="246"/>
      <c r="G166" s="257"/>
      <c r="H166" s="257"/>
      <c r="I166" s="257"/>
      <c r="J166" s="257"/>
      <c r="K166" s="257"/>
    </row>
    <row r="167" spans="1:20">
      <c r="C167" s="209"/>
      <c r="E167" s="268"/>
      <c r="F167" s="257"/>
      <c r="G167" s="257"/>
      <c r="H167" s="257"/>
      <c r="I167" s="257"/>
      <c r="J167" s="257"/>
      <c r="K167" s="257"/>
    </row>
    <row r="168" spans="1:20" s="213" customFormat="1" ht="31.95" customHeight="1">
      <c r="A168" s="221"/>
      <c r="C168" s="266" t="s">
        <v>2056</v>
      </c>
      <c r="D168" s="218" t="s">
        <v>2095</v>
      </c>
      <c r="E168" s="218" t="s">
        <v>2096</v>
      </c>
      <c r="F168" s="267"/>
      <c r="G168" s="257"/>
      <c r="H168" s="257"/>
      <c r="I168" s="257"/>
      <c r="J168" s="257"/>
      <c r="K168" s="257"/>
      <c r="Q168" s="485"/>
      <c r="S168" s="485"/>
      <c r="T168" s="485"/>
    </row>
    <row r="169" spans="1:20" ht="19.95" customHeight="1">
      <c r="A169" s="211"/>
      <c r="B169" s="290">
        <v>210101040020199</v>
      </c>
      <c r="C169" s="49" t="s">
        <v>2100</v>
      </c>
      <c r="D169" s="239">
        <v>13941118</v>
      </c>
      <c r="E169" s="319">
        <v>0</v>
      </c>
      <c r="F169" s="267"/>
      <c r="G169" s="257"/>
      <c r="H169" s="257"/>
      <c r="I169" s="257"/>
      <c r="J169" s="257"/>
      <c r="K169" s="257"/>
    </row>
    <row r="170" spans="1:20" s="215" customFormat="1" ht="19.95" customHeight="1">
      <c r="A170" s="433">
        <v>250101400010599</v>
      </c>
      <c r="B170" s="434">
        <v>250101400010299</v>
      </c>
      <c r="C170" s="269" t="s">
        <v>2101</v>
      </c>
      <c r="D170" s="239">
        <v>95674677</v>
      </c>
      <c r="E170" s="313">
        <v>0</v>
      </c>
      <c r="F170" s="252"/>
      <c r="G170" s="246"/>
      <c r="H170" s="246"/>
      <c r="I170" s="246"/>
      <c r="J170" s="216"/>
      <c r="Q170" s="483"/>
      <c r="S170" s="483"/>
      <c r="T170" s="483"/>
    </row>
    <row r="171" spans="1:20" ht="19.95" customHeight="1">
      <c r="A171" s="211"/>
      <c r="C171" s="255" t="s">
        <v>2064</v>
      </c>
      <c r="D171" s="271">
        <v>109615795</v>
      </c>
      <c r="E171" s="472">
        <v>0</v>
      </c>
      <c r="F171" s="267"/>
      <c r="G171" s="246"/>
      <c r="H171" s="257"/>
      <c r="I171" s="257"/>
      <c r="J171" s="257"/>
      <c r="K171" s="257"/>
    </row>
    <row r="172" spans="1:20" ht="19.95" customHeight="1">
      <c r="A172" s="211"/>
      <c r="C172" s="255" t="s">
        <v>2052</v>
      </c>
      <c r="D172" s="260">
        <v>1250000</v>
      </c>
      <c r="E172" s="318">
        <v>0</v>
      </c>
      <c r="F172" s="267"/>
      <c r="G172" s="257"/>
      <c r="H172" s="257"/>
      <c r="I172" s="257"/>
      <c r="J172" s="257"/>
      <c r="K172" s="257"/>
    </row>
    <row r="173" spans="1:20">
      <c r="C173" s="209"/>
      <c r="D173" s="320"/>
      <c r="E173" s="268"/>
      <c r="F173" s="267"/>
      <c r="G173" s="257"/>
      <c r="H173" s="257"/>
      <c r="I173" s="257"/>
      <c r="J173" s="257"/>
      <c r="K173" s="257"/>
    </row>
    <row r="174" spans="1:20">
      <c r="C174" s="209"/>
      <c r="E174" s="268"/>
      <c r="F174" s="257"/>
      <c r="G174" s="257"/>
      <c r="H174" s="257"/>
      <c r="I174" s="257"/>
      <c r="J174" s="257"/>
      <c r="K174" s="257"/>
    </row>
    <row r="175" spans="1:20">
      <c r="A175" s="211"/>
      <c r="C175" s="37" t="s">
        <v>2102</v>
      </c>
      <c r="D175" s="36"/>
      <c r="E175" s="36"/>
      <c r="F175" s="257"/>
      <c r="G175" s="257"/>
      <c r="H175" s="257"/>
      <c r="I175" s="257"/>
      <c r="J175" s="257"/>
      <c r="K175" s="257"/>
    </row>
    <row r="176" spans="1:20" ht="6.6" customHeight="1">
      <c r="A176" s="211"/>
      <c r="C176" s="209"/>
      <c r="G176" s="257"/>
      <c r="H176" s="257"/>
      <c r="I176" s="257"/>
      <c r="J176" s="257"/>
      <c r="K176" s="257"/>
    </row>
    <row r="177" spans="1:20">
      <c r="A177" s="211"/>
      <c r="C177" s="62" t="s">
        <v>2038</v>
      </c>
      <c r="D177" s="36"/>
      <c r="E177" s="36"/>
      <c r="F177" s="246"/>
      <c r="G177" s="257"/>
      <c r="H177" s="257"/>
      <c r="I177" s="257"/>
      <c r="J177" s="257"/>
      <c r="K177" s="257"/>
    </row>
    <row r="178" spans="1:20">
      <c r="A178" s="211"/>
      <c r="C178" s="37"/>
      <c r="D178" s="36"/>
      <c r="E178" s="36"/>
      <c r="F178" s="246"/>
      <c r="G178" s="246"/>
      <c r="H178" s="246"/>
    </row>
    <row r="179" spans="1:20">
      <c r="A179" s="211"/>
      <c r="C179" s="529" t="s">
        <v>2056</v>
      </c>
      <c r="D179" s="254" t="s">
        <v>2057</v>
      </c>
      <c r="E179" s="254" t="s">
        <v>2058</v>
      </c>
      <c r="F179" s="246"/>
      <c r="G179" s="246"/>
      <c r="H179" s="246"/>
    </row>
    <row r="180" spans="1:20" ht="21.6" customHeight="1">
      <c r="A180" s="211"/>
      <c r="C180" s="529"/>
      <c r="D180" s="258" t="s">
        <v>2059</v>
      </c>
      <c r="E180" s="258" t="s">
        <v>2059</v>
      </c>
      <c r="F180" s="246"/>
      <c r="G180" s="246"/>
      <c r="H180" s="246"/>
      <c r="I180" s="246"/>
    </row>
    <row r="181" spans="1:20" s="215" customFormat="1" ht="19.95" customHeight="1">
      <c r="A181" s="433"/>
      <c r="B181" s="434">
        <v>250101400010999</v>
      </c>
      <c r="C181" s="269" t="s">
        <v>2103</v>
      </c>
      <c r="D181" s="239">
        <v>39610464</v>
      </c>
      <c r="E181" s="313">
        <v>0</v>
      </c>
      <c r="F181" s="252"/>
      <c r="G181" s="246"/>
      <c r="H181" s="246"/>
      <c r="I181" s="246"/>
      <c r="J181" s="216"/>
      <c r="Q181" s="483"/>
      <c r="S181" s="483"/>
      <c r="T181" s="483"/>
    </row>
    <row r="182" spans="1:20" s="215" customFormat="1" ht="19.95" customHeight="1">
      <c r="A182" s="433"/>
      <c r="B182" s="434">
        <v>250101400010799</v>
      </c>
      <c r="C182" s="269" t="s">
        <v>2104</v>
      </c>
      <c r="D182" s="239">
        <v>99203007</v>
      </c>
      <c r="E182" s="313">
        <v>0</v>
      </c>
      <c r="F182" s="252"/>
      <c r="G182" s="246"/>
      <c r="H182" s="246"/>
      <c r="I182" s="246"/>
      <c r="J182" s="216"/>
      <c r="Q182" s="483"/>
      <c r="S182" s="483"/>
      <c r="T182" s="483"/>
    </row>
    <row r="183" spans="1:20" s="215" customFormat="1" ht="19.95" customHeight="1">
      <c r="A183" s="433"/>
      <c r="B183" s="434">
        <v>250101400011201</v>
      </c>
      <c r="C183" s="269" t="s">
        <v>2105</v>
      </c>
      <c r="D183" s="239">
        <v>86992377</v>
      </c>
      <c r="E183" s="313">
        <v>0</v>
      </c>
      <c r="F183" s="252"/>
      <c r="G183" s="246"/>
      <c r="H183" s="246"/>
      <c r="I183" s="246"/>
      <c r="J183" s="216"/>
      <c r="Q183" s="483"/>
      <c r="S183" s="483"/>
      <c r="T183" s="483"/>
    </row>
    <row r="184" spans="1:20" s="215" customFormat="1" ht="19.95" customHeight="1">
      <c r="A184" s="433"/>
      <c r="B184" s="434">
        <v>250101400011599</v>
      </c>
      <c r="C184" s="269" t="s">
        <v>1794</v>
      </c>
      <c r="D184" s="239">
        <v>2093636</v>
      </c>
      <c r="E184" s="313">
        <v>0</v>
      </c>
      <c r="F184" s="252"/>
      <c r="G184" s="246"/>
      <c r="H184" s="246"/>
      <c r="I184" s="246"/>
      <c r="J184" s="216"/>
      <c r="Q184" s="483"/>
      <c r="S184" s="483"/>
      <c r="T184" s="483"/>
    </row>
    <row r="185" spans="1:20" s="215" customFormat="1" ht="19.95" customHeight="1">
      <c r="A185" s="433"/>
      <c r="B185" s="434">
        <v>250101400011699</v>
      </c>
      <c r="C185" s="269" t="s">
        <v>2106</v>
      </c>
      <c r="D185" s="239">
        <v>508343</v>
      </c>
      <c r="E185" s="313">
        <v>0</v>
      </c>
      <c r="F185" s="252"/>
      <c r="G185" s="246"/>
      <c r="H185" s="246"/>
      <c r="I185" s="246"/>
      <c r="J185" s="216"/>
      <c r="Q185" s="483"/>
      <c r="S185" s="483"/>
      <c r="T185" s="483"/>
    </row>
    <row r="186" spans="1:20" s="215" customFormat="1" ht="19.95" customHeight="1">
      <c r="A186" s="433"/>
      <c r="B186" s="434">
        <v>250101400011799</v>
      </c>
      <c r="C186" s="269" t="s">
        <v>2107</v>
      </c>
      <c r="D186" s="239">
        <v>10791314</v>
      </c>
      <c r="E186" s="313">
        <v>0</v>
      </c>
      <c r="F186" s="252"/>
      <c r="G186" s="246"/>
      <c r="H186" s="246"/>
      <c r="I186" s="246"/>
      <c r="J186" s="216"/>
      <c r="Q186" s="483"/>
      <c r="S186" s="483"/>
      <c r="T186" s="483"/>
    </row>
    <row r="187" spans="1:20" s="215" customFormat="1" ht="19.95" customHeight="1">
      <c r="A187" s="214"/>
      <c r="C187" s="255" t="s">
        <v>2064</v>
      </c>
      <c r="D187" s="271">
        <v>239199141</v>
      </c>
      <c r="E187" s="313">
        <v>0</v>
      </c>
      <c r="F187" s="458"/>
      <c r="G187" s="246"/>
      <c r="H187" s="257"/>
      <c r="I187" s="246"/>
      <c r="J187" s="216"/>
      <c r="Q187" s="483"/>
      <c r="S187" s="483"/>
      <c r="T187" s="483"/>
    </row>
    <row r="188" spans="1:20" s="215" customFormat="1" ht="19.95" customHeight="1">
      <c r="A188" s="214"/>
      <c r="C188" s="255" t="s">
        <v>2052</v>
      </c>
      <c r="D188" s="271">
        <v>164838177</v>
      </c>
      <c r="E188" s="314">
        <v>0</v>
      </c>
      <c r="F188" s="458"/>
      <c r="G188" s="246"/>
      <c r="H188" s="246"/>
      <c r="I188" s="246"/>
      <c r="J188" s="216"/>
      <c r="Q188" s="483"/>
      <c r="S188" s="483"/>
      <c r="T188" s="483"/>
    </row>
    <row r="189" spans="1:20">
      <c r="A189" s="211"/>
      <c r="C189" s="209"/>
      <c r="E189" s="268"/>
      <c r="F189" s="246"/>
      <c r="G189" s="246"/>
      <c r="H189" s="246"/>
      <c r="I189" s="246"/>
    </row>
    <row r="190" spans="1:20">
      <c r="A190" s="211"/>
      <c r="C190" s="209"/>
      <c r="E190" s="268"/>
      <c r="F190" s="246"/>
      <c r="G190" s="246"/>
      <c r="H190" s="246"/>
    </row>
    <row r="191" spans="1:20">
      <c r="C191" s="272"/>
      <c r="D191" s="272"/>
      <c r="E191" s="272"/>
      <c r="F191" s="273"/>
      <c r="G191" s="273"/>
      <c r="H191" s="273"/>
    </row>
    <row r="192" spans="1:20">
      <c r="A192" s="211"/>
      <c r="C192" s="209" t="s">
        <v>2108</v>
      </c>
    </row>
    <row r="193" spans="1:20" ht="6.6" customHeight="1">
      <c r="A193" s="211"/>
      <c r="C193" s="209"/>
    </row>
    <row r="194" spans="1:20">
      <c r="A194" s="208"/>
      <c r="B194" s="209"/>
      <c r="C194" s="62" t="s">
        <v>2038</v>
      </c>
      <c r="D194" s="287"/>
      <c r="F194" s="290"/>
      <c r="G194" s="290"/>
      <c r="H194" s="290"/>
    </row>
    <row r="195" spans="1:20">
      <c r="A195" s="211"/>
      <c r="C195" s="209"/>
      <c r="J195" s="62"/>
    </row>
    <row r="196" spans="1:20" ht="26.4">
      <c r="A196" s="211"/>
      <c r="C196" s="266" t="s">
        <v>2109</v>
      </c>
      <c r="D196" s="218" t="s">
        <v>2110</v>
      </c>
      <c r="E196" s="218" t="s">
        <v>2111</v>
      </c>
      <c r="F196" s="76">
        <v>45657</v>
      </c>
      <c r="G196" s="76">
        <v>45291</v>
      </c>
      <c r="J196" s="62"/>
    </row>
    <row r="197" spans="1:20" ht="26.4">
      <c r="A197" s="211"/>
      <c r="C197" s="283" t="s">
        <v>87</v>
      </c>
      <c r="D197" s="274" t="s">
        <v>80</v>
      </c>
      <c r="E197" s="275" t="s">
        <v>2112</v>
      </c>
      <c r="F197" s="459">
        <v>4316162843</v>
      </c>
      <c r="G197" s="459">
        <v>1166850214</v>
      </c>
      <c r="J197" s="62"/>
    </row>
    <row r="198" spans="1:20" ht="26.4">
      <c r="A198" s="211"/>
      <c r="B198" s="290">
        <v>130101590010199</v>
      </c>
      <c r="C198" s="283" t="s">
        <v>112</v>
      </c>
      <c r="D198" s="274" t="s">
        <v>2113</v>
      </c>
      <c r="E198" s="275" t="s">
        <v>2114</v>
      </c>
      <c r="F198" s="459">
        <v>229232024</v>
      </c>
      <c r="G198" s="459">
        <v>43541546</v>
      </c>
      <c r="J198" s="62"/>
    </row>
    <row r="199" spans="1:20" ht="26.4">
      <c r="A199" s="211"/>
      <c r="B199" s="290">
        <v>130101590010101</v>
      </c>
      <c r="C199" s="283" t="s">
        <v>114</v>
      </c>
      <c r="D199" s="274" t="s">
        <v>2113</v>
      </c>
      <c r="E199" s="275" t="s">
        <v>2114</v>
      </c>
      <c r="F199" s="459">
        <v>295455976</v>
      </c>
      <c r="G199" s="459">
        <v>51123398</v>
      </c>
      <c r="J199" s="62"/>
    </row>
    <row r="200" spans="1:20" ht="25.2" customHeight="1">
      <c r="A200" s="211"/>
      <c r="B200" s="290"/>
      <c r="C200" s="283" t="s">
        <v>112</v>
      </c>
      <c r="D200" s="274" t="s">
        <v>2113</v>
      </c>
      <c r="E200" s="275" t="s">
        <v>2115</v>
      </c>
      <c r="F200" s="316">
        <v>2612329</v>
      </c>
      <c r="G200" s="459">
        <v>1380136</v>
      </c>
      <c r="I200" s="256"/>
      <c r="J200" s="62"/>
    </row>
    <row r="201" spans="1:20" ht="25.2" customHeight="1">
      <c r="A201" s="211"/>
      <c r="B201" s="290"/>
      <c r="C201" s="283" t="s">
        <v>114</v>
      </c>
      <c r="D201" s="274" t="s">
        <v>2113</v>
      </c>
      <c r="E201" s="275" t="s">
        <v>2115</v>
      </c>
      <c r="F201" s="316">
        <v>15474801</v>
      </c>
      <c r="G201" s="316">
        <v>0</v>
      </c>
      <c r="I201" s="256"/>
      <c r="J201" s="62"/>
    </row>
    <row r="202" spans="1:20" ht="25.2" customHeight="1">
      <c r="A202" s="211"/>
      <c r="B202" s="290"/>
      <c r="C202" s="283" t="s">
        <v>110</v>
      </c>
      <c r="D202" s="274" t="s">
        <v>2116</v>
      </c>
      <c r="E202" s="275" t="s">
        <v>2115</v>
      </c>
      <c r="F202" s="459">
        <v>297364002</v>
      </c>
      <c r="G202" s="459">
        <v>3445363</v>
      </c>
      <c r="H202" s="256"/>
      <c r="I202" s="256"/>
      <c r="J202" s="62"/>
    </row>
    <row r="203" spans="1:20" ht="25.2" customHeight="1">
      <c r="A203" s="211"/>
      <c r="B203" s="290"/>
      <c r="C203" s="283" t="s">
        <v>87</v>
      </c>
      <c r="D203" s="274" t="s">
        <v>80</v>
      </c>
      <c r="E203" s="275" t="s">
        <v>2115</v>
      </c>
      <c r="F203" s="316">
        <v>0</v>
      </c>
      <c r="G203" s="277">
        <v>1997487</v>
      </c>
      <c r="J203" s="62"/>
    </row>
    <row r="204" spans="1:20" ht="25.2" customHeight="1">
      <c r="A204" s="211"/>
      <c r="B204" s="290">
        <v>210101040020199</v>
      </c>
      <c r="C204" s="283" t="s">
        <v>87</v>
      </c>
      <c r="D204" s="274" t="s">
        <v>80</v>
      </c>
      <c r="E204" s="275" t="s">
        <v>2117</v>
      </c>
      <c r="F204" s="316">
        <v>0</v>
      </c>
      <c r="G204" s="277">
        <v>-1250000</v>
      </c>
      <c r="J204" s="62"/>
    </row>
    <row r="205" spans="1:20" ht="25.2" customHeight="1">
      <c r="A205" s="211"/>
      <c r="B205" s="290">
        <v>210101020050199</v>
      </c>
      <c r="C205" s="283" t="s">
        <v>110</v>
      </c>
      <c r="D205" s="274" t="s">
        <v>2118</v>
      </c>
      <c r="E205" s="275" t="s">
        <v>2117</v>
      </c>
      <c r="F205" s="277">
        <v>-13941118</v>
      </c>
      <c r="G205" s="316">
        <v>0</v>
      </c>
      <c r="J205" s="62"/>
    </row>
    <row r="206" spans="1:20" ht="26.4">
      <c r="A206" s="211"/>
      <c r="B206" s="290">
        <v>250101400010299</v>
      </c>
      <c r="C206" s="334" t="s">
        <v>2119</v>
      </c>
      <c r="D206" s="274" t="s">
        <v>2118</v>
      </c>
      <c r="E206" s="275" t="s">
        <v>2120</v>
      </c>
      <c r="F206" s="277">
        <v>-150174677</v>
      </c>
      <c r="G206" s="277">
        <v>-71799315</v>
      </c>
      <c r="H206" s="256"/>
      <c r="J206" s="62"/>
    </row>
    <row r="207" spans="1:20" ht="26.4" customHeight="1">
      <c r="A207" s="211"/>
      <c r="B207" s="290">
        <v>250101400010599</v>
      </c>
      <c r="C207" s="334" t="s">
        <v>2121</v>
      </c>
      <c r="D207" s="274" t="s">
        <v>2116</v>
      </c>
      <c r="E207" s="275" t="s">
        <v>2122</v>
      </c>
      <c r="F207" s="277">
        <v>-1000000</v>
      </c>
      <c r="G207" s="316">
        <v>0</v>
      </c>
      <c r="J207" s="62"/>
    </row>
    <row r="208" spans="1:20" s="209" customFormat="1" ht="18" customHeight="1">
      <c r="A208" s="208"/>
      <c r="C208" s="335" t="s">
        <v>256</v>
      </c>
      <c r="D208" s="322"/>
      <c r="E208" s="323"/>
      <c r="F208" s="278">
        <v>4991186180</v>
      </c>
      <c r="G208" s="278">
        <v>1195288829</v>
      </c>
      <c r="I208" s="62"/>
      <c r="J208" s="62"/>
      <c r="K208" s="62"/>
      <c r="L208" s="62"/>
      <c r="M208" s="62"/>
      <c r="N208" s="62"/>
      <c r="O208" s="62"/>
      <c r="Q208" s="486"/>
      <c r="S208" s="486"/>
      <c r="T208" s="486"/>
    </row>
    <row r="209" spans="1:20">
      <c r="A209" s="211"/>
      <c r="C209" s="62" t="s">
        <v>2123</v>
      </c>
      <c r="J209" s="62"/>
      <c r="Q209" s="62"/>
      <c r="S209" s="62"/>
      <c r="T209" s="62"/>
    </row>
    <row r="210" spans="1:20">
      <c r="A210" s="211"/>
      <c r="C210" s="209"/>
      <c r="J210" s="62"/>
      <c r="Q210" s="62"/>
      <c r="S210" s="62"/>
      <c r="T210" s="62"/>
    </row>
    <row r="211" spans="1:20">
      <c r="A211" s="211"/>
      <c r="C211" s="209"/>
      <c r="J211" s="62"/>
      <c r="Q211" s="62"/>
      <c r="S211" s="62"/>
      <c r="T211" s="62"/>
    </row>
    <row r="212" spans="1:20">
      <c r="A212" s="211"/>
      <c r="C212" s="209" t="s">
        <v>2124</v>
      </c>
      <c r="J212" s="62"/>
      <c r="Q212" s="62"/>
      <c r="S212" s="62"/>
      <c r="T212" s="62"/>
    </row>
    <row r="213" spans="1:20" ht="6.6" customHeight="1">
      <c r="A213" s="211"/>
      <c r="C213" s="209"/>
      <c r="J213" s="62"/>
      <c r="Q213" s="62"/>
      <c r="S213" s="62"/>
      <c r="T213" s="62"/>
    </row>
    <row r="214" spans="1:20" ht="12.75" customHeight="1">
      <c r="A214" s="208"/>
      <c r="B214" s="209"/>
      <c r="C214" s="62" t="s">
        <v>2125</v>
      </c>
      <c r="D214" s="287"/>
      <c r="F214" s="290"/>
      <c r="G214" s="290"/>
      <c r="H214" s="290"/>
      <c r="J214" s="62"/>
      <c r="Q214" s="62"/>
      <c r="S214" s="62"/>
      <c r="T214" s="62"/>
    </row>
    <row r="215" spans="1:20" ht="12.75" customHeight="1">
      <c r="A215" s="211"/>
      <c r="C215" s="209"/>
      <c r="J215" s="62"/>
      <c r="Q215" s="62"/>
      <c r="S215" s="62"/>
      <c r="T215" s="62"/>
    </row>
    <row r="216" spans="1:20" ht="39.6">
      <c r="A216" s="211"/>
      <c r="C216" s="266" t="s">
        <v>2126</v>
      </c>
      <c r="D216" s="218" t="s">
        <v>2127</v>
      </c>
      <c r="E216" s="218" t="s">
        <v>2128</v>
      </c>
      <c r="F216" s="218" t="s">
        <v>2129</v>
      </c>
      <c r="G216" s="218" t="s">
        <v>2130</v>
      </c>
      <c r="J216" s="62"/>
      <c r="Q216" s="62"/>
      <c r="S216" s="62"/>
      <c r="T216" s="62"/>
    </row>
    <row r="217" spans="1:20" s="281" customFormat="1" ht="19.95" customHeight="1">
      <c r="A217" s="279"/>
      <c r="B217" s="460"/>
      <c r="C217" s="280" t="s">
        <v>112</v>
      </c>
      <c r="D217" s="414">
        <v>1428311786</v>
      </c>
      <c r="E217" s="314">
        <v>0</v>
      </c>
      <c r="F217" s="414">
        <v>1428311786</v>
      </c>
      <c r="G217" s="285">
        <v>123308118</v>
      </c>
      <c r="H217" s="62"/>
      <c r="I217" s="62"/>
      <c r="J217" s="62"/>
      <c r="K217" s="62"/>
      <c r="L217" s="62"/>
      <c r="M217" s="62"/>
      <c r="N217" s="62"/>
      <c r="O217" s="62"/>
      <c r="P217" s="62"/>
      <c r="Q217" s="62"/>
      <c r="R217" s="62"/>
      <c r="S217" s="62"/>
      <c r="T217" s="62"/>
    </row>
    <row r="218" spans="1:20" s="245" customFormat="1" ht="19.95" customHeight="1">
      <c r="A218" s="282"/>
      <c r="B218" s="461">
        <v>610207100010199</v>
      </c>
      <c r="C218" s="283" t="s">
        <v>2131</v>
      </c>
      <c r="D218" s="459">
        <v>1428311786</v>
      </c>
      <c r="E218" s="462">
        <v>0</v>
      </c>
      <c r="F218" s="463">
        <v>0</v>
      </c>
      <c r="G218" s="285">
        <v>0</v>
      </c>
      <c r="H218" s="62"/>
      <c r="I218" s="62"/>
      <c r="J218" s="62"/>
      <c r="K218" s="62"/>
      <c r="L218" s="62"/>
      <c r="M218" s="62"/>
      <c r="N218" s="62"/>
      <c r="O218" s="62"/>
      <c r="P218" s="62"/>
      <c r="Q218" s="62"/>
      <c r="R218" s="62"/>
      <c r="S218" s="62"/>
      <c r="T218" s="62"/>
    </row>
    <row r="219" spans="1:20" s="281" customFormat="1" ht="19.95" customHeight="1">
      <c r="A219" s="279"/>
      <c r="B219" s="460"/>
      <c r="C219" s="280" t="s">
        <v>114</v>
      </c>
      <c r="D219" s="414">
        <v>1641317627</v>
      </c>
      <c r="E219" s="314">
        <v>0</v>
      </c>
      <c r="F219" s="414">
        <v>1641317627</v>
      </c>
      <c r="G219" s="285">
        <v>98538789</v>
      </c>
      <c r="H219" s="62"/>
      <c r="I219" s="62"/>
      <c r="J219" s="62"/>
      <c r="K219" s="62"/>
      <c r="L219" s="62"/>
      <c r="M219" s="62"/>
      <c r="N219" s="62"/>
      <c r="O219" s="62"/>
      <c r="P219" s="62"/>
      <c r="Q219" s="62"/>
      <c r="R219" s="62"/>
      <c r="S219" s="62"/>
      <c r="T219" s="62"/>
    </row>
    <row r="220" spans="1:20" s="245" customFormat="1" ht="19.95" customHeight="1">
      <c r="A220" s="282"/>
      <c r="B220" s="461">
        <v>610207100010101</v>
      </c>
      <c r="C220" s="283" t="s">
        <v>2131</v>
      </c>
      <c r="D220" s="459">
        <v>1641317627</v>
      </c>
      <c r="E220" s="462">
        <v>0</v>
      </c>
      <c r="F220" s="414">
        <v>0</v>
      </c>
      <c r="G220" s="285">
        <v>0</v>
      </c>
      <c r="H220" s="62"/>
      <c r="I220" s="62"/>
      <c r="J220" s="62"/>
      <c r="K220" s="62"/>
      <c r="L220" s="62"/>
      <c r="M220" s="62"/>
      <c r="N220" s="62"/>
      <c r="O220" s="62"/>
      <c r="P220" s="62"/>
      <c r="Q220" s="62"/>
      <c r="R220" s="62"/>
      <c r="S220" s="62"/>
      <c r="T220" s="62"/>
    </row>
    <row r="221" spans="1:20" s="281" customFormat="1" ht="19.95" customHeight="1">
      <c r="A221" s="279"/>
      <c r="B221" s="460"/>
      <c r="C221" s="280" t="s">
        <v>110</v>
      </c>
      <c r="D221" s="464">
        <v>274207408</v>
      </c>
      <c r="E221" s="464">
        <v>-461431</v>
      </c>
      <c r="F221" s="414">
        <v>273745977</v>
      </c>
      <c r="G221" s="285">
        <v>113439720</v>
      </c>
      <c r="H221" s="62"/>
      <c r="I221" s="62"/>
      <c r="J221" s="62"/>
      <c r="K221" s="62"/>
      <c r="L221" s="62"/>
      <c r="M221" s="62"/>
      <c r="N221" s="62"/>
      <c r="O221" s="62"/>
      <c r="P221" s="62"/>
      <c r="Q221" s="62"/>
      <c r="R221" s="62"/>
      <c r="S221" s="62"/>
      <c r="T221" s="62"/>
    </row>
    <row r="222" spans="1:20" s="245" customFormat="1" ht="19.95" customHeight="1">
      <c r="A222" s="282"/>
      <c r="B222" s="461"/>
      <c r="C222" s="283" t="s">
        <v>1933</v>
      </c>
      <c r="D222" s="459">
        <v>152134887</v>
      </c>
      <c r="E222" s="462">
        <v>0</v>
      </c>
      <c r="F222" s="414">
        <v>0</v>
      </c>
      <c r="G222" s="285">
        <v>0</v>
      </c>
      <c r="H222" s="62"/>
      <c r="I222" s="62"/>
      <c r="J222" s="62"/>
      <c r="K222" s="62"/>
      <c r="L222" s="62"/>
      <c r="M222" s="62"/>
      <c r="N222" s="62"/>
      <c r="O222" s="62"/>
      <c r="P222" s="62"/>
      <c r="Q222" s="62"/>
      <c r="R222" s="62"/>
      <c r="S222" s="62"/>
      <c r="T222" s="62"/>
    </row>
    <row r="223" spans="1:20" s="245" customFormat="1" ht="19.95" customHeight="1">
      <c r="A223" s="282"/>
      <c r="B223" s="461"/>
      <c r="C223" s="283" t="s">
        <v>2132</v>
      </c>
      <c r="D223" s="459">
        <v>3636364</v>
      </c>
      <c r="E223" s="462">
        <v>0</v>
      </c>
      <c r="F223" s="414">
        <v>0</v>
      </c>
      <c r="G223" s="285">
        <v>0</v>
      </c>
      <c r="H223" s="62"/>
      <c r="I223" s="62"/>
      <c r="J223" s="62"/>
      <c r="K223" s="62"/>
      <c r="L223" s="62"/>
      <c r="M223" s="62"/>
      <c r="N223" s="62"/>
      <c r="O223" s="62"/>
      <c r="P223" s="62"/>
      <c r="Q223" s="62"/>
      <c r="R223" s="62"/>
      <c r="S223" s="62"/>
      <c r="T223" s="62"/>
    </row>
    <row r="224" spans="1:20" s="245" customFormat="1" ht="19.95" customHeight="1">
      <c r="A224" s="282"/>
      <c r="B224" s="461"/>
      <c r="C224" s="283" t="s">
        <v>2133</v>
      </c>
      <c r="D224" s="459">
        <v>118436157</v>
      </c>
      <c r="E224" s="462">
        <v>0</v>
      </c>
      <c r="F224" s="414">
        <v>0</v>
      </c>
      <c r="G224" s="285">
        <v>0</v>
      </c>
      <c r="H224" s="62"/>
      <c r="I224" s="62"/>
      <c r="J224" s="62"/>
      <c r="K224" s="62"/>
      <c r="L224" s="62"/>
      <c r="M224" s="62"/>
      <c r="N224" s="62"/>
      <c r="O224" s="62"/>
      <c r="P224" s="62"/>
      <c r="Q224" s="62"/>
      <c r="R224" s="62"/>
      <c r="S224" s="62"/>
      <c r="T224" s="62"/>
    </row>
    <row r="225" spans="1:20" s="245" customFormat="1" ht="19.95" customHeight="1">
      <c r="A225" s="282"/>
      <c r="B225" s="461"/>
      <c r="C225" s="283" t="s">
        <v>2134</v>
      </c>
      <c r="D225" s="462">
        <v>0</v>
      </c>
      <c r="E225" s="465">
        <v>-461431</v>
      </c>
      <c r="F225" s="414">
        <v>0</v>
      </c>
      <c r="G225" s="285">
        <v>0</v>
      </c>
      <c r="H225" s="62"/>
      <c r="I225" s="62"/>
      <c r="J225" s="62"/>
      <c r="K225" s="62"/>
      <c r="L225" s="62"/>
      <c r="M225" s="62"/>
      <c r="N225" s="62"/>
      <c r="O225" s="62"/>
      <c r="P225" s="62"/>
      <c r="Q225" s="62"/>
      <c r="R225" s="62"/>
      <c r="S225" s="62"/>
      <c r="T225" s="62"/>
    </row>
    <row r="226" spans="1:20" s="245" customFormat="1" ht="19.95" customHeight="1">
      <c r="A226" s="282"/>
      <c r="B226" s="461"/>
      <c r="C226" s="280" t="s">
        <v>87</v>
      </c>
      <c r="D226" s="466">
        <v>59797006</v>
      </c>
      <c r="E226" s="464">
        <v>-76696103</v>
      </c>
      <c r="F226" s="464">
        <v>-16899097</v>
      </c>
      <c r="G226" s="285">
        <v>-23493770</v>
      </c>
      <c r="H226" s="62"/>
      <c r="I226" s="62"/>
      <c r="J226" s="62"/>
      <c r="K226" s="62"/>
      <c r="L226" s="62"/>
      <c r="M226" s="62"/>
      <c r="N226" s="62"/>
      <c r="O226" s="62"/>
      <c r="P226" s="62"/>
      <c r="Q226" s="62"/>
      <c r="R226" s="62"/>
      <c r="S226" s="62"/>
      <c r="T226" s="62"/>
    </row>
    <row r="227" spans="1:20" s="245" customFormat="1" ht="19.95" customHeight="1">
      <c r="A227" s="282"/>
      <c r="B227" s="461"/>
      <c r="C227" s="283" t="s">
        <v>1933</v>
      </c>
      <c r="D227" s="459">
        <v>1819080</v>
      </c>
      <c r="E227" s="462">
        <v>0</v>
      </c>
      <c r="F227" s="414">
        <v>0</v>
      </c>
      <c r="G227" s="285">
        <v>0</v>
      </c>
      <c r="H227" s="62"/>
      <c r="I227" s="62"/>
      <c r="J227" s="62"/>
      <c r="K227" s="62"/>
      <c r="L227" s="62"/>
      <c r="M227" s="62"/>
      <c r="N227" s="62"/>
      <c r="O227" s="62"/>
      <c r="P227" s="62"/>
      <c r="Q227" s="62"/>
      <c r="R227" s="62"/>
      <c r="S227" s="62"/>
      <c r="T227" s="62"/>
    </row>
    <row r="228" spans="1:20" s="245" customFormat="1" ht="19.95" customHeight="1">
      <c r="A228" s="282"/>
      <c r="B228" s="461"/>
      <c r="C228" s="283" t="s">
        <v>1929</v>
      </c>
      <c r="D228" s="459">
        <v>57977926</v>
      </c>
      <c r="E228" s="462">
        <v>0</v>
      </c>
      <c r="F228" s="414">
        <v>0</v>
      </c>
      <c r="G228" s="285">
        <v>0</v>
      </c>
      <c r="H228" s="62"/>
      <c r="I228" s="62"/>
      <c r="J228" s="62"/>
      <c r="K228" s="62"/>
      <c r="L228" s="62"/>
      <c r="M228" s="62"/>
      <c r="N228" s="62"/>
      <c r="O228" s="62"/>
      <c r="P228" s="62"/>
      <c r="Q228" s="62"/>
      <c r="R228" s="62"/>
      <c r="S228" s="62"/>
      <c r="T228" s="62"/>
    </row>
    <row r="229" spans="1:20" s="245" customFormat="1" ht="19.95" customHeight="1">
      <c r="A229" s="282"/>
      <c r="B229" s="461"/>
      <c r="C229" s="283" t="s">
        <v>2135</v>
      </c>
      <c r="D229" s="462">
        <v>0</v>
      </c>
      <c r="E229" s="465">
        <v>-3318803</v>
      </c>
      <c r="F229" s="414">
        <v>0</v>
      </c>
      <c r="G229" s="285">
        <v>0</v>
      </c>
      <c r="H229" s="62"/>
      <c r="I229" s="62"/>
      <c r="J229" s="62"/>
      <c r="K229" s="62"/>
      <c r="L229" s="62"/>
      <c r="M229" s="62"/>
      <c r="N229" s="62"/>
      <c r="O229" s="62"/>
      <c r="P229" s="62"/>
      <c r="Q229" s="62"/>
      <c r="R229" s="62"/>
      <c r="S229" s="62"/>
      <c r="T229" s="62"/>
    </row>
    <row r="230" spans="1:20" s="245" customFormat="1" ht="19.95" customHeight="1">
      <c r="A230" s="282"/>
      <c r="B230" s="461">
        <v>710407330031099</v>
      </c>
      <c r="C230" s="283" t="s">
        <v>2136</v>
      </c>
      <c r="D230" s="462">
        <v>0</v>
      </c>
      <c r="E230" s="465">
        <v>-73377300</v>
      </c>
      <c r="F230" s="414">
        <v>0</v>
      </c>
      <c r="G230" s="285">
        <v>0</v>
      </c>
      <c r="H230" s="62"/>
      <c r="I230" s="62"/>
      <c r="J230" s="62"/>
      <c r="K230" s="62"/>
      <c r="L230" s="62"/>
      <c r="M230" s="62"/>
      <c r="N230" s="62"/>
      <c r="O230" s="62"/>
      <c r="P230" s="62"/>
      <c r="Q230" s="62"/>
      <c r="R230" s="62"/>
      <c r="S230" s="62"/>
      <c r="T230" s="62"/>
    </row>
    <row r="231" spans="1:20" s="245" customFormat="1" ht="27.6" customHeight="1">
      <c r="A231" s="282"/>
      <c r="B231" s="461"/>
      <c r="C231" s="298" t="s">
        <v>2119</v>
      </c>
      <c r="D231" s="467">
        <v>0</v>
      </c>
      <c r="E231" s="285">
        <v>-1571483806</v>
      </c>
      <c r="F231" s="464">
        <v>-1571483806</v>
      </c>
      <c r="G231" s="285">
        <v>-1010036968</v>
      </c>
      <c r="H231" s="62"/>
      <c r="I231" s="62"/>
      <c r="J231" s="62"/>
      <c r="K231" s="62"/>
      <c r="L231" s="62"/>
      <c r="M231" s="62"/>
      <c r="N231" s="62"/>
      <c r="O231" s="62"/>
      <c r="P231" s="62"/>
      <c r="Q231" s="62"/>
      <c r="R231" s="62"/>
      <c r="S231" s="62"/>
      <c r="T231" s="62"/>
    </row>
    <row r="232" spans="1:20" s="245" customFormat="1" ht="19.95" customHeight="1">
      <c r="A232" s="282"/>
      <c r="B232" s="461"/>
      <c r="C232" s="283" t="s">
        <v>2137</v>
      </c>
      <c r="D232" s="462">
        <v>0</v>
      </c>
      <c r="E232" s="465">
        <v>-1571483806</v>
      </c>
      <c r="F232" s="414">
        <v>0</v>
      </c>
      <c r="G232" s="285">
        <v>0</v>
      </c>
      <c r="H232" s="62"/>
      <c r="I232" s="62"/>
      <c r="J232" s="62"/>
      <c r="K232" s="62"/>
      <c r="L232" s="62"/>
      <c r="M232" s="62"/>
      <c r="N232" s="62"/>
      <c r="O232" s="62"/>
      <c r="P232" s="62"/>
      <c r="Q232" s="62"/>
      <c r="R232" s="62"/>
      <c r="S232" s="62"/>
      <c r="T232" s="62"/>
    </row>
    <row r="233" spans="1:20" s="281" customFormat="1" ht="19.95" customHeight="1">
      <c r="A233" s="279"/>
      <c r="B233" s="460"/>
      <c r="C233" s="286" t="s">
        <v>256</v>
      </c>
      <c r="D233" s="414">
        <v>3403633827</v>
      </c>
      <c r="E233" s="285">
        <v>-1648641340</v>
      </c>
      <c r="F233" s="285">
        <v>1754992487</v>
      </c>
      <c r="G233" s="285">
        <v>-698244111</v>
      </c>
      <c r="H233" s="62"/>
      <c r="I233" s="62"/>
      <c r="J233" s="62"/>
      <c r="K233" s="62"/>
      <c r="L233" s="62"/>
      <c r="M233" s="62"/>
      <c r="N233" s="62"/>
      <c r="O233" s="62"/>
      <c r="P233" s="62"/>
      <c r="Q233" s="62"/>
      <c r="R233" s="62"/>
      <c r="S233" s="62"/>
      <c r="T233" s="62"/>
    </row>
    <row r="234" spans="1:20">
      <c r="A234" s="208"/>
      <c r="B234" s="209"/>
      <c r="C234" s="62" t="s">
        <v>2138</v>
      </c>
      <c r="D234" s="287"/>
      <c r="F234" s="288"/>
      <c r="H234" s="288"/>
      <c r="J234" s="62"/>
      <c r="Q234" s="62"/>
      <c r="S234" s="62"/>
      <c r="T234" s="62"/>
    </row>
    <row r="235" spans="1:20">
      <c r="A235" s="208"/>
      <c r="B235" s="209"/>
      <c r="C235" s="37"/>
      <c r="D235" s="287"/>
      <c r="F235" s="288"/>
      <c r="G235" s="288"/>
      <c r="H235" s="288"/>
      <c r="J235" s="62"/>
      <c r="Q235" s="62"/>
      <c r="S235" s="62"/>
      <c r="T235" s="62"/>
    </row>
    <row r="236" spans="1:20">
      <c r="A236" s="211"/>
      <c r="C236" s="209" t="s">
        <v>2139</v>
      </c>
    </row>
    <row r="237" spans="1:20" ht="6.6" customHeight="1">
      <c r="A237" s="211"/>
      <c r="C237" s="209"/>
    </row>
    <row r="238" spans="1:20">
      <c r="A238" s="211"/>
      <c r="C238" s="62" t="s">
        <v>2125</v>
      </c>
    </row>
    <row r="239" spans="1:20">
      <c r="A239" s="211"/>
      <c r="C239" s="209"/>
    </row>
    <row r="240" spans="1:20" ht="34.950000000000003" customHeight="1">
      <c r="A240" s="211"/>
      <c r="C240" s="266" t="s">
        <v>2027</v>
      </c>
      <c r="D240" s="218" t="s">
        <v>2140</v>
      </c>
      <c r="E240" s="218" t="s">
        <v>2081</v>
      </c>
      <c r="F240" s="218" t="s">
        <v>2141</v>
      </c>
      <c r="G240" s="218" t="s">
        <v>2142</v>
      </c>
      <c r="J240" s="62"/>
    </row>
    <row r="241" spans="1:22" s="245" customFormat="1" ht="19.95" customHeight="1">
      <c r="A241" s="282"/>
      <c r="C241" s="283" t="s">
        <v>2143</v>
      </c>
      <c r="D241" s="276">
        <v>5000000000</v>
      </c>
      <c r="E241" s="284">
        <v>5800000000</v>
      </c>
      <c r="F241" s="321">
        <v>0</v>
      </c>
      <c r="G241" s="276">
        <v>10800000000</v>
      </c>
      <c r="H241" s="62"/>
      <c r="I241" s="62"/>
      <c r="J241" s="62"/>
      <c r="K241" s="62"/>
      <c r="L241" s="62"/>
      <c r="M241" s="62"/>
      <c r="N241" s="62"/>
      <c r="Q241" s="489"/>
      <c r="S241" s="489"/>
      <c r="T241" s="489"/>
    </row>
    <row r="242" spans="1:22" s="245" customFormat="1" ht="19.95" customHeight="1">
      <c r="A242" s="282"/>
      <c r="C242" s="283" t="s">
        <v>2144</v>
      </c>
      <c r="D242" s="321">
        <v>0</v>
      </c>
      <c r="E242" s="321">
        <v>0</v>
      </c>
      <c r="F242" s="321">
        <v>0</v>
      </c>
      <c r="G242" s="321">
        <v>0</v>
      </c>
      <c r="H242" s="62"/>
      <c r="I242" s="62"/>
      <c r="J242" s="62"/>
      <c r="K242" s="62"/>
      <c r="L242" s="62"/>
      <c r="M242" s="62"/>
      <c r="N242" s="62"/>
      <c r="Q242" s="489"/>
      <c r="S242" s="489"/>
      <c r="T242" s="489"/>
    </row>
    <row r="243" spans="1:22" s="245" customFormat="1" ht="19.95" customHeight="1">
      <c r="A243" s="282"/>
      <c r="C243" s="283" t="s">
        <v>2145</v>
      </c>
      <c r="D243" s="321">
        <v>0</v>
      </c>
      <c r="E243" s="321">
        <v>0</v>
      </c>
      <c r="F243" s="321">
        <v>0</v>
      </c>
      <c r="G243" s="321">
        <v>0</v>
      </c>
      <c r="H243" s="62"/>
      <c r="I243" s="62"/>
      <c r="J243" s="62"/>
      <c r="K243" s="62"/>
      <c r="L243" s="62"/>
      <c r="M243" s="62"/>
      <c r="N243" s="62"/>
      <c r="Q243" s="489"/>
      <c r="S243" s="489"/>
      <c r="T243" s="489"/>
    </row>
    <row r="244" spans="1:22" s="245" customFormat="1" ht="19.95" customHeight="1">
      <c r="A244" s="282"/>
      <c r="C244" s="283" t="s">
        <v>2146</v>
      </c>
      <c r="D244" s="321">
        <v>0</v>
      </c>
      <c r="E244" s="289">
        <v>-1898251378</v>
      </c>
      <c r="F244" s="321">
        <v>0</v>
      </c>
      <c r="G244" s="289">
        <v>-1898251378</v>
      </c>
      <c r="H244" s="62"/>
      <c r="I244" s="62"/>
      <c r="J244" s="62"/>
      <c r="K244" s="62"/>
      <c r="L244" s="62"/>
      <c r="M244" s="62"/>
      <c r="N244" s="62"/>
      <c r="Q244" s="489"/>
      <c r="S244" s="489"/>
      <c r="T244" s="489"/>
    </row>
    <row r="245" spans="1:22" s="245" customFormat="1" ht="19.95" customHeight="1">
      <c r="A245" s="282"/>
      <c r="C245" s="283" t="s">
        <v>2147</v>
      </c>
      <c r="D245" s="289">
        <v>-1898251378</v>
      </c>
      <c r="E245" s="289">
        <v>1898251378</v>
      </c>
      <c r="F245" s="289">
        <v>-2359789020</v>
      </c>
      <c r="G245" s="289">
        <v>-2359789020</v>
      </c>
      <c r="H245" s="62"/>
      <c r="I245" s="62"/>
      <c r="J245" s="62"/>
      <c r="K245" s="62"/>
      <c r="L245" s="62"/>
      <c r="M245" s="62"/>
      <c r="N245" s="62"/>
      <c r="Q245" s="489"/>
      <c r="S245" s="489"/>
      <c r="T245" s="489"/>
    </row>
    <row r="246" spans="1:22" s="281" customFormat="1" ht="19.95" customHeight="1">
      <c r="A246" s="279"/>
      <c r="C246" s="286" t="s">
        <v>256</v>
      </c>
      <c r="D246" s="278">
        <v>3101748622</v>
      </c>
      <c r="E246" s="278">
        <v>5800000000</v>
      </c>
      <c r="F246" s="285">
        <v>-2359789020</v>
      </c>
      <c r="G246" s="278">
        <v>6541959602</v>
      </c>
      <c r="H246" s="256"/>
      <c r="I246" s="62"/>
      <c r="J246" s="62"/>
      <c r="K246" s="62"/>
      <c r="L246" s="62"/>
      <c r="M246" s="62"/>
      <c r="N246" s="62"/>
      <c r="Q246" s="488"/>
      <c r="S246" s="488"/>
      <c r="T246" s="488"/>
    </row>
    <row r="247" spans="1:22">
      <c r="A247" s="208"/>
      <c r="B247" s="209"/>
      <c r="C247" s="37"/>
      <c r="D247" s="287"/>
      <c r="F247" s="288"/>
      <c r="G247" s="288"/>
      <c r="J247" s="62"/>
    </row>
    <row r="248" spans="1:22">
      <c r="A248" s="208"/>
      <c r="B248" s="209"/>
      <c r="C248" s="37"/>
      <c r="D248" s="287"/>
      <c r="F248" s="288"/>
      <c r="G248" s="288"/>
      <c r="H248" s="288"/>
    </row>
    <row r="249" spans="1:22">
      <c r="A249" s="211"/>
      <c r="C249" s="37" t="s">
        <v>2148</v>
      </c>
      <c r="D249" s="36"/>
      <c r="E249" s="36"/>
      <c r="F249" s="257"/>
      <c r="G249" s="246"/>
      <c r="H249" s="246"/>
    </row>
    <row r="250" spans="1:22" ht="6.6" customHeight="1">
      <c r="A250" s="211"/>
      <c r="C250" s="209"/>
    </row>
    <row r="251" spans="1:22">
      <c r="A251" s="208"/>
      <c r="B251" s="209"/>
      <c r="C251" s="62" t="s">
        <v>2125</v>
      </c>
      <c r="D251" s="287"/>
      <c r="F251" s="290"/>
      <c r="G251" s="290"/>
      <c r="H251" s="290"/>
    </row>
    <row r="252" spans="1:22">
      <c r="A252" s="211"/>
      <c r="D252" s="36"/>
      <c r="E252" s="36"/>
      <c r="F252" s="246"/>
      <c r="G252" s="246"/>
      <c r="H252" s="246"/>
    </row>
    <row r="253" spans="1:22" ht="25.2" customHeight="1">
      <c r="A253" s="211"/>
      <c r="C253" s="42" t="s">
        <v>2056</v>
      </c>
      <c r="D253" s="76">
        <v>45657</v>
      </c>
      <c r="E253" s="76">
        <v>45291</v>
      </c>
      <c r="F253" s="246"/>
      <c r="G253" s="246"/>
      <c r="H253" s="479"/>
      <c r="I253" s="478"/>
      <c r="J253" s="478"/>
    </row>
    <row r="254" spans="1:22" s="215" customFormat="1" ht="19.95" customHeight="1">
      <c r="A254" s="214"/>
      <c r="C254" s="336" t="s">
        <v>2149</v>
      </c>
      <c r="D254" s="271">
        <v>296055216</v>
      </c>
      <c r="E254" s="271">
        <v>24650044</v>
      </c>
      <c r="F254" s="458"/>
      <c r="H254" s="479"/>
      <c r="I254" s="483"/>
      <c r="J254" s="483"/>
      <c r="K254" s="481"/>
      <c r="N254" s="62"/>
      <c r="O254" s="62"/>
      <c r="P254" s="62"/>
      <c r="Q254" s="478"/>
      <c r="R254" s="62"/>
      <c r="S254" s="478"/>
      <c r="T254" s="478"/>
      <c r="U254" s="62"/>
      <c r="V254" s="481">
        <v>0</v>
      </c>
    </row>
    <row r="255" spans="1:22" s="215" customFormat="1" ht="19.95" customHeight="1">
      <c r="A255" s="214"/>
      <c r="C255" s="283" t="s">
        <v>1923</v>
      </c>
      <c r="D255" s="270">
        <v>13786302</v>
      </c>
      <c r="E255" s="270">
        <v>12575343</v>
      </c>
      <c r="F255" s="252"/>
      <c r="G255" s="246"/>
      <c r="H255" s="479"/>
      <c r="I255" s="483"/>
      <c r="N255" s="62"/>
      <c r="O255" s="62"/>
      <c r="P255" s="62"/>
      <c r="Q255" s="478"/>
      <c r="R255" s="62"/>
      <c r="S255" s="478"/>
      <c r="T255" s="478"/>
      <c r="U255" s="62"/>
    </row>
    <row r="256" spans="1:22" s="215" customFormat="1" ht="19.95" customHeight="1">
      <c r="A256" s="214"/>
      <c r="C256" s="283" t="s">
        <v>1925</v>
      </c>
      <c r="D256" s="270">
        <v>118436157</v>
      </c>
      <c r="E256" s="270"/>
      <c r="F256" s="252"/>
      <c r="G256" s="246"/>
      <c r="H256" s="479"/>
      <c r="I256" s="483"/>
      <c r="J256" s="483"/>
      <c r="N256" s="62"/>
      <c r="O256" s="62"/>
      <c r="P256" s="62"/>
      <c r="Q256" s="478"/>
      <c r="R256" s="62"/>
      <c r="S256" s="478"/>
      <c r="T256" s="478"/>
      <c r="U256" s="62"/>
    </row>
    <row r="257" spans="1:21" s="215" customFormat="1" ht="19.95" customHeight="1">
      <c r="A257" s="214"/>
      <c r="C257" s="283" t="s">
        <v>1929</v>
      </c>
      <c r="D257" s="270">
        <v>57980201</v>
      </c>
      <c r="E257" s="270">
        <v>11621510</v>
      </c>
      <c r="F257" s="252"/>
      <c r="G257" s="246"/>
      <c r="H257" s="479"/>
      <c r="I257" s="483"/>
      <c r="J257" s="483"/>
      <c r="N257" s="62"/>
      <c r="O257" s="62"/>
      <c r="P257" s="62"/>
      <c r="Q257" s="478"/>
      <c r="R257" s="62"/>
      <c r="S257" s="478"/>
      <c r="T257" s="478"/>
      <c r="U257" s="62"/>
    </row>
    <row r="258" spans="1:21" s="215" customFormat="1" ht="19.95" customHeight="1">
      <c r="A258" s="214"/>
      <c r="C258" s="283" t="s">
        <v>1930</v>
      </c>
      <c r="D258" s="270">
        <v>105852278</v>
      </c>
      <c r="E258" s="270">
        <v>453191</v>
      </c>
      <c r="F258" s="252"/>
      <c r="G258" s="246"/>
      <c r="H258" s="479"/>
      <c r="I258" s="483"/>
      <c r="J258" s="483"/>
      <c r="N258" s="62"/>
      <c r="O258" s="62"/>
      <c r="P258" s="62"/>
      <c r="Q258" s="478"/>
      <c r="R258" s="62"/>
      <c r="S258" s="478"/>
      <c r="T258" s="478"/>
      <c r="U258" s="62"/>
    </row>
    <row r="259" spans="1:21" s="215" customFormat="1" ht="19.95" customHeight="1">
      <c r="A259" s="214"/>
      <c r="C259" s="283" t="s">
        <v>1928</v>
      </c>
      <c r="D259" s="270">
        <v>278</v>
      </c>
      <c r="E259" s="270">
        <v>0</v>
      </c>
      <c r="F259" s="252"/>
      <c r="G259" s="246"/>
      <c r="H259" s="479"/>
      <c r="I259" s="483"/>
      <c r="J259" s="483"/>
      <c r="N259" s="62"/>
      <c r="O259" s="62"/>
      <c r="P259" s="62"/>
      <c r="Q259" s="478"/>
      <c r="R259" s="62"/>
      <c r="S259" s="478"/>
      <c r="T259" s="478"/>
      <c r="U259" s="62"/>
    </row>
    <row r="260" spans="1:21" s="215" customFormat="1" ht="27" customHeight="1">
      <c r="A260" s="214"/>
      <c r="C260" s="415" t="s">
        <v>184</v>
      </c>
      <c r="D260" s="271">
        <v>3227219744</v>
      </c>
      <c r="E260" s="271">
        <v>337374374</v>
      </c>
      <c r="F260" s="458"/>
      <c r="G260" s="458"/>
      <c r="H260" s="479"/>
      <c r="I260" s="483"/>
      <c r="J260" s="483"/>
      <c r="K260" s="481"/>
      <c r="N260" s="62"/>
      <c r="O260" s="62"/>
      <c r="P260" s="62"/>
      <c r="Q260" s="478"/>
      <c r="R260" s="62"/>
      <c r="S260" s="478"/>
      <c r="T260" s="478"/>
      <c r="U260" s="62"/>
    </row>
    <row r="261" spans="1:21" s="215" customFormat="1" ht="19.95" customHeight="1">
      <c r="A261" s="214"/>
      <c r="C261" s="283" t="s">
        <v>1922</v>
      </c>
      <c r="D261" s="270">
        <v>1428311786</v>
      </c>
      <c r="E261" s="270">
        <v>123308115</v>
      </c>
      <c r="F261" s="252"/>
      <c r="G261" s="246"/>
      <c r="H261" s="479"/>
      <c r="I261" s="483"/>
      <c r="J261" s="483"/>
      <c r="N261" s="62"/>
      <c r="O261" s="62"/>
      <c r="P261" s="62"/>
      <c r="Q261" s="478"/>
      <c r="R261" s="62"/>
      <c r="S261" s="478"/>
      <c r="T261" s="478"/>
      <c r="U261" s="62"/>
    </row>
    <row r="262" spans="1:21" s="215" customFormat="1" ht="19.95" customHeight="1">
      <c r="A262" s="214"/>
      <c r="C262" s="283" t="s">
        <v>1921</v>
      </c>
      <c r="D262" s="270">
        <v>1641317627</v>
      </c>
      <c r="E262" s="270">
        <v>98538789</v>
      </c>
      <c r="F262" s="252"/>
      <c r="G262" s="246"/>
      <c r="H262" s="479"/>
      <c r="I262" s="483"/>
      <c r="J262" s="483"/>
      <c r="N262" s="62"/>
      <c r="O262" s="62"/>
      <c r="P262" s="62"/>
      <c r="Q262" s="478"/>
      <c r="R262" s="62"/>
      <c r="S262" s="478"/>
      <c r="T262" s="478"/>
      <c r="U262" s="62"/>
    </row>
    <row r="263" spans="1:21" s="215" customFormat="1" ht="19.95" customHeight="1">
      <c r="A263" s="214"/>
      <c r="C263" s="283" t="s">
        <v>1933</v>
      </c>
      <c r="D263" s="270">
        <v>153953967</v>
      </c>
      <c r="E263" s="270">
        <v>15880906</v>
      </c>
      <c r="F263" s="252"/>
      <c r="G263" s="246"/>
      <c r="H263" s="479"/>
      <c r="I263" s="483"/>
      <c r="J263" s="483"/>
      <c r="N263" s="62"/>
      <c r="O263" s="62"/>
      <c r="P263" s="62"/>
      <c r="Q263" s="478"/>
      <c r="R263" s="62"/>
      <c r="S263" s="478"/>
      <c r="T263" s="478"/>
      <c r="U263" s="62"/>
    </row>
    <row r="264" spans="1:21" s="215" customFormat="1" ht="19.95" customHeight="1">
      <c r="A264" s="214"/>
      <c r="C264" s="283" t="s">
        <v>1936</v>
      </c>
      <c r="D264" s="270">
        <v>3636364</v>
      </c>
      <c r="E264" s="270">
        <v>2727272</v>
      </c>
      <c r="F264" s="252"/>
      <c r="G264" s="246"/>
      <c r="H264" s="479"/>
      <c r="I264" s="483"/>
      <c r="J264" s="483"/>
      <c r="N264" s="62"/>
      <c r="O264" s="62"/>
      <c r="P264" s="62"/>
      <c r="Q264" s="478"/>
      <c r="R264" s="62"/>
      <c r="S264" s="478"/>
      <c r="T264" s="478"/>
      <c r="U264" s="62"/>
    </row>
    <row r="265" spans="1:21" s="215" customFormat="1" ht="19.95" customHeight="1">
      <c r="A265" s="214"/>
      <c r="C265" s="283" t="s">
        <v>2150</v>
      </c>
      <c r="D265" s="270">
        <v>0</v>
      </c>
      <c r="E265" s="270">
        <v>96467359</v>
      </c>
      <c r="F265" s="252"/>
      <c r="G265" s="246"/>
      <c r="H265" s="479"/>
      <c r="I265" s="483"/>
      <c r="J265" s="483"/>
      <c r="N265" s="62"/>
      <c r="O265" s="62"/>
      <c r="P265" s="62"/>
      <c r="Q265" s="478"/>
      <c r="R265" s="62"/>
      <c r="S265" s="478"/>
      <c r="T265" s="478"/>
      <c r="U265" s="62"/>
    </row>
    <row r="266" spans="1:21" s="215" customFormat="1" ht="19.95" customHeight="1">
      <c r="A266" s="214"/>
      <c r="C266" s="283" t="s">
        <v>2151</v>
      </c>
      <c r="D266" s="270">
        <v>0</v>
      </c>
      <c r="E266" s="270">
        <v>0</v>
      </c>
      <c r="F266" s="252"/>
      <c r="G266" s="246"/>
      <c r="H266" s="479"/>
      <c r="I266" s="483"/>
      <c r="J266" s="483"/>
      <c r="N266" s="62"/>
      <c r="O266" s="62"/>
      <c r="P266" s="62"/>
      <c r="Q266" s="478"/>
      <c r="R266" s="62"/>
      <c r="S266" s="478"/>
      <c r="T266" s="478"/>
      <c r="U266" s="62"/>
    </row>
    <row r="267" spans="1:21" s="215" customFormat="1" ht="19.95" customHeight="1">
      <c r="A267" s="214"/>
      <c r="C267" s="283" t="s">
        <v>2152</v>
      </c>
      <c r="D267" s="270"/>
      <c r="E267" s="270">
        <v>374314</v>
      </c>
      <c r="F267" s="252"/>
      <c r="G267" s="246"/>
      <c r="H267" s="479"/>
      <c r="I267" s="483"/>
      <c r="J267" s="483"/>
      <c r="N267" s="62"/>
      <c r="O267" s="62"/>
      <c r="P267" s="62"/>
      <c r="Q267" s="478"/>
      <c r="R267" s="62"/>
      <c r="S267" s="478"/>
      <c r="T267" s="478"/>
      <c r="U267" s="62"/>
    </row>
    <row r="268" spans="1:21" s="215" customFormat="1" ht="19.95" customHeight="1">
      <c r="A268" s="214"/>
      <c r="C268" s="283" t="s">
        <v>2153</v>
      </c>
      <c r="D268" s="270"/>
      <c r="E268" s="270">
        <v>77619</v>
      </c>
      <c r="F268" s="252"/>
      <c r="G268" s="246"/>
      <c r="H268" s="479"/>
      <c r="I268" s="483"/>
      <c r="J268" s="483"/>
      <c r="N268" s="62"/>
      <c r="O268" s="62"/>
      <c r="P268" s="62"/>
      <c r="Q268" s="478"/>
      <c r="R268" s="62"/>
      <c r="S268" s="478"/>
      <c r="T268" s="478"/>
      <c r="U268" s="62"/>
    </row>
    <row r="269" spans="1:21" s="215" customFormat="1" ht="19.95" customHeight="1">
      <c r="A269" s="214"/>
      <c r="C269" s="255" t="s">
        <v>256</v>
      </c>
      <c r="D269" s="271">
        <v>3523274960</v>
      </c>
      <c r="E269" s="271">
        <v>362024418</v>
      </c>
      <c r="F269" s="458"/>
      <c r="G269" s="458"/>
      <c r="H269" s="480"/>
      <c r="I269" s="483"/>
      <c r="J269" s="483"/>
      <c r="K269" s="483"/>
      <c r="N269" s="62"/>
      <c r="O269" s="62"/>
      <c r="P269" s="62"/>
      <c r="Q269" s="478"/>
      <c r="R269" s="62"/>
      <c r="S269" s="478"/>
      <c r="T269" s="478"/>
      <c r="U269" s="62"/>
    </row>
    <row r="270" spans="1:21">
      <c r="A270" s="208"/>
      <c r="B270" s="209"/>
      <c r="C270" s="37"/>
      <c r="D270" s="287"/>
      <c r="F270" s="288"/>
      <c r="G270" s="246"/>
      <c r="H270" s="479"/>
      <c r="I270" s="478"/>
      <c r="J270" s="478"/>
    </row>
    <row r="271" spans="1:21">
      <c r="A271" s="208"/>
      <c r="B271" s="209"/>
      <c r="C271" s="37"/>
      <c r="D271" s="287"/>
      <c r="F271" s="288"/>
      <c r="G271" s="246"/>
      <c r="H271" s="246"/>
    </row>
    <row r="272" spans="1:21">
      <c r="A272" s="208"/>
      <c r="B272" s="209"/>
      <c r="C272" s="37" t="s">
        <v>2154</v>
      </c>
      <c r="D272" s="287"/>
      <c r="F272" s="288"/>
      <c r="G272" s="288"/>
      <c r="H272" s="288"/>
    </row>
    <row r="273" spans="1:10" ht="6.6" customHeight="1">
      <c r="A273" s="211"/>
      <c r="C273" s="209"/>
    </row>
    <row r="274" spans="1:10">
      <c r="A274" s="208"/>
      <c r="B274" s="209"/>
      <c r="C274" s="62" t="s">
        <v>2125</v>
      </c>
      <c r="D274" s="287"/>
      <c r="F274" s="290"/>
      <c r="G274" s="290"/>
      <c r="H274" s="290"/>
    </row>
    <row r="275" spans="1:10">
      <c r="A275" s="211"/>
      <c r="F275" s="290"/>
      <c r="G275" s="290"/>
      <c r="H275" s="290"/>
    </row>
    <row r="276" spans="1:10" ht="25.2" customHeight="1">
      <c r="A276" s="211"/>
      <c r="C276" s="291" t="s">
        <v>2027</v>
      </c>
      <c r="D276" s="76">
        <v>45657</v>
      </c>
      <c r="E276" s="76">
        <v>45291</v>
      </c>
      <c r="F276" s="246"/>
      <c r="G276" s="290"/>
      <c r="H276" s="290"/>
      <c r="I276" s="290"/>
      <c r="J276" s="290"/>
    </row>
    <row r="277" spans="1:10">
      <c r="A277" s="211"/>
      <c r="C277" s="337" t="s">
        <v>2155</v>
      </c>
      <c r="D277" s="292">
        <v>767587845</v>
      </c>
      <c r="E277" s="292">
        <v>252787435</v>
      </c>
      <c r="F277" s="273"/>
      <c r="G277" s="273"/>
      <c r="H277" s="290"/>
      <c r="I277" s="290"/>
      <c r="J277" s="290"/>
    </row>
    <row r="278" spans="1:10">
      <c r="A278" s="211"/>
      <c r="C278" s="338" t="s">
        <v>2156</v>
      </c>
      <c r="D278" s="293">
        <v>214889299</v>
      </c>
      <c r="E278" s="293">
        <v>94073345</v>
      </c>
      <c r="F278" s="273"/>
      <c r="G278" s="290"/>
      <c r="H278" s="290"/>
      <c r="I278" s="290"/>
      <c r="J278" s="290"/>
    </row>
    <row r="279" spans="1:10">
      <c r="A279" s="211"/>
      <c r="C279" s="338" t="s">
        <v>2157</v>
      </c>
      <c r="D279" s="293">
        <v>533331501</v>
      </c>
      <c r="E279" s="293">
        <v>16060852</v>
      </c>
      <c r="F279" s="273"/>
      <c r="G279" s="290"/>
      <c r="H279" s="290"/>
      <c r="I279" s="290"/>
      <c r="J279" s="290"/>
    </row>
    <row r="280" spans="1:10">
      <c r="A280" s="211"/>
      <c r="C280" s="338" t="s">
        <v>2158</v>
      </c>
      <c r="D280" s="293">
        <v>0</v>
      </c>
      <c r="E280" s="293">
        <v>135821420</v>
      </c>
      <c r="F280" s="273"/>
      <c r="G280" s="290"/>
      <c r="H280" s="290"/>
      <c r="I280" s="290"/>
      <c r="J280" s="290"/>
    </row>
    <row r="281" spans="1:10">
      <c r="A281" s="211"/>
      <c r="C281" s="338" t="s">
        <v>1833</v>
      </c>
      <c r="D281" s="293">
        <v>19367045</v>
      </c>
      <c r="E281" s="293">
        <v>6831818</v>
      </c>
      <c r="F281" s="273"/>
      <c r="G281" s="290"/>
      <c r="H281" s="290"/>
      <c r="I281" s="290"/>
      <c r="J281" s="290"/>
    </row>
    <row r="282" spans="1:10">
      <c r="A282" s="211"/>
      <c r="C282" s="337" t="s">
        <v>2159</v>
      </c>
      <c r="D282" s="292">
        <v>3904945434</v>
      </c>
      <c r="E282" s="292">
        <v>1584613535</v>
      </c>
      <c r="F282" s="273"/>
      <c r="G282" s="273"/>
      <c r="H282" s="290"/>
      <c r="I282" s="290"/>
      <c r="J282" s="290"/>
    </row>
    <row r="283" spans="1:10">
      <c r="A283" s="211"/>
      <c r="C283" s="338" t="s">
        <v>2160</v>
      </c>
      <c r="D283" s="293">
        <v>1203426667</v>
      </c>
      <c r="E283" s="293">
        <v>521472925</v>
      </c>
      <c r="F283" s="273"/>
      <c r="G283" s="290"/>
      <c r="H283" s="290"/>
      <c r="I283" s="290"/>
      <c r="J283" s="290"/>
    </row>
    <row r="284" spans="1:10">
      <c r="A284" s="211"/>
      <c r="C284" s="338" t="s">
        <v>2161</v>
      </c>
      <c r="D284" s="293">
        <v>275765641</v>
      </c>
      <c r="E284" s="293">
        <v>87671506</v>
      </c>
      <c r="F284" s="273"/>
      <c r="G284" s="290"/>
      <c r="H284" s="290"/>
      <c r="I284" s="290"/>
      <c r="J284" s="290"/>
    </row>
    <row r="285" spans="1:10">
      <c r="A285" s="211"/>
      <c r="C285" s="338" t="s">
        <v>1847</v>
      </c>
      <c r="D285" s="293">
        <v>104463000</v>
      </c>
      <c r="E285" s="293">
        <v>39310500</v>
      </c>
      <c r="F285" s="273"/>
      <c r="G285" s="290"/>
      <c r="H285" s="290"/>
      <c r="I285" s="290"/>
      <c r="J285" s="290"/>
    </row>
    <row r="286" spans="1:10">
      <c r="A286" s="211"/>
      <c r="C286" s="338" t="s">
        <v>1563</v>
      </c>
      <c r="D286" s="293">
        <v>3799589</v>
      </c>
      <c r="E286" s="293">
        <v>4301364</v>
      </c>
      <c r="F286" s="273"/>
      <c r="G286" s="290"/>
      <c r="H286" s="290"/>
      <c r="I286" s="290"/>
      <c r="J286" s="290"/>
    </row>
    <row r="287" spans="1:10">
      <c r="A287" s="211"/>
      <c r="C287" s="338" t="s">
        <v>1565</v>
      </c>
      <c r="D287" s="293">
        <v>35454542</v>
      </c>
      <c r="E287" s="293">
        <v>13636363</v>
      </c>
      <c r="F287" s="273"/>
      <c r="G287" s="290"/>
      <c r="H287" s="290"/>
      <c r="I287" s="290"/>
      <c r="J287" s="290"/>
    </row>
    <row r="288" spans="1:10">
      <c r="A288" s="211"/>
      <c r="C288" s="338" t="s">
        <v>1877</v>
      </c>
      <c r="D288" s="293">
        <v>238470248</v>
      </c>
      <c r="E288" s="293">
        <v>87734615</v>
      </c>
      <c r="F288" s="273"/>
      <c r="G288" s="290"/>
      <c r="H288" s="290"/>
      <c r="I288" s="290"/>
      <c r="J288" s="290"/>
    </row>
    <row r="289" spans="1:10">
      <c r="A289" s="211"/>
      <c r="C289" s="338" t="s">
        <v>1878</v>
      </c>
      <c r="D289" s="293">
        <v>34740000</v>
      </c>
      <c r="E289" s="293">
        <v>0</v>
      </c>
      <c r="F289" s="273"/>
      <c r="G289" s="290"/>
      <c r="H289" s="290"/>
      <c r="I289" s="290"/>
      <c r="J289" s="290"/>
    </row>
    <row r="290" spans="1:10">
      <c r="A290" s="211"/>
      <c r="C290" s="338" t="s">
        <v>2162</v>
      </c>
      <c r="D290" s="293">
        <v>142329671</v>
      </c>
      <c r="E290" s="293">
        <v>42469338</v>
      </c>
      <c r="F290" s="273"/>
      <c r="G290" s="290"/>
      <c r="H290" s="290"/>
      <c r="I290" s="290"/>
      <c r="J290" s="290"/>
    </row>
    <row r="291" spans="1:10">
      <c r="A291" s="211"/>
      <c r="C291" s="338" t="s">
        <v>2163</v>
      </c>
      <c r="D291" s="293">
        <v>40045232</v>
      </c>
      <c r="E291" s="293">
        <v>20293020</v>
      </c>
      <c r="F291" s="273"/>
      <c r="G291" s="290"/>
      <c r="H291" s="290"/>
      <c r="I291" s="290"/>
      <c r="J291" s="290"/>
    </row>
    <row r="292" spans="1:10">
      <c r="A292" s="211"/>
      <c r="C292" s="338" t="s">
        <v>2164</v>
      </c>
      <c r="D292" s="293">
        <v>12060435</v>
      </c>
      <c r="E292" s="293">
        <v>4000000</v>
      </c>
      <c r="F292" s="273"/>
      <c r="G292" s="290"/>
      <c r="H292" s="290"/>
      <c r="I292" s="290"/>
      <c r="J292" s="290"/>
    </row>
    <row r="293" spans="1:10">
      <c r="A293" s="211"/>
      <c r="C293" s="338" t="s">
        <v>1607</v>
      </c>
      <c r="D293" s="293">
        <v>12041817</v>
      </c>
      <c r="E293" s="293">
        <v>0</v>
      </c>
      <c r="F293" s="290"/>
      <c r="G293" s="290"/>
      <c r="H293" s="290"/>
      <c r="I293" s="290"/>
      <c r="J293" s="290"/>
    </row>
    <row r="294" spans="1:10">
      <c r="A294" s="211"/>
      <c r="C294" s="338" t="s">
        <v>2165</v>
      </c>
      <c r="D294" s="293">
        <v>28560967</v>
      </c>
      <c r="E294" s="293">
        <v>11140900</v>
      </c>
      <c r="F294" s="290"/>
      <c r="G294" s="290"/>
      <c r="H294" s="290"/>
      <c r="I294" s="290"/>
      <c r="J294" s="290"/>
    </row>
    <row r="295" spans="1:10">
      <c r="A295" s="211"/>
      <c r="C295" s="338" t="s">
        <v>2166</v>
      </c>
      <c r="D295" s="293">
        <v>9188127</v>
      </c>
      <c r="E295" s="293">
        <v>6133497</v>
      </c>
      <c r="F295" s="290"/>
      <c r="G295" s="290"/>
      <c r="H295" s="290"/>
      <c r="I295" s="290"/>
      <c r="J295" s="290"/>
    </row>
    <row r="296" spans="1:10">
      <c r="A296" s="211"/>
      <c r="C296" s="338" t="s">
        <v>2167</v>
      </c>
      <c r="D296" s="293">
        <v>357397888.80000001</v>
      </c>
      <c r="E296" s="293">
        <v>0</v>
      </c>
      <c r="F296" s="290"/>
      <c r="G296" s="290"/>
      <c r="H296" s="290"/>
      <c r="I296" s="290"/>
      <c r="J296" s="263">
        <v>357397888.80000001</v>
      </c>
    </row>
    <row r="297" spans="1:10">
      <c r="A297" s="211"/>
      <c r="C297" s="338" t="s">
        <v>2168</v>
      </c>
      <c r="D297" s="293">
        <v>0</v>
      </c>
      <c r="E297" s="293">
        <v>299108694</v>
      </c>
      <c r="F297" s="290"/>
      <c r="G297" s="290"/>
      <c r="H297" s="290"/>
      <c r="I297" s="290"/>
      <c r="J297" s="290"/>
    </row>
    <row r="298" spans="1:10">
      <c r="A298" s="211"/>
      <c r="C298" s="338" t="s">
        <v>2169</v>
      </c>
      <c r="D298" s="293">
        <v>0</v>
      </c>
      <c r="E298" s="293">
        <v>33755695</v>
      </c>
      <c r="F298" s="290"/>
      <c r="G298" s="290"/>
      <c r="H298" s="290"/>
      <c r="I298" s="290"/>
      <c r="J298" s="290"/>
    </row>
    <row r="299" spans="1:10">
      <c r="A299" s="211"/>
      <c r="C299" s="338" t="s">
        <v>1836</v>
      </c>
      <c r="D299" s="293">
        <v>305841551</v>
      </c>
      <c r="E299" s="293">
        <v>58463592</v>
      </c>
      <c r="F299" s="290"/>
      <c r="G299" s="290"/>
      <c r="H299" s="290"/>
      <c r="I299" s="290"/>
      <c r="J299" s="290"/>
    </row>
    <row r="300" spans="1:10">
      <c r="A300" s="211"/>
      <c r="C300" s="338" t="s">
        <v>2170</v>
      </c>
      <c r="D300" s="293">
        <v>8645587</v>
      </c>
      <c r="E300" s="293">
        <v>4862300</v>
      </c>
      <c r="F300" s="273"/>
      <c r="G300" s="290"/>
      <c r="H300" s="290"/>
      <c r="I300" s="290"/>
      <c r="J300" s="290"/>
    </row>
    <row r="301" spans="1:10">
      <c r="A301" s="211"/>
      <c r="C301" s="338" t="s">
        <v>2171</v>
      </c>
      <c r="D301" s="293">
        <v>4082346</v>
      </c>
      <c r="E301" s="293">
        <v>3936689</v>
      </c>
      <c r="F301" s="273"/>
      <c r="G301" s="290"/>
      <c r="H301" s="290"/>
      <c r="I301" s="290"/>
      <c r="J301" s="290"/>
    </row>
    <row r="302" spans="1:10">
      <c r="A302" s="211"/>
      <c r="C302" s="338" t="s">
        <v>2172</v>
      </c>
      <c r="D302" s="293">
        <v>3738492</v>
      </c>
      <c r="E302" s="293">
        <v>4738284</v>
      </c>
      <c r="F302" s="273"/>
      <c r="G302" s="290"/>
      <c r="H302" s="290"/>
      <c r="I302" s="290"/>
      <c r="J302" s="290"/>
    </row>
    <row r="303" spans="1:10">
      <c r="A303" s="211"/>
      <c r="C303" s="338" t="s">
        <v>2173</v>
      </c>
      <c r="D303" s="293">
        <v>243612289</v>
      </c>
      <c r="E303" s="293">
        <v>118592047</v>
      </c>
      <c r="F303" s="273"/>
      <c r="G303" s="290"/>
      <c r="H303" s="290"/>
      <c r="I303" s="290"/>
      <c r="J303" s="290"/>
    </row>
    <row r="304" spans="1:10">
      <c r="A304" s="211"/>
      <c r="C304" s="338" t="s">
        <v>2174</v>
      </c>
      <c r="D304" s="293">
        <v>1909095</v>
      </c>
      <c r="E304" s="293">
        <v>381819</v>
      </c>
      <c r="F304" s="273"/>
      <c r="G304" s="290"/>
      <c r="H304" s="290"/>
      <c r="I304" s="290"/>
      <c r="J304" s="290"/>
    </row>
    <row r="305" spans="1:10">
      <c r="A305" s="211"/>
      <c r="C305" s="338" t="s">
        <v>1861</v>
      </c>
      <c r="D305" s="293">
        <v>29280000</v>
      </c>
      <c r="E305" s="293">
        <v>14640000</v>
      </c>
      <c r="F305" s="273"/>
      <c r="G305" s="290"/>
      <c r="H305" s="290"/>
      <c r="I305" s="290"/>
      <c r="J305" s="290"/>
    </row>
    <row r="306" spans="1:10">
      <c r="A306" s="211"/>
      <c r="C306" s="338" t="s">
        <v>2175</v>
      </c>
      <c r="D306" s="293">
        <v>17314516</v>
      </c>
      <c r="E306" s="293">
        <v>9955497</v>
      </c>
      <c r="F306" s="273"/>
      <c r="G306" s="290"/>
      <c r="H306" s="290"/>
      <c r="I306" s="290"/>
      <c r="J306" s="290"/>
    </row>
    <row r="307" spans="1:10">
      <c r="A307" s="211"/>
      <c r="C307" s="338" t="s">
        <v>2176</v>
      </c>
      <c r="D307" s="293">
        <v>50218785</v>
      </c>
      <c r="E307" s="293">
        <v>16059918</v>
      </c>
      <c r="F307" s="273"/>
      <c r="G307" s="290"/>
      <c r="H307" s="290"/>
      <c r="I307" s="290"/>
      <c r="J307" s="290"/>
    </row>
    <row r="308" spans="1:10">
      <c r="A308" s="211"/>
      <c r="C308" s="338" t="s">
        <v>1864</v>
      </c>
      <c r="D308" s="293">
        <v>62956397</v>
      </c>
      <c r="E308" s="293">
        <v>61450790</v>
      </c>
      <c r="F308" s="273"/>
      <c r="G308" s="290"/>
      <c r="H308" s="290"/>
      <c r="I308" s="290"/>
      <c r="J308" s="290"/>
    </row>
    <row r="309" spans="1:10">
      <c r="A309" s="211"/>
      <c r="C309" s="338" t="s">
        <v>2177</v>
      </c>
      <c r="D309" s="293">
        <v>78151538</v>
      </c>
      <c r="E309" s="293">
        <v>29894575</v>
      </c>
      <c r="F309" s="273"/>
      <c r="G309" s="290"/>
      <c r="H309" s="290"/>
      <c r="I309" s="290"/>
      <c r="J309" s="290"/>
    </row>
    <row r="310" spans="1:10">
      <c r="A310" s="211"/>
      <c r="C310" s="338" t="s">
        <v>2178</v>
      </c>
      <c r="D310" s="293">
        <v>1195640</v>
      </c>
      <c r="E310" s="293">
        <v>5375655</v>
      </c>
      <c r="F310" s="273"/>
      <c r="G310" s="290"/>
      <c r="H310" s="290"/>
      <c r="I310" s="290"/>
      <c r="J310" s="290"/>
    </row>
    <row r="311" spans="1:10">
      <c r="A311" s="211"/>
      <c r="C311" s="338" t="s">
        <v>2179</v>
      </c>
      <c r="D311" s="293">
        <v>441275754.19999999</v>
      </c>
      <c r="E311" s="293">
        <v>58204707</v>
      </c>
      <c r="F311" s="273"/>
      <c r="G311" s="290"/>
      <c r="H311" s="290"/>
      <c r="I311" s="290"/>
      <c r="J311" s="290"/>
    </row>
    <row r="312" spans="1:10">
      <c r="A312" s="211"/>
      <c r="C312" s="338" t="s">
        <v>2180</v>
      </c>
      <c r="D312" s="293">
        <v>10074908</v>
      </c>
      <c r="E312" s="293">
        <v>3146857</v>
      </c>
      <c r="F312" s="273"/>
      <c r="G312" s="290"/>
      <c r="H312" s="290"/>
      <c r="I312" s="290"/>
      <c r="J312" s="290"/>
    </row>
    <row r="313" spans="1:10">
      <c r="A313" s="211"/>
      <c r="C313" s="338" t="s">
        <v>2181</v>
      </c>
      <c r="D313" s="293">
        <v>40790054</v>
      </c>
      <c r="E313" s="293">
        <v>200000</v>
      </c>
      <c r="F313" s="273"/>
      <c r="G313" s="290"/>
      <c r="H313" s="290"/>
      <c r="I313" s="290"/>
      <c r="J313" s="290"/>
    </row>
    <row r="314" spans="1:10">
      <c r="A314" s="211"/>
      <c r="C314" s="338" t="s">
        <v>1615</v>
      </c>
      <c r="D314" s="293">
        <v>12143138</v>
      </c>
      <c r="E314" s="293">
        <v>9097179</v>
      </c>
      <c r="F314" s="273"/>
      <c r="G314" s="290"/>
      <c r="H314" s="290"/>
      <c r="I314" s="290"/>
      <c r="J314" s="290"/>
    </row>
    <row r="315" spans="1:10">
      <c r="A315" s="211"/>
      <c r="C315" s="338" t="s">
        <v>1893</v>
      </c>
      <c r="D315" s="293">
        <v>9132890</v>
      </c>
      <c r="E315" s="293">
        <v>3307749</v>
      </c>
      <c r="F315" s="273"/>
      <c r="G315" s="290"/>
      <c r="H315" s="290"/>
      <c r="I315" s="290"/>
      <c r="J315" s="290"/>
    </row>
    <row r="316" spans="1:10">
      <c r="A316" s="211"/>
      <c r="C316" s="338" t="s">
        <v>1698</v>
      </c>
      <c r="D316" s="293">
        <v>610651</v>
      </c>
      <c r="E316" s="293">
        <v>201017</v>
      </c>
      <c r="F316" s="273"/>
      <c r="G316" s="290"/>
      <c r="H316" s="290"/>
      <c r="I316" s="290"/>
      <c r="J316" s="290"/>
    </row>
    <row r="317" spans="1:10">
      <c r="A317" s="211"/>
      <c r="C317" s="338" t="s">
        <v>1597</v>
      </c>
      <c r="D317" s="293">
        <v>190909</v>
      </c>
      <c r="E317" s="293">
        <v>0</v>
      </c>
      <c r="F317" s="273"/>
      <c r="G317" s="290"/>
      <c r="H317" s="290"/>
      <c r="I317" s="290"/>
      <c r="J317" s="290"/>
    </row>
    <row r="318" spans="1:10">
      <c r="A318" s="211"/>
      <c r="C318" s="338" t="s">
        <v>2182</v>
      </c>
      <c r="D318" s="293">
        <v>10932457</v>
      </c>
      <c r="E318" s="293">
        <v>0</v>
      </c>
      <c r="F318" s="273"/>
      <c r="G318" s="290"/>
      <c r="H318" s="290"/>
      <c r="I318" s="290"/>
      <c r="J318" s="290"/>
    </row>
    <row r="319" spans="1:10">
      <c r="A319" s="211"/>
      <c r="C319" s="338" t="s">
        <v>2183</v>
      </c>
      <c r="D319" s="293">
        <v>73377300</v>
      </c>
      <c r="E319" s="293">
        <v>5580326</v>
      </c>
      <c r="F319" s="273"/>
      <c r="G319" s="290"/>
      <c r="H319" s="290"/>
      <c r="I319" s="290"/>
      <c r="J319" s="290"/>
    </row>
    <row r="320" spans="1:10">
      <c r="A320" s="211"/>
      <c r="C320" s="338" t="s">
        <v>2184</v>
      </c>
      <c r="D320" s="293">
        <v>0</v>
      </c>
      <c r="E320" s="293">
        <v>3000000</v>
      </c>
      <c r="F320" s="273"/>
      <c r="G320" s="290"/>
      <c r="H320" s="290"/>
      <c r="I320" s="290"/>
      <c r="J320" s="290"/>
    </row>
    <row r="321" spans="1:10">
      <c r="A321" s="211"/>
      <c r="C321" s="338" t="s">
        <v>2185</v>
      </c>
      <c r="D321" s="293">
        <v>0</v>
      </c>
      <c r="E321" s="293">
        <v>529795</v>
      </c>
      <c r="F321" s="273"/>
      <c r="G321" s="290"/>
      <c r="H321" s="290"/>
      <c r="I321" s="290"/>
      <c r="J321" s="290"/>
    </row>
    <row r="322" spans="1:10">
      <c r="A322" s="211"/>
      <c r="C322" s="338" t="s">
        <v>2186</v>
      </c>
      <c r="D322" s="293">
        <v>1727312</v>
      </c>
      <c r="E322" s="293">
        <v>1966322</v>
      </c>
      <c r="F322" s="273"/>
      <c r="G322" s="290"/>
      <c r="H322" s="290"/>
      <c r="I322" s="290"/>
      <c r="J322" s="290"/>
    </row>
    <row r="323" spans="1:10">
      <c r="A323" s="211"/>
      <c r="C323" s="337" t="s">
        <v>1884</v>
      </c>
      <c r="D323" s="292">
        <v>95624964</v>
      </c>
      <c r="E323" s="292">
        <v>966082</v>
      </c>
      <c r="F323" s="273"/>
      <c r="G323" s="273"/>
      <c r="H323" s="290"/>
      <c r="I323" s="290"/>
      <c r="J323" s="290"/>
    </row>
    <row r="324" spans="1:10">
      <c r="A324" s="211"/>
      <c r="C324" s="338" t="s">
        <v>2187</v>
      </c>
      <c r="D324" s="293">
        <v>95624964</v>
      </c>
      <c r="E324" s="293">
        <v>966082</v>
      </c>
      <c r="F324" s="273"/>
      <c r="G324" s="290"/>
      <c r="H324" s="290"/>
      <c r="I324" s="290"/>
      <c r="J324" s="290"/>
    </row>
    <row r="325" spans="1:10">
      <c r="A325" s="211"/>
      <c r="C325" s="337" t="s">
        <v>2188</v>
      </c>
      <c r="D325" s="292">
        <v>8898491</v>
      </c>
      <c r="E325" s="292">
        <v>2867561</v>
      </c>
      <c r="F325" s="273"/>
      <c r="G325" s="273"/>
      <c r="H325" s="290"/>
      <c r="I325" s="290"/>
      <c r="J325" s="290"/>
    </row>
    <row r="326" spans="1:10">
      <c r="A326" s="211"/>
      <c r="C326" s="338" t="s">
        <v>1894</v>
      </c>
      <c r="D326" s="293">
        <v>8898491</v>
      </c>
      <c r="E326" s="293">
        <v>2867561</v>
      </c>
      <c r="F326" s="273"/>
      <c r="G326" s="290"/>
      <c r="H326" s="290"/>
      <c r="I326" s="290"/>
      <c r="J326" s="290"/>
    </row>
    <row r="327" spans="1:10">
      <c r="A327" s="211"/>
      <c r="C327" s="337" t="s">
        <v>191</v>
      </c>
      <c r="D327" s="292">
        <v>1312982113</v>
      </c>
      <c r="E327" s="292">
        <v>611629993</v>
      </c>
      <c r="F327" s="273"/>
      <c r="G327" s="273"/>
      <c r="H327" s="290"/>
      <c r="I327" s="290"/>
      <c r="J327" s="290"/>
    </row>
    <row r="328" spans="1:10">
      <c r="A328" s="211"/>
      <c r="C328" s="338" t="s">
        <v>2189</v>
      </c>
      <c r="D328" s="293">
        <v>0</v>
      </c>
      <c r="E328" s="293">
        <v>1666847</v>
      </c>
      <c r="F328" s="273"/>
      <c r="G328" s="290"/>
      <c r="H328" s="290"/>
      <c r="I328" s="290"/>
      <c r="J328" s="290"/>
    </row>
    <row r="329" spans="1:10">
      <c r="A329" s="211"/>
      <c r="C329" s="338" t="s">
        <v>2190</v>
      </c>
      <c r="D329" s="293">
        <v>461431</v>
      </c>
      <c r="E329" s="293">
        <v>420901</v>
      </c>
      <c r="F329" s="273"/>
      <c r="G329" s="290"/>
      <c r="H329" s="290"/>
      <c r="I329" s="290"/>
      <c r="J329" s="290"/>
    </row>
    <row r="330" spans="1:10">
      <c r="A330" s="211"/>
      <c r="C330" s="338" t="s">
        <v>1836</v>
      </c>
      <c r="D330" s="293">
        <v>1312520682</v>
      </c>
      <c r="E330" s="293">
        <v>609542245</v>
      </c>
      <c r="F330" s="273"/>
      <c r="G330" s="290"/>
      <c r="H330" s="290"/>
      <c r="I330" s="290"/>
      <c r="J330" s="290"/>
    </row>
    <row r="331" spans="1:10">
      <c r="A331" s="211"/>
      <c r="C331" s="435" t="s">
        <v>256</v>
      </c>
      <c r="D331" s="294">
        <v>6090038847</v>
      </c>
      <c r="E331" s="294">
        <v>2452864606</v>
      </c>
      <c r="F331" s="273"/>
      <c r="G331" s="436"/>
      <c r="H331" s="290"/>
      <c r="I331" s="290"/>
      <c r="J331" s="290"/>
    </row>
    <row r="332" spans="1:10">
      <c r="A332" s="211"/>
      <c r="C332" s="295"/>
      <c r="D332" s="296"/>
      <c r="E332" s="296"/>
      <c r="F332" s="288"/>
      <c r="G332" s="290"/>
      <c r="H332" s="290"/>
      <c r="I332" s="290"/>
      <c r="J332" s="290"/>
    </row>
    <row r="333" spans="1:10">
      <c r="A333" s="211"/>
      <c r="C333" s="295"/>
      <c r="D333" s="296"/>
      <c r="E333" s="296"/>
      <c r="F333" s="288"/>
      <c r="G333" s="290"/>
      <c r="H333" s="290"/>
      <c r="I333" s="290"/>
      <c r="J333" s="290"/>
    </row>
    <row r="334" spans="1:10">
      <c r="A334" s="211"/>
      <c r="C334" s="295"/>
      <c r="D334" s="296"/>
      <c r="E334" s="296"/>
      <c r="F334" s="288"/>
      <c r="G334" s="290"/>
      <c r="H334" s="290"/>
      <c r="I334" s="290"/>
      <c r="J334" s="290"/>
    </row>
    <row r="335" spans="1:10">
      <c r="A335" s="211"/>
      <c r="C335" s="296"/>
      <c r="D335" s="296"/>
      <c r="E335" s="296"/>
      <c r="F335" s="288"/>
      <c r="G335" s="290"/>
      <c r="H335" s="290"/>
      <c r="I335" s="290"/>
      <c r="J335" s="290"/>
    </row>
    <row r="336" spans="1:10">
      <c r="A336" s="211"/>
      <c r="B336" s="209" t="s">
        <v>2191</v>
      </c>
      <c r="C336" s="38" t="s">
        <v>194</v>
      </c>
      <c r="D336" s="296"/>
      <c r="E336" s="296"/>
      <c r="F336" s="288"/>
      <c r="G336" s="290"/>
    </row>
    <row r="337" spans="1:10" ht="6.6" customHeight="1">
      <c r="A337" s="211"/>
      <c r="C337" s="209"/>
    </row>
    <row r="338" spans="1:10" ht="31.95" customHeight="1">
      <c r="A338" s="211"/>
      <c r="C338" s="525" t="s">
        <v>2192</v>
      </c>
      <c r="D338" s="525"/>
      <c r="E338" s="525"/>
      <c r="F338" s="525"/>
      <c r="G338" s="525"/>
      <c r="H338" s="525"/>
      <c r="I338" s="525"/>
      <c r="J338" s="40"/>
    </row>
    <row r="339" spans="1:10">
      <c r="A339" s="211"/>
      <c r="C339" s="525"/>
      <c r="D339" s="525"/>
      <c r="E339" s="525"/>
      <c r="F339" s="525"/>
      <c r="G339" s="525"/>
      <c r="H339" s="525"/>
      <c r="I339" s="525"/>
    </row>
    <row r="340" spans="1:10">
      <c r="A340" s="211"/>
      <c r="E340" s="440">
        <v>45657</v>
      </c>
      <c r="F340" s="440">
        <v>45291</v>
      </c>
      <c r="J340" s="62"/>
    </row>
    <row r="341" spans="1:10">
      <c r="A341" s="211"/>
      <c r="J341" s="62"/>
    </row>
    <row r="342" spans="1:10">
      <c r="A342" s="211"/>
      <c r="C342" s="62" t="s">
        <v>2193</v>
      </c>
      <c r="E342" s="243">
        <v>-2566763887</v>
      </c>
      <c r="F342" s="243">
        <v>-2090840188</v>
      </c>
      <c r="J342" s="62"/>
    </row>
    <row r="343" spans="1:10">
      <c r="A343" s="211"/>
      <c r="C343" s="62" t="s">
        <v>2194</v>
      </c>
      <c r="E343" s="441">
        <v>0.1</v>
      </c>
      <c r="F343" s="441">
        <v>0.1</v>
      </c>
      <c r="J343" s="62"/>
    </row>
    <row r="344" spans="1:10">
      <c r="A344" s="211"/>
      <c r="C344" s="209" t="s">
        <v>2195</v>
      </c>
      <c r="E344" s="442">
        <v>-256676388.70000002</v>
      </c>
      <c r="F344" s="442">
        <v>-209084019</v>
      </c>
      <c r="G344" s="243"/>
      <c r="J344" s="62"/>
    </row>
    <row r="345" spans="1:10">
      <c r="A345" s="211"/>
      <c r="C345" s="62" t="s">
        <v>2196</v>
      </c>
      <c r="E345" s="496">
        <v>49701522</v>
      </c>
      <c r="F345" s="497">
        <v>16449066</v>
      </c>
      <c r="J345" s="62"/>
    </row>
    <row r="346" spans="1:10">
      <c r="A346" s="211"/>
      <c r="C346" s="209" t="s">
        <v>2197</v>
      </c>
      <c r="E346" s="498">
        <v>-206974866.70000002</v>
      </c>
      <c r="F346" s="498">
        <v>-192634953</v>
      </c>
      <c r="J346" s="62"/>
    </row>
    <row r="347" spans="1:10">
      <c r="A347" s="211"/>
      <c r="E347" s="243"/>
      <c r="J347" s="62"/>
    </row>
    <row r="348" spans="1:10">
      <c r="A348" s="211"/>
      <c r="J348" s="62"/>
    </row>
    <row r="349" spans="1:10">
      <c r="A349" s="211"/>
      <c r="C349" s="62" t="s">
        <v>2198</v>
      </c>
      <c r="I349" s="443"/>
      <c r="J349" s="62"/>
    </row>
    <row r="350" spans="1:10">
      <c r="A350" s="211"/>
      <c r="J350" s="62"/>
    </row>
    <row r="351" spans="1:10">
      <c r="A351" s="211"/>
      <c r="C351" s="209" t="s">
        <v>2199</v>
      </c>
      <c r="E351" s="440">
        <v>45657</v>
      </c>
      <c r="F351" s="440">
        <v>45291</v>
      </c>
      <c r="J351" s="62"/>
    </row>
    <row r="352" spans="1:10">
      <c r="A352" s="211"/>
      <c r="C352" s="62" t="s">
        <v>2200</v>
      </c>
      <c r="E352" s="443">
        <v>189658222</v>
      </c>
      <c r="F352" s="443">
        <v>189658222</v>
      </c>
      <c r="J352" s="62"/>
    </row>
    <row r="353" spans="1:10">
      <c r="A353" s="211"/>
      <c r="C353" s="62" t="s">
        <v>2201</v>
      </c>
      <c r="E353" s="443">
        <v>206974866.70000002</v>
      </c>
      <c r="F353" s="443">
        <v>0</v>
      </c>
      <c r="J353" s="62"/>
    </row>
    <row r="354" spans="1:10">
      <c r="A354" s="211"/>
      <c r="C354" s="62" t="s">
        <v>2202</v>
      </c>
      <c r="E354" s="443">
        <v>2976731</v>
      </c>
      <c r="F354" s="443">
        <v>2976731</v>
      </c>
      <c r="J354" s="62"/>
    </row>
    <row r="355" spans="1:10" ht="13.8" thickBot="1">
      <c r="A355" s="211"/>
      <c r="C355" s="209" t="s">
        <v>2203</v>
      </c>
      <c r="E355" s="444">
        <v>399609819.70000005</v>
      </c>
      <c r="F355" s="444">
        <v>192634953</v>
      </c>
      <c r="G355" s="256"/>
      <c r="J355" s="62"/>
    </row>
    <row r="356" spans="1:10" ht="13.8" thickTop="1">
      <c r="A356" s="211"/>
      <c r="C356" s="209"/>
      <c r="G356" s="443"/>
      <c r="J356" s="62"/>
    </row>
    <row r="357" spans="1:10">
      <c r="A357" s="211"/>
      <c r="J357" s="62"/>
    </row>
    <row r="358" spans="1:10">
      <c r="A358" s="211"/>
      <c r="C358" s="209" t="s">
        <v>2204</v>
      </c>
      <c r="E358" s="440">
        <v>45657</v>
      </c>
      <c r="F358" s="440">
        <v>45291</v>
      </c>
      <c r="J358" s="62"/>
    </row>
    <row r="359" spans="1:10">
      <c r="A359" s="211"/>
      <c r="C359" s="62" t="s">
        <v>2205</v>
      </c>
      <c r="E359" s="243">
        <v>-46143</v>
      </c>
      <c r="F359" s="243">
        <v>-46143</v>
      </c>
      <c r="J359" s="62"/>
    </row>
    <row r="360" spans="1:10" ht="13.8" thickBot="1">
      <c r="A360" s="211"/>
      <c r="C360" s="445" t="s">
        <v>2206</v>
      </c>
      <c r="E360" s="446">
        <v>-46143</v>
      </c>
      <c r="F360" s="446">
        <v>-46143</v>
      </c>
      <c r="J360" s="62"/>
    </row>
    <row r="361" spans="1:10" ht="13.8" thickTop="1">
      <c r="A361" s="211"/>
      <c r="C361" s="209"/>
      <c r="J361" s="62"/>
    </row>
    <row r="362" spans="1:10">
      <c r="A362" s="211"/>
      <c r="C362" s="209"/>
      <c r="J362" s="62"/>
    </row>
    <row r="363" spans="1:10" ht="13.8" thickBot="1">
      <c r="A363" s="211"/>
      <c r="C363" s="209" t="s">
        <v>2207</v>
      </c>
      <c r="E363" s="447">
        <v>399563676.70000005</v>
      </c>
      <c r="F363" s="447">
        <v>192588810</v>
      </c>
      <c r="J363" s="62"/>
    </row>
    <row r="364" spans="1:10" ht="13.8" thickTop="1">
      <c r="A364" s="211"/>
      <c r="J364" s="62"/>
    </row>
    <row r="365" spans="1:10">
      <c r="A365" s="211"/>
    </row>
    <row r="366" spans="1:10" ht="33.6" customHeight="1">
      <c r="A366" s="211"/>
      <c r="C366" s="525" t="s">
        <v>2208</v>
      </c>
      <c r="D366" s="525"/>
      <c r="E366" s="525"/>
      <c r="F366" s="525"/>
      <c r="G366" s="525"/>
      <c r="H366" s="525"/>
      <c r="I366" s="525"/>
    </row>
    <row r="367" spans="1:10">
      <c r="A367" s="211"/>
      <c r="C367" s="525"/>
      <c r="D367" s="525"/>
      <c r="E367" s="525"/>
      <c r="F367" s="525"/>
      <c r="G367" s="525"/>
      <c r="H367" s="525"/>
      <c r="I367" s="525"/>
    </row>
    <row r="368" spans="1:10">
      <c r="A368" s="211"/>
      <c r="C368" s="209"/>
      <c r="E368" s="440">
        <v>45657</v>
      </c>
      <c r="F368" s="440">
        <v>45291</v>
      </c>
    </row>
    <row r="369" spans="1:10">
      <c r="A369" s="211"/>
      <c r="C369" s="62" t="s">
        <v>2209</v>
      </c>
      <c r="E369" s="62">
        <v>0</v>
      </c>
      <c r="F369" s="62">
        <v>0</v>
      </c>
    </row>
    <row r="370" spans="1:10">
      <c r="A370" s="211"/>
      <c r="C370" s="62" t="s">
        <v>2210</v>
      </c>
      <c r="E370" s="443">
        <v>206974866.70000002</v>
      </c>
      <c r="F370" s="443">
        <v>192588810</v>
      </c>
    </row>
    <row r="371" spans="1:10" ht="13.8" thickBot="1">
      <c r="A371" s="211"/>
      <c r="C371" s="445" t="s">
        <v>2211</v>
      </c>
      <c r="E371" s="444">
        <v>206974866.70000002</v>
      </c>
      <c r="F371" s="444">
        <v>192588810</v>
      </c>
    </row>
    <row r="372" spans="1:10" ht="13.8" thickTop="1">
      <c r="A372" s="211"/>
    </row>
    <row r="373" spans="1:10">
      <c r="A373" s="211"/>
      <c r="C373" s="295"/>
      <c r="D373" s="296"/>
      <c r="E373" s="296"/>
      <c r="F373" s="288"/>
      <c r="G373" s="290"/>
      <c r="H373" s="290"/>
      <c r="I373" s="290"/>
      <c r="J373" s="290"/>
    </row>
    <row r="374" spans="1:10">
      <c r="A374" s="211"/>
      <c r="E374" s="397"/>
    </row>
    <row r="375" spans="1:10">
      <c r="A375" s="211"/>
    </row>
    <row r="376" spans="1:10">
      <c r="A376" s="211"/>
      <c r="B376" s="209" t="s">
        <v>2212</v>
      </c>
      <c r="C376" s="38" t="s">
        <v>2213</v>
      </c>
      <c r="E376" s="478"/>
    </row>
    <row r="377" spans="1:10">
      <c r="A377" s="211"/>
    </row>
    <row r="378" spans="1:10">
      <c r="A378" s="211"/>
      <c r="C378" s="209" t="s">
        <v>2214</v>
      </c>
    </row>
    <row r="379" spans="1:10" ht="6.6" customHeight="1">
      <c r="A379" s="211"/>
      <c r="C379" s="209"/>
    </row>
    <row r="380" spans="1:10">
      <c r="A380" s="211"/>
      <c r="C380" s="62" t="s">
        <v>2227</v>
      </c>
      <c r="H380" s="40"/>
    </row>
    <row r="381" spans="1:10">
      <c r="A381" s="211"/>
    </row>
    <row r="382" spans="1:10">
      <c r="A382" s="211"/>
      <c r="C382" s="209" t="s">
        <v>2215</v>
      </c>
    </row>
    <row r="383" spans="1:10" ht="6.6" customHeight="1">
      <c r="A383" s="211"/>
      <c r="C383" s="209"/>
    </row>
    <row r="384" spans="1:10">
      <c r="A384" s="211"/>
      <c r="C384" s="62" t="s">
        <v>2216</v>
      </c>
      <c r="H384" s="40"/>
    </row>
    <row r="385" spans="1:11">
      <c r="A385" s="211"/>
    </row>
    <row r="386" spans="1:11">
      <c r="A386" s="211"/>
    </row>
    <row r="387" spans="1:11">
      <c r="A387" s="211"/>
      <c r="B387" s="209" t="s">
        <v>2217</v>
      </c>
      <c r="C387" s="38" t="s">
        <v>2218</v>
      </c>
    </row>
    <row r="388" spans="1:11" ht="33" customHeight="1">
      <c r="A388" s="211"/>
      <c r="C388" s="559" t="s">
        <v>2219</v>
      </c>
      <c r="D388" s="559"/>
      <c r="E388" s="559"/>
      <c r="F388" s="559"/>
      <c r="G388" s="559"/>
      <c r="H388" s="559"/>
      <c r="I388" s="559"/>
      <c r="J388" s="40"/>
      <c r="K388" s="213"/>
    </row>
    <row r="389" spans="1:11">
      <c r="A389" s="211"/>
    </row>
    <row r="390" spans="1:11">
      <c r="A390" s="211"/>
    </row>
    <row r="391" spans="1:11">
      <c r="A391" s="211"/>
      <c r="B391" s="209" t="s">
        <v>2220</v>
      </c>
      <c r="C391" s="38" t="s">
        <v>2221</v>
      </c>
    </row>
    <row r="392" spans="1:11" ht="33" customHeight="1">
      <c r="A392" s="211"/>
      <c r="C392" s="559" t="s">
        <v>2228</v>
      </c>
      <c r="D392" s="559"/>
      <c r="E392" s="559"/>
      <c r="F392" s="559"/>
      <c r="G392" s="559"/>
      <c r="H392" s="559"/>
      <c r="I392" s="559"/>
      <c r="J392" s="40"/>
      <c r="K392" s="213"/>
    </row>
    <row r="393" spans="1:11">
      <c r="A393" s="211"/>
      <c r="C393" s="297"/>
      <c r="D393" s="297"/>
      <c r="E393" s="297"/>
      <c r="F393" s="297"/>
      <c r="G393" s="297"/>
    </row>
    <row r="394" spans="1:11">
      <c r="A394" s="211"/>
      <c r="C394" s="297"/>
      <c r="D394" s="297"/>
      <c r="E394" s="297"/>
      <c r="F394" s="297"/>
      <c r="G394" s="297"/>
    </row>
    <row r="395" spans="1:11">
      <c r="A395" s="211"/>
      <c r="B395" s="209" t="s">
        <v>2222</v>
      </c>
      <c r="C395" s="38" t="s">
        <v>2223</v>
      </c>
    </row>
    <row r="396" spans="1:11" ht="33" customHeight="1">
      <c r="A396" s="211"/>
      <c r="C396" s="559" t="s">
        <v>2224</v>
      </c>
      <c r="D396" s="559"/>
      <c r="E396" s="559"/>
      <c r="F396" s="559"/>
      <c r="G396" s="559"/>
      <c r="H396" s="559"/>
      <c r="I396" s="559"/>
      <c r="J396" s="40"/>
      <c r="K396" s="213"/>
    </row>
    <row r="397" spans="1:11">
      <c r="A397" s="211"/>
      <c r="C397" s="297"/>
      <c r="D397" s="297"/>
      <c r="E397" s="297"/>
      <c r="F397" s="297"/>
      <c r="G397" s="297"/>
    </row>
    <row r="398" spans="1:11" ht="27.6" customHeight="1">
      <c r="A398" s="211"/>
      <c r="C398" s="38"/>
    </row>
    <row r="399" spans="1:11" ht="27.6" customHeight="1">
      <c r="A399" s="211"/>
      <c r="C399" s="297"/>
      <c r="D399" s="297"/>
      <c r="E399" s="297"/>
      <c r="F399" s="297"/>
      <c r="G399" s="297"/>
    </row>
    <row r="400" spans="1:11" ht="27.6" customHeight="1">
      <c r="A400" s="211"/>
      <c r="C400" s="297"/>
      <c r="D400" s="297"/>
      <c r="E400" s="297"/>
      <c r="F400" s="297"/>
      <c r="G400" s="297"/>
    </row>
    <row r="401" spans="1:11">
      <c r="A401" s="211"/>
    </row>
    <row r="402" spans="1:11">
      <c r="A402" s="211"/>
    </row>
    <row r="403" spans="1:11">
      <c r="A403" s="211"/>
      <c r="C403" s="57"/>
      <c r="E403" s="57"/>
      <c r="F403" s="145"/>
      <c r="H403" s="57"/>
      <c r="I403" s="210"/>
      <c r="J403" s="62"/>
      <c r="K403" s="59"/>
    </row>
    <row r="404" spans="1:11">
      <c r="A404" s="211"/>
      <c r="C404" s="60"/>
      <c r="E404" s="60"/>
      <c r="F404" s="146"/>
      <c r="H404" s="60"/>
      <c r="I404" s="210"/>
      <c r="J404" s="62"/>
      <c r="K404" s="60"/>
    </row>
  </sheetData>
  <customSheetViews>
    <customSheetView guid="{0A2CCCB3-571A-4A67-B569-64E7C0BD6DFC}" scale="85" showPageBreaks="1" showGridLines="0" printArea="1" topLeftCell="A329">
      <selection activeCell="C337" sqref="C337"/>
      <pageMargins left="0" right="0" top="0" bottom="0" header="0" footer="0"/>
      <pageSetup paperSize="9" scale="70" fitToHeight="0" orientation="landscape" r:id="rId1"/>
    </customSheetView>
    <customSheetView guid="{52ACAEC5-A07E-476F-A492-622AB5A07DC8}" scale="90" showGridLines="0" printArea="1" topLeftCell="A86">
      <selection activeCell="N122" sqref="N122"/>
      <pageMargins left="0" right="0" top="0" bottom="0" header="0" footer="0"/>
      <pageSetup paperSize="9" scale="70" fitToHeight="0" orientation="landscape" r:id="rId2"/>
    </customSheetView>
  </customSheetViews>
  <mergeCells count="38">
    <mergeCell ref="C92:C93"/>
    <mergeCell ref="D78:E78"/>
    <mergeCell ref="D79:E79"/>
    <mergeCell ref="D80:E80"/>
    <mergeCell ref="D81:E81"/>
    <mergeCell ref="C50:C51"/>
    <mergeCell ref="D50:D51"/>
    <mergeCell ref="E50:E51"/>
    <mergeCell ref="F50:F51"/>
    <mergeCell ref="G50:G51"/>
    <mergeCell ref="H30:H31"/>
    <mergeCell ref="I30:I31"/>
    <mergeCell ref="C48:I48"/>
    <mergeCell ref="F30:F31"/>
    <mergeCell ref="G30:G31"/>
    <mergeCell ref="C30:C31"/>
    <mergeCell ref="D30:D31"/>
    <mergeCell ref="E30:E31"/>
    <mergeCell ref="D28:I28"/>
    <mergeCell ref="D29:I29"/>
    <mergeCell ref="C7:I7"/>
    <mergeCell ref="C9:I9"/>
    <mergeCell ref="C11:I11"/>
    <mergeCell ref="C16:I16"/>
    <mergeCell ref="C18:C19"/>
    <mergeCell ref="D18:D19"/>
    <mergeCell ref="C27:I27"/>
    <mergeCell ref="E18:E19"/>
    <mergeCell ref="C396:I396"/>
    <mergeCell ref="C107:C108"/>
    <mergeCell ref="D107:H107"/>
    <mergeCell ref="C179:C180"/>
    <mergeCell ref="C141:C142"/>
    <mergeCell ref="C392:I392"/>
    <mergeCell ref="C388:I388"/>
    <mergeCell ref="C338:I339"/>
    <mergeCell ref="C366:I367"/>
    <mergeCell ref="I107:N107"/>
  </mergeCells>
  <pageMargins left="0.23622047244094491" right="0.23622047244094491" top="0.74803149606299213" bottom="0.74803149606299213" header="0.31496062992125984" footer="0.31496062992125984"/>
  <pageSetup paperSize="9" scale="70" fitToHeight="0" orientation="landscape"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F0132-51A2-443F-9DBB-C30A2E97C266}">
  <dimension ref="A1"/>
  <sheetViews>
    <sheetView workbookViewId="0"/>
  </sheetViews>
  <sheetFormatPr baseColWidth="10" defaultColWidth="8.88671875" defaultRowHeight="14.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95657-51F9-499E-8A36-A0BA17D57709}">
  <sheetPr>
    <tabColor theme="0"/>
  </sheetPr>
  <dimension ref="B6:J111"/>
  <sheetViews>
    <sheetView showGridLines="0" zoomScale="90" zoomScaleNormal="90" workbookViewId="0">
      <selection activeCell="E5" sqref="E5"/>
    </sheetView>
  </sheetViews>
  <sheetFormatPr baseColWidth="10" defaultColWidth="8.6640625" defaultRowHeight="13.2"/>
  <cols>
    <col min="1" max="1" width="2.44140625" style="33" customWidth="1"/>
    <col min="2" max="2" width="5.33203125" style="33" customWidth="1"/>
    <col min="3" max="3" width="35.88671875" style="33" customWidth="1"/>
    <col min="4" max="4" width="33.88671875" style="33" customWidth="1"/>
    <col min="5" max="5" width="24" style="33" customWidth="1"/>
    <col min="6" max="6" width="18.6640625" style="33" bestFit="1" customWidth="1"/>
    <col min="7" max="7" width="12.109375" style="33" customWidth="1"/>
    <col min="8" max="8" width="14.6640625" style="33" customWidth="1"/>
    <col min="9" max="9" width="13.6640625" style="33" customWidth="1"/>
    <col min="10" max="10" width="12.109375" style="33" customWidth="1"/>
    <col min="11" max="16384" width="8.6640625" style="33"/>
  </cols>
  <sheetData>
    <row r="6" spans="2:10">
      <c r="F6" s="34"/>
    </row>
    <row r="7" spans="2:10" ht="16.2" customHeight="1">
      <c r="B7" s="505" t="s">
        <v>0</v>
      </c>
      <c r="C7" s="505"/>
      <c r="D7" s="505"/>
      <c r="E7" s="505"/>
      <c r="F7" s="505"/>
      <c r="G7" s="505"/>
      <c r="H7" s="35"/>
      <c r="I7" s="35"/>
    </row>
    <row r="8" spans="2:10" ht="16.2" customHeight="1">
      <c r="B8" s="506" t="s">
        <v>15</v>
      </c>
      <c r="C8" s="506"/>
      <c r="D8" s="506"/>
      <c r="E8" s="506"/>
      <c r="F8" s="506"/>
      <c r="G8" s="506"/>
      <c r="H8" s="36"/>
      <c r="I8" s="36"/>
      <c r="J8" s="36"/>
    </row>
    <row r="9" spans="2:10" ht="16.2" customHeight="1">
      <c r="B9" s="507" t="s">
        <v>16</v>
      </c>
      <c r="C9" s="507"/>
      <c r="D9" s="507"/>
      <c r="E9" s="507"/>
      <c r="F9" s="507"/>
      <c r="G9" s="507"/>
      <c r="H9" s="36"/>
      <c r="I9" s="36"/>
      <c r="J9" s="36"/>
    </row>
    <row r="10" spans="2:10">
      <c r="B10" s="37"/>
      <c r="C10" s="37"/>
      <c r="D10" s="36"/>
      <c r="E10" s="36"/>
      <c r="F10" s="36"/>
      <c r="G10" s="36"/>
      <c r="H10" s="36"/>
      <c r="I10" s="36"/>
      <c r="J10" s="36"/>
    </row>
    <row r="11" spans="2:10">
      <c r="B11" s="38" t="s">
        <v>17</v>
      </c>
      <c r="C11" s="38"/>
      <c r="D11" s="36"/>
      <c r="E11" s="36"/>
      <c r="F11" s="36"/>
      <c r="G11" s="36"/>
      <c r="H11" s="36"/>
      <c r="I11" s="36"/>
      <c r="J11" s="36"/>
    </row>
    <row r="12" spans="2:10">
      <c r="B12" s="37"/>
      <c r="C12" s="37"/>
      <c r="D12" s="36"/>
      <c r="E12" s="36"/>
      <c r="F12" s="36"/>
      <c r="G12" s="36"/>
      <c r="H12" s="36"/>
      <c r="I12" s="36"/>
      <c r="J12" s="36"/>
    </row>
    <row r="13" spans="2:10">
      <c r="B13" s="65" t="s">
        <v>18</v>
      </c>
      <c r="C13" s="39" t="s">
        <v>19</v>
      </c>
      <c r="D13" s="40" t="s">
        <v>0</v>
      </c>
      <c r="E13" s="36"/>
      <c r="F13" s="36"/>
      <c r="G13" s="36"/>
      <c r="H13" s="36"/>
      <c r="I13" s="36"/>
      <c r="J13" s="36"/>
    </row>
    <row r="14" spans="2:10">
      <c r="B14" s="65" t="s">
        <v>20</v>
      </c>
      <c r="C14" s="39" t="s">
        <v>21</v>
      </c>
      <c r="D14" s="40" t="s">
        <v>22</v>
      </c>
      <c r="E14" s="36"/>
      <c r="F14" s="36"/>
      <c r="G14" s="36"/>
      <c r="H14" s="36"/>
      <c r="I14" s="36"/>
      <c r="J14" s="36"/>
    </row>
    <row r="15" spans="2:10">
      <c r="B15" s="65" t="s">
        <v>23</v>
      </c>
      <c r="C15" s="39" t="s">
        <v>24</v>
      </c>
      <c r="D15" s="40" t="s">
        <v>25</v>
      </c>
      <c r="E15" s="36"/>
      <c r="F15" s="36"/>
      <c r="G15" s="36"/>
      <c r="H15" s="36"/>
      <c r="I15" s="36"/>
      <c r="J15" s="36"/>
    </row>
    <row r="16" spans="2:10">
      <c r="B16" s="65" t="s">
        <v>26</v>
      </c>
      <c r="C16" s="39" t="s">
        <v>27</v>
      </c>
      <c r="D16" s="40" t="s">
        <v>28</v>
      </c>
      <c r="E16" s="36"/>
      <c r="F16" s="36"/>
      <c r="G16" s="36"/>
      <c r="H16" s="36"/>
      <c r="I16" s="36"/>
      <c r="J16" s="36"/>
    </row>
    <row r="17" spans="2:10">
      <c r="B17" s="65" t="s">
        <v>29</v>
      </c>
      <c r="C17" s="39" t="s">
        <v>30</v>
      </c>
      <c r="D17" s="64" t="s">
        <v>31</v>
      </c>
      <c r="E17" s="36"/>
      <c r="F17" s="36"/>
      <c r="G17" s="36"/>
      <c r="H17" s="36"/>
      <c r="I17" s="36"/>
      <c r="J17" s="36"/>
    </row>
    <row r="18" spans="2:10">
      <c r="B18" s="65" t="s">
        <v>32</v>
      </c>
      <c r="C18" s="39" t="s">
        <v>33</v>
      </c>
      <c r="D18" s="64" t="s">
        <v>34</v>
      </c>
      <c r="F18" s="36"/>
      <c r="G18" s="36"/>
      <c r="H18" s="36"/>
      <c r="I18" s="36"/>
      <c r="J18" s="36"/>
    </row>
    <row r="19" spans="2:10">
      <c r="B19" s="65" t="s">
        <v>35</v>
      </c>
      <c r="C19" s="39" t="s">
        <v>36</v>
      </c>
      <c r="D19" s="40" t="s">
        <v>25</v>
      </c>
      <c r="E19" s="36"/>
      <c r="F19" s="36"/>
      <c r="G19" s="36"/>
      <c r="H19" s="36"/>
      <c r="I19" s="36"/>
      <c r="J19" s="36"/>
    </row>
    <row r="20" spans="2:10" ht="17.399999999999999" customHeight="1">
      <c r="B20" s="37"/>
      <c r="C20" s="37"/>
      <c r="D20" s="36"/>
      <c r="E20" s="36"/>
      <c r="F20" s="36"/>
      <c r="G20" s="36"/>
      <c r="H20" s="36"/>
      <c r="I20" s="36"/>
      <c r="J20" s="36"/>
    </row>
    <row r="21" spans="2:10">
      <c r="B21" s="38" t="s">
        <v>37</v>
      </c>
      <c r="C21" s="38"/>
      <c r="D21" s="36"/>
      <c r="E21" s="36"/>
      <c r="F21" s="36"/>
      <c r="G21" s="36"/>
      <c r="H21" s="36"/>
      <c r="I21" s="36"/>
      <c r="J21" s="36"/>
    </row>
    <row r="22" spans="2:10">
      <c r="B22" s="37"/>
      <c r="C22" s="37"/>
      <c r="D22" s="36"/>
      <c r="E22" s="36"/>
      <c r="F22" s="36"/>
      <c r="G22" s="36"/>
      <c r="H22" s="36"/>
      <c r="I22" s="36"/>
      <c r="J22" s="36"/>
    </row>
    <row r="23" spans="2:10">
      <c r="B23" s="65" t="s">
        <v>38</v>
      </c>
      <c r="C23" s="39" t="s">
        <v>39</v>
      </c>
      <c r="D23" s="40" t="s">
        <v>40</v>
      </c>
      <c r="E23" s="36"/>
      <c r="F23" s="36"/>
      <c r="G23" s="36"/>
      <c r="H23" s="36"/>
      <c r="I23" s="36"/>
      <c r="J23" s="36"/>
    </row>
    <row r="24" spans="2:10">
      <c r="B24" s="65" t="s">
        <v>41</v>
      </c>
      <c r="C24" s="39" t="s">
        <v>42</v>
      </c>
      <c r="D24" s="40" t="s">
        <v>43</v>
      </c>
      <c r="E24" s="36"/>
      <c r="F24" s="36"/>
      <c r="G24" s="36"/>
      <c r="H24" s="36"/>
      <c r="I24" s="36"/>
      <c r="J24" s="36"/>
    </row>
    <row r="25" spans="2:10">
      <c r="B25" s="65" t="s">
        <v>44</v>
      </c>
      <c r="C25" s="39" t="s">
        <v>45</v>
      </c>
      <c r="D25" s="40" t="s">
        <v>46</v>
      </c>
      <c r="E25" s="36"/>
      <c r="F25" s="36"/>
      <c r="G25" s="36"/>
      <c r="H25" s="36"/>
      <c r="I25" s="36"/>
      <c r="J25" s="36"/>
    </row>
    <row r="26" spans="2:10">
      <c r="B26" s="65" t="s">
        <v>47</v>
      </c>
      <c r="C26" s="39" t="s">
        <v>39</v>
      </c>
      <c r="D26" s="40" t="s">
        <v>46</v>
      </c>
      <c r="E26" s="36"/>
      <c r="F26" s="36"/>
      <c r="G26" s="36"/>
      <c r="H26" s="36"/>
      <c r="I26" s="36"/>
      <c r="J26" s="36"/>
    </row>
    <row r="27" spans="2:10">
      <c r="B27" s="65" t="s">
        <v>48</v>
      </c>
      <c r="C27" s="39" t="s">
        <v>42</v>
      </c>
      <c r="D27" s="40" t="s">
        <v>46</v>
      </c>
    </row>
    <row r="28" spans="2:10" ht="16.95" customHeight="1"/>
    <row r="29" spans="2:10">
      <c r="B29" s="38" t="s">
        <v>49</v>
      </c>
      <c r="C29" s="41"/>
    </row>
    <row r="31" spans="2:10" ht="18" customHeight="1">
      <c r="B31" s="502" t="s">
        <v>50</v>
      </c>
      <c r="C31" s="503"/>
      <c r="D31" s="42" t="s">
        <v>51</v>
      </c>
    </row>
    <row r="32" spans="2:10" ht="14.4" customHeight="1">
      <c r="B32" s="509" t="s">
        <v>52</v>
      </c>
      <c r="C32" s="510"/>
      <c r="D32" s="43" t="s">
        <v>2</v>
      </c>
    </row>
    <row r="33" spans="2:4">
      <c r="B33" s="511"/>
      <c r="C33" s="512"/>
      <c r="D33" s="43" t="s">
        <v>3</v>
      </c>
    </row>
    <row r="34" spans="2:4" ht="20.399999999999999" customHeight="1">
      <c r="B34" s="508" t="s">
        <v>53</v>
      </c>
      <c r="C34" s="508"/>
      <c r="D34" s="508"/>
    </row>
    <row r="35" spans="2:4">
      <c r="B35" s="44" t="s">
        <v>6</v>
      </c>
      <c r="C35" s="44"/>
      <c r="D35" s="43" t="s">
        <v>54</v>
      </c>
    </row>
    <row r="36" spans="2:4">
      <c r="B36" s="44" t="s">
        <v>55</v>
      </c>
      <c r="C36" s="44"/>
      <c r="D36" s="43" t="s">
        <v>56</v>
      </c>
    </row>
    <row r="37" spans="2:4">
      <c r="B37" s="44" t="s">
        <v>57</v>
      </c>
      <c r="C37" s="44"/>
      <c r="D37" s="43" t="s">
        <v>58</v>
      </c>
    </row>
    <row r="38" spans="2:4">
      <c r="B38" s="44" t="s">
        <v>7</v>
      </c>
      <c r="C38" s="44"/>
      <c r="D38" s="43" t="s">
        <v>59</v>
      </c>
    </row>
    <row r="39" spans="2:4">
      <c r="B39" s="44" t="s">
        <v>7</v>
      </c>
      <c r="C39" s="44"/>
      <c r="D39" s="43" t="s">
        <v>3</v>
      </c>
    </row>
    <row r="40" spans="2:4">
      <c r="B40" s="44" t="s">
        <v>8</v>
      </c>
      <c r="C40" s="44"/>
      <c r="D40" s="43" t="s">
        <v>4</v>
      </c>
    </row>
    <row r="41" spans="2:4">
      <c r="B41" s="44" t="s">
        <v>60</v>
      </c>
      <c r="C41" s="44"/>
      <c r="D41" s="43" t="s">
        <v>61</v>
      </c>
    </row>
    <row r="42" spans="2:4" ht="18" customHeight="1">
      <c r="B42" s="508" t="s">
        <v>62</v>
      </c>
      <c r="C42" s="508"/>
      <c r="D42" s="508"/>
    </row>
    <row r="43" spans="2:4">
      <c r="B43" s="44" t="s">
        <v>63</v>
      </c>
      <c r="C43" s="44"/>
      <c r="D43" s="43" t="s">
        <v>3</v>
      </c>
    </row>
    <row r="44" spans="2:4">
      <c r="B44" s="44" t="s">
        <v>64</v>
      </c>
      <c r="C44" s="44"/>
      <c r="D44" s="43" t="s">
        <v>65</v>
      </c>
    </row>
    <row r="45" spans="2:4">
      <c r="B45" s="44" t="s">
        <v>66</v>
      </c>
      <c r="C45" s="44"/>
      <c r="D45" s="43" t="s">
        <v>67</v>
      </c>
    </row>
    <row r="46" spans="2:4">
      <c r="B46" s="44" t="s">
        <v>68</v>
      </c>
      <c r="C46" s="44"/>
      <c r="D46" s="43" t="s">
        <v>69</v>
      </c>
    </row>
    <row r="47" spans="2:4">
      <c r="B47" s="44" t="s">
        <v>70</v>
      </c>
      <c r="C47" s="44"/>
      <c r="D47" s="43" t="s">
        <v>71</v>
      </c>
    </row>
    <row r="50" spans="2:9">
      <c r="B50" s="38" t="s">
        <v>72</v>
      </c>
      <c r="C50" s="37"/>
    </row>
    <row r="51" spans="2:9" ht="9" customHeight="1"/>
    <row r="52" spans="2:9" ht="25.2" customHeight="1">
      <c r="B52" s="513" t="s">
        <v>73</v>
      </c>
      <c r="C52" s="513"/>
      <c r="D52" s="513"/>
      <c r="E52" s="513"/>
      <c r="F52" s="513"/>
      <c r="G52" s="513"/>
      <c r="H52" s="513"/>
      <c r="I52" s="513"/>
    </row>
    <row r="54" spans="2:9">
      <c r="B54" s="46" t="s">
        <v>74</v>
      </c>
      <c r="C54" s="46"/>
      <c r="D54" s="47">
        <v>50000000000</v>
      </c>
    </row>
    <row r="55" spans="2:9">
      <c r="B55" s="46" t="s">
        <v>75</v>
      </c>
      <c r="C55" s="46"/>
      <c r="D55" s="47">
        <v>50000000000</v>
      </c>
    </row>
    <row r="56" spans="2:9">
      <c r="B56" s="46" t="s">
        <v>76</v>
      </c>
      <c r="C56" s="46"/>
      <c r="D56" s="47">
        <v>10800000000</v>
      </c>
      <c r="E56" s="421"/>
      <c r="F56" s="421"/>
      <c r="G56" s="53"/>
    </row>
    <row r="57" spans="2:9">
      <c r="B57" s="46" t="s">
        <v>77</v>
      </c>
      <c r="C57" s="46"/>
      <c r="D57" s="47">
        <v>1000000</v>
      </c>
      <c r="F57" s="421"/>
      <c r="G57" s="53"/>
    </row>
    <row r="60" spans="2:9">
      <c r="B60" s="502" t="s">
        <v>78</v>
      </c>
      <c r="C60" s="504"/>
      <c r="D60" s="504"/>
      <c r="E60" s="504"/>
      <c r="F60" s="504"/>
      <c r="G60" s="504"/>
      <c r="H60" s="504"/>
      <c r="I60" s="503"/>
    </row>
    <row r="61" spans="2:9" ht="52.8">
      <c r="B61" s="48" t="s">
        <v>79</v>
      </c>
      <c r="C61" s="48" t="s">
        <v>80</v>
      </c>
      <c r="D61" s="48" t="s">
        <v>81</v>
      </c>
      <c r="E61" s="48" t="s">
        <v>82</v>
      </c>
      <c r="F61" s="48" t="s">
        <v>83</v>
      </c>
      <c r="G61" s="48" t="s">
        <v>84</v>
      </c>
      <c r="H61" s="48" t="s">
        <v>85</v>
      </c>
      <c r="I61" s="48" t="s">
        <v>86</v>
      </c>
    </row>
    <row r="62" spans="2:9">
      <c r="B62" s="43">
        <v>1</v>
      </c>
      <c r="C62" s="49" t="s">
        <v>87</v>
      </c>
      <c r="D62" s="43" t="s">
        <v>88</v>
      </c>
      <c r="E62" s="491">
        <v>10692</v>
      </c>
      <c r="F62" s="43" t="s">
        <v>89</v>
      </c>
      <c r="G62" s="50" t="s">
        <v>90</v>
      </c>
      <c r="H62" s="51">
        <v>10692000000</v>
      </c>
      <c r="I62" s="52">
        <v>0.99</v>
      </c>
    </row>
    <row r="63" spans="2:9">
      <c r="B63" s="43">
        <v>2</v>
      </c>
      <c r="C63" s="49" t="s">
        <v>91</v>
      </c>
      <c r="D63" s="43" t="s">
        <v>92</v>
      </c>
      <c r="E63" s="491">
        <v>108</v>
      </c>
      <c r="F63" s="43" t="s">
        <v>89</v>
      </c>
      <c r="G63" s="43" t="s">
        <v>90</v>
      </c>
      <c r="H63" s="51">
        <v>108000000</v>
      </c>
      <c r="I63" s="52">
        <v>0.01</v>
      </c>
    </row>
    <row r="64" spans="2:9">
      <c r="I64" s="53"/>
    </row>
    <row r="65" spans="2:9">
      <c r="B65" s="502" t="s">
        <v>93</v>
      </c>
      <c r="C65" s="504"/>
      <c r="D65" s="504"/>
      <c r="E65" s="504"/>
      <c r="F65" s="504"/>
      <c r="G65" s="504"/>
      <c r="H65" s="504"/>
      <c r="I65" s="503"/>
    </row>
    <row r="66" spans="2:9" ht="52.8">
      <c r="B66" s="48" t="s">
        <v>79</v>
      </c>
      <c r="C66" s="48" t="s">
        <v>80</v>
      </c>
      <c r="D66" s="48" t="s">
        <v>81</v>
      </c>
      <c r="E66" s="48" t="s">
        <v>82</v>
      </c>
      <c r="F66" s="48" t="s">
        <v>83</v>
      </c>
      <c r="G66" s="48" t="s">
        <v>84</v>
      </c>
      <c r="H66" s="48" t="s">
        <v>85</v>
      </c>
      <c r="I66" s="48" t="s">
        <v>94</v>
      </c>
    </row>
    <row r="67" spans="2:9">
      <c r="B67" s="43">
        <v>1</v>
      </c>
      <c r="C67" s="49" t="s">
        <v>87</v>
      </c>
      <c r="D67" s="50" t="s">
        <v>95</v>
      </c>
      <c r="E67" s="50">
        <v>49500</v>
      </c>
      <c r="F67" s="43" t="s">
        <v>89</v>
      </c>
      <c r="G67" s="50" t="s">
        <v>90</v>
      </c>
      <c r="H67" s="51">
        <v>49500000000</v>
      </c>
      <c r="I67" s="52">
        <v>0.99</v>
      </c>
    </row>
    <row r="68" spans="2:9">
      <c r="B68" s="43">
        <v>2</v>
      </c>
      <c r="C68" s="49" t="s">
        <v>91</v>
      </c>
      <c r="D68" s="43" t="s">
        <v>96</v>
      </c>
      <c r="E68" s="43">
        <v>500</v>
      </c>
      <c r="F68" s="43" t="s">
        <v>89</v>
      </c>
      <c r="G68" s="43" t="s">
        <v>90</v>
      </c>
      <c r="H68" s="51">
        <v>500000000</v>
      </c>
      <c r="I68" s="52">
        <v>0.01</v>
      </c>
    </row>
    <row r="71" spans="2:9">
      <c r="B71" s="38" t="s">
        <v>97</v>
      </c>
      <c r="C71" s="54"/>
    </row>
    <row r="72" spans="2:9" ht="7.95" customHeight="1"/>
    <row r="73" spans="2:9">
      <c r="B73" s="54" t="s">
        <v>98</v>
      </c>
      <c r="C73" s="54" t="s">
        <v>99</v>
      </c>
    </row>
    <row r="74" spans="2:9" ht="7.95" customHeight="1"/>
    <row r="75" spans="2:9">
      <c r="B75" s="54" t="s">
        <v>100</v>
      </c>
      <c r="C75" s="54" t="s">
        <v>101</v>
      </c>
    </row>
    <row r="78" spans="2:9">
      <c r="B78" s="38" t="s">
        <v>102</v>
      </c>
      <c r="C78" s="54"/>
    </row>
    <row r="80" spans="2:9" ht="25.2" customHeight="1">
      <c r="B80" s="55" t="s">
        <v>103</v>
      </c>
      <c r="C80" s="55"/>
      <c r="D80" s="48" t="s">
        <v>104</v>
      </c>
    </row>
    <row r="81" spans="2:4" ht="15" customHeight="1">
      <c r="B81" s="44" t="s">
        <v>54</v>
      </c>
      <c r="C81" s="44"/>
      <c r="D81" s="56" t="s">
        <v>6</v>
      </c>
    </row>
    <row r="82" spans="2:4" ht="15" customHeight="1">
      <c r="B82" s="44" t="s">
        <v>56</v>
      </c>
      <c r="C82" s="44"/>
      <c r="D82" s="56" t="s">
        <v>55</v>
      </c>
    </row>
    <row r="83" spans="2:4" ht="15" customHeight="1">
      <c r="B83" s="44" t="s">
        <v>58</v>
      </c>
      <c r="C83" s="44"/>
      <c r="D83" s="56" t="s">
        <v>57</v>
      </c>
    </row>
    <row r="84" spans="2:4" ht="15" customHeight="1">
      <c r="B84" s="44" t="s">
        <v>59</v>
      </c>
      <c r="C84" s="44"/>
      <c r="D84" s="56" t="s">
        <v>105</v>
      </c>
    </row>
    <row r="85" spans="2:4" ht="15" customHeight="1">
      <c r="B85" s="44" t="s">
        <v>3</v>
      </c>
      <c r="C85" s="44"/>
      <c r="D85" s="56" t="s">
        <v>106</v>
      </c>
    </row>
    <row r="86" spans="2:4" ht="15" customHeight="1">
      <c r="B86" s="44" t="s">
        <v>4</v>
      </c>
      <c r="C86" s="44"/>
      <c r="D86" s="56" t="s">
        <v>107</v>
      </c>
    </row>
    <row r="87" spans="2:4" ht="15" customHeight="1">
      <c r="B87" s="44" t="s">
        <v>61</v>
      </c>
      <c r="C87" s="44"/>
      <c r="D87" s="56" t="s">
        <v>108</v>
      </c>
    </row>
    <row r="88" spans="2:4" ht="15" customHeight="1">
      <c r="B88" s="44" t="s">
        <v>65</v>
      </c>
      <c r="C88" s="44"/>
      <c r="D88" s="56" t="s">
        <v>64</v>
      </c>
    </row>
    <row r="89" spans="2:4" ht="15" customHeight="1">
      <c r="B89" s="44" t="s">
        <v>67</v>
      </c>
      <c r="C89" s="44"/>
      <c r="D89" s="56" t="s">
        <v>66</v>
      </c>
    </row>
    <row r="90" spans="2:4" ht="15" customHeight="1">
      <c r="B90" s="44" t="s">
        <v>69</v>
      </c>
      <c r="C90" s="44"/>
      <c r="D90" s="56" t="s">
        <v>68</v>
      </c>
    </row>
    <row r="91" spans="2:4" ht="15" customHeight="1">
      <c r="B91" s="44" t="s">
        <v>71</v>
      </c>
      <c r="C91" s="44"/>
      <c r="D91" s="56" t="s">
        <v>70</v>
      </c>
    </row>
    <row r="92" spans="2:4" ht="15" customHeight="1">
      <c r="B92" s="44" t="s">
        <v>87</v>
      </c>
      <c r="C92" s="44"/>
      <c r="D92" s="56" t="s">
        <v>109</v>
      </c>
    </row>
    <row r="93" spans="2:4" ht="15" customHeight="1">
      <c r="B93" s="44" t="s">
        <v>110</v>
      </c>
      <c r="C93" s="44"/>
      <c r="D93" s="56" t="s">
        <v>111</v>
      </c>
    </row>
    <row r="94" spans="2:4" ht="15" customHeight="1">
      <c r="B94" s="44" t="s">
        <v>112</v>
      </c>
      <c r="C94" s="44"/>
      <c r="D94" s="56" t="s">
        <v>113</v>
      </c>
    </row>
    <row r="95" spans="2:4" ht="15" customHeight="1">
      <c r="B95" s="44" t="s">
        <v>114</v>
      </c>
      <c r="C95" s="44"/>
      <c r="D95" s="56" t="s">
        <v>113</v>
      </c>
    </row>
    <row r="97" spans="2:10">
      <c r="B97" s="39" t="s">
        <v>115</v>
      </c>
      <c r="C97" s="39" t="s">
        <v>116</v>
      </c>
    </row>
    <row r="98" spans="2:10">
      <c r="C98" s="39" t="s">
        <v>117</v>
      </c>
    </row>
    <row r="99" spans="2:10">
      <c r="C99" s="54" t="s">
        <v>118</v>
      </c>
    </row>
    <row r="100" spans="2:10">
      <c r="C100" s="39" t="s">
        <v>119</v>
      </c>
    </row>
    <row r="102" spans="2:10">
      <c r="B102" s="492" t="s">
        <v>120</v>
      </c>
      <c r="C102" s="42"/>
      <c r="D102" s="55"/>
    </row>
    <row r="103" spans="2:10">
      <c r="B103" s="44" t="s">
        <v>121</v>
      </c>
      <c r="C103" s="44"/>
      <c r="D103" s="56" t="s">
        <v>122</v>
      </c>
    </row>
    <row r="104" spans="2:10">
      <c r="B104" s="44" t="s">
        <v>91</v>
      </c>
      <c r="C104" s="44"/>
      <c r="D104" s="493">
        <v>0.18340000000000001</v>
      </c>
    </row>
    <row r="105" spans="2:10">
      <c r="B105" s="44" t="s">
        <v>123</v>
      </c>
      <c r="C105" s="44"/>
      <c r="D105" s="493">
        <v>0.1361</v>
      </c>
    </row>
    <row r="106" spans="2:10">
      <c r="B106" s="44" t="s">
        <v>124</v>
      </c>
      <c r="C106" s="44"/>
      <c r="D106" s="493">
        <v>0.1361</v>
      </c>
      <c r="F106" s="57"/>
      <c r="G106" s="58"/>
      <c r="J106" s="59"/>
    </row>
    <row r="107" spans="2:10">
      <c r="B107" s="44" t="s">
        <v>125</v>
      </c>
      <c r="C107" s="44"/>
      <c r="D107" s="493">
        <v>0.1361</v>
      </c>
      <c r="F107" s="60"/>
      <c r="G107" s="61"/>
      <c r="J107" s="60"/>
    </row>
    <row r="108" spans="2:10">
      <c r="B108" s="44" t="s">
        <v>126</v>
      </c>
      <c r="C108" s="44"/>
      <c r="D108" s="493">
        <v>0.1361</v>
      </c>
      <c r="F108" s="62"/>
      <c r="G108" s="36"/>
      <c r="H108" s="63"/>
    </row>
    <row r="109" spans="2:10">
      <c r="B109" s="44" t="s">
        <v>127</v>
      </c>
      <c r="C109" s="44"/>
      <c r="D109" s="493">
        <v>0.1361</v>
      </c>
    </row>
    <row r="110" spans="2:10">
      <c r="B110" s="44" t="s">
        <v>56</v>
      </c>
      <c r="C110" s="44"/>
      <c r="D110" s="493">
        <v>0.1361</v>
      </c>
    </row>
    <row r="111" spans="2:10">
      <c r="B111" s="44" t="s">
        <v>128</v>
      </c>
      <c r="C111" s="44"/>
      <c r="D111" s="493">
        <v>1</v>
      </c>
    </row>
  </sheetData>
  <customSheetViews>
    <customSheetView guid="{0A2CCCB3-571A-4A67-B569-64E7C0BD6DFC}" scale="90" showGridLines="0">
      <selection activeCell="B8" sqref="B8:G8"/>
      <pageMargins left="0" right="0" top="0" bottom="0" header="0" footer="0"/>
    </customSheetView>
    <customSheetView guid="{52ACAEC5-A07E-476F-A492-622AB5A07DC8}" scale="90" showGridLines="0">
      <selection activeCell="D14" sqref="D14"/>
      <pageMargins left="0" right="0" top="0" bottom="0" header="0" footer="0"/>
    </customSheetView>
  </customSheetViews>
  <mergeCells count="10">
    <mergeCell ref="B31:C31"/>
    <mergeCell ref="B60:I60"/>
    <mergeCell ref="B65:I65"/>
    <mergeCell ref="B7:G7"/>
    <mergeCell ref="B8:G8"/>
    <mergeCell ref="B9:G9"/>
    <mergeCell ref="B34:D34"/>
    <mergeCell ref="B42:D42"/>
    <mergeCell ref="B32:C33"/>
    <mergeCell ref="B52:I52"/>
  </mergeCells>
  <hyperlinks>
    <hyperlink ref="D17" r:id="rId1" xr:uid="{0D21AED9-B9FD-403C-A469-2DA4051B3C89}"/>
    <hyperlink ref="D18" r:id="rId2" xr:uid="{4CB1455D-75F4-4860-9CED-0903B7A8D8D4}"/>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BED6D-1604-425F-B563-426C32760CC4}">
  <sheetPr>
    <tabColor theme="0"/>
    <pageSetUpPr fitToPage="1"/>
  </sheetPr>
  <dimension ref="B1:Q57"/>
  <sheetViews>
    <sheetView showGridLines="0" zoomScale="90" zoomScaleNormal="90" zoomScaleSheetLayoutView="80" workbookViewId="0">
      <pane ySplit="14" topLeftCell="A15" activePane="bottomLeft" state="frozen"/>
      <selection pane="bottomLeft" activeCell="D27" sqref="D27"/>
    </sheetView>
  </sheetViews>
  <sheetFormatPr baseColWidth="10" defaultColWidth="11.44140625" defaultRowHeight="15" customHeight="1"/>
  <cols>
    <col min="1" max="1" width="3" style="68" customWidth="1"/>
    <col min="2" max="2" width="53.109375" style="68" customWidth="1"/>
    <col min="3" max="3" width="22.44140625" style="68" bestFit="1" customWidth="1"/>
    <col min="4" max="5" width="19.5546875" style="68" customWidth="1"/>
    <col min="6" max="6" width="1.109375" style="68" customWidth="1"/>
    <col min="7" max="7" width="51.109375" style="68" customWidth="1"/>
    <col min="8" max="8" width="12" style="69" customWidth="1"/>
    <col min="9" max="10" width="19.5546875" style="68" customWidth="1"/>
    <col min="11" max="11" width="2.5546875" style="68" customWidth="1"/>
    <col min="12" max="12" width="17.6640625" style="71" customWidth="1"/>
    <col min="13" max="13" width="16.6640625" style="68" customWidth="1"/>
    <col min="14" max="14" width="18.88671875" style="68" bestFit="1" customWidth="1"/>
    <col min="15" max="15" width="13.5546875" style="68" bestFit="1" customWidth="1"/>
    <col min="16" max="16" width="13.88671875" style="68" bestFit="1" customWidth="1"/>
    <col min="17" max="16384" width="11.44140625" style="68"/>
  </cols>
  <sheetData>
    <row r="1" spans="2:12" s="66" customFormat="1" ht="13.8">
      <c r="L1" s="67"/>
    </row>
    <row r="2" spans="2:12" s="66" customFormat="1" ht="13.8">
      <c r="L2" s="67"/>
    </row>
    <row r="3" spans="2:12" s="66" customFormat="1" ht="13.8">
      <c r="L3" s="67"/>
    </row>
    <row r="4" spans="2:12" s="66" customFormat="1" ht="13.8">
      <c r="L4" s="67"/>
    </row>
    <row r="5" spans="2:12" s="66" customFormat="1" ht="13.8">
      <c r="L5" s="67"/>
    </row>
    <row r="6" spans="2:12" s="66" customFormat="1" ht="13.8">
      <c r="L6" s="67"/>
    </row>
    <row r="7" spans="2:12" ht="13.8">
      <c r="J7" s="70"/>
    </row>
    <row r="8" spans="2:12" ht="13.8">
      <c r="B8" s="514" t="s">
        <v>0</v>
      </c>
      <c r="C8" s="514"/>
      <c r="D8" s="514"/>
      <c r="E8" s="514"/>
      <c r="F8" s="514"/>
      <c r="G8" s="514"/>
      <c r="H8" s="514"/>
      <c r="I8" s="514"/>
      <c r="J8" s="514"/>
    </row>
    <row r="9" spans="2:12" ht="13.8">
      <c r="B9" s="515" t="s">
        <v>129</v>
      </c>
      <c r="C9" s="515"/>
      <c r="D9" s="515"/>
      <c r="E9" s="515"/>
      <c r="F9" s="515"/>
      <c r="G9" s="515"/>
      <c r="H9" s="515"/>
      <c r="I9" s="515"/>
      <c r="J9" s="515"/>
    </row>
    <row r="10" spans="2:12" ht="13.8">
      <c r="B10" s="517" t="s">
        <v>130</v>
      </c>
      <c r="C10" s="517"/>
      <c r="D10" s="517"/>
      <c r="E10" s="517"/>
      <c r="F10" s="517"/>
      <c r="G10" s="517"/>
      <c r="H10" s="517"/>
      <c r="I10" s="517"/>
      <c r="J10" s="517"/>
    </row>
    <row r="11" spans="2:12" ht="13.8">
      <c r="B11" s="517" t="s">
        <v>131</v>
      </c>
      <c r="C11" s="517"/>
      <c r="D11" s="517"/>
      <c r="E11" s="517"/>
      <c r="F11" s="517"/>
      <c r="G11" s="517"/>
      <c r="H11" s="517"/>
      <c r="I11" s="517"/>
      <c r="J11" s="517"/>
    </row>
    <row r="12" spans="2:12" ht="13.8"/>
    <row r="13" spans="2:12" ht="25.2" customHeight="1">
      <c r="B13" s="74" t="s">
        <v>132</v>
      </c>
      <c r="C13" s="75"/>
      <c r="D13" s="76">
        <v>45657</v>
      </c>
      <c r="E13" s="76">
        <v>45291</v>
      </c>
      <c r="F13" s="76"/>
      <c r="G13" s="74" t="s">
        <v>133</v>
      </c>
      <c r="H13" s="74"/>
      <c r="I13" s="76">
        <v>45657</v>
      </c>
      <c r="J13" s="76">
        <v>45291</v>
      </c>
    </row>
    <row r="14" spans="2:12" ht="16.2" customHeight="1">
      <c r="B14" s="77" t="s">
        <v>134</v>
      </c>
      <c r="C14" s="78"/>
      <c r="D14" s="79"/>
      <c r="E14" s="79"/>
      <c r="F14" s="80"/>
      <c r="G14" s="147" t="s">
        <v>135</v>
      </c>
      <c r="H14" s="81"/>
      <c r="I14" s="305"/>
      <c r="J14" s="306"/>
      <c r="K14" s="82"/>
    </row>
    <row r="15" spans="2:12" ht="15" customHeight="1">
      <c r="B15" s="83" t="s">
        <v>136</v>
      </c>
      <c r="C15" s="84" t="s">
        <v>137</v>
      </c>
      <c r="D15" s="301">
        <v>4357119135</v>
      </c>
      <c r="E15" s="301">
        <v>1174685255</v>
      </c>
      <c r="F15" s="85"/>
      <c r="G15" s="86" t="s">
        <v>138</v>
      </c>
      <c r="H15" s="87" t="s">
        <v>139</v>
      </c>
      <c r="I15" s="302">
        <v>11514123</v>
      </c>
      <c r="J15" s="302">
        <v>54964293</v>
      </c>
      <c r="K15" s="82"/>
    </row>
    <row r="16" spans="2:12" ht="15" customHeight="1">
      <c r="B16" s="88" t="s">
        <v>140</v>
      </c>
      <c r="C16" s="89"/>
      <c r="D16" s="302">
        <v>4357119135</v>
      </c>
      <c r="E16" s="302">
        <v>1174685255</v>
      </c>
      <c r="F16" s="90"/>
      <c r="G16" s="86" t="s">
        <v>141</v>
      </c>
      <c r="H16" s="87"/>
      <c r="I16" s="302">
        <v>0</v>
      </c>
      <c r="J16" s="302">
        <v>0</v>
      </c>
      <c r="K16" s="82"/>
    </row>
    <row r="17" spans="2:17" ht="15" customHeight="1">
      <c r="B17" s="88"/>
      <c r="C17" s="89"/>
      <c r="D17" s="302"/>
      <c r="E17" s="302"/>
      <c r="F17" s="90"/>
      <c r="G17" s="86" t="s">
        <v>142</v>
      </c>
      <c r="H17" s="87" t="s">
        <v>143</v>
      </c>
      <c r="I17" s="302">
        <v>109615795</v>
      </c>
      <c r="J17" s="302">
        <v>1250000</v>
      </c>
      <c r="K17" s="82"/>
    </row>
    <row r="18" spans="2:17" ht="15" customHeight="1">
      <c r="B18" s="88"/>
      <c r="C18" s="89"/>
      <c r="D18" s="302"/>
      <c r="E18" s="302"/>
      <c r="F18" s="90"/>
      <c r="G18" s="86" t="s">
        <v>144</v>
      </c>
      <c r="H18" s="87"/>
      <c r="I18" s="302">
        <v>4342627</v>
      </c>
      <c r="J18" s="302">
        <v>6753294</v>
      </c>
      <c r="K18" s="82"/>
    </row>
    <row r="19" spans="2:17" ht="15" customHeight="1">
      <c r="B19" s="83" t="s">
        <v>145</v>
      </c>
      <c r="C19" s="84" t="s">
        <v>146</v>
      </c>
      <c r="D19" s="301">
        <v>0</v>
      </c>
      <c r="E19" s="301">
        <v>403814854</v>
      </c>
      <c r="F19" s="85"/>
      <c r="G19" s="86" t="s">
        <v>147</v>
      </c>
      <c r="H19" s="87" t="s">
        <v>148</v>
      </c>
      <c r="I19" s="302">
        <v>239199141</v>
      </c>
      <c r="J19" s="302">
        <v>164838177</v>
      </c>
      <c r="K19" s="82"/>
    </row>
    <row r="20" spans="2:17" ht="15" customHeight="1">
      <c r="B20" s="88" t="s">
        <v>149</v>
      </c>
      <c r="C20" s="84"/>
      <c r="D20" s="302">
        <v>0</v>
      </c>
      <c r="E20" s="302">
        <v>403814854</v>
      </c>
      <c r="F20" s="85"/>
      <c r="G20" s="92"/>
      <c r="H20" s="87"/>
      <c r="I20" s="302"/>
      <c r="J20" s="302"/>
      <c r="K20" s="82"/>
    </row>
    <row r="21" spans="2:17" ht="13.8">
      <c r="B21" s="88"/>
      <c r="C21" s="89"/>
      <c r="D21" s="302"/>
      <c r="E21" s="302"/>
      <c r="F21" s="90"/>
      <c r="G21" s="92"/>
      <c r="H21" s="87"/>
      <c r="I21" s="302"/>
      <c r="J21" s="302"/>
      <c r="K21" s="82"/>
    </row>
    <row r="22" spans="2:17" ht="13.8">
      <c r="B22" s="83" t="s">
        <v>150</v>
      </c>
      <c r="C22" s="84" t="s">
        <v>151</v>
      </c>
      <c r="D22" s="301">
        <v>840139132</v>
      </c>
      <c r="E22" s="301">
        <v>101487929</v>
      </c>
      <c r="F22" s="85"/>
      <c r="G22" s="92"/>
      <c r="H22" s="87"/>
      <c r="I22" s="302"/>
      <c r="J22" s="302"/>
      <c r="K22" s="82"/>
    </row>
    <row r="23" spans="2:17" ht="13.8">
      <c r="B23" s="88" t="s">
        <v>152</v>
      </c>
      <c r="C23" s="84"/>
      <c r="D23" s="302">
        <v>840139132</v>
      </c>
      <c r="E23" s="302">
        <v>101487929</v>
      </c>
      <c r="F23" s="85"/>
      <c r="G23" s="92"/>
      <c r="H23" s="87"/>
      <c r="I23" s="307"/>
      <c r="J23" s="307"/>
      <c r="K23" s="82"/>
    </row>
    <row r="24" spans="2:17" ht="13.8">
      <c r="B24" s="93"/>
      <c r="C24" s="94"/>
      <c r="D24" s="302"/>
      <c r="E24" s="302"/>
      <c r="F24" s="95"/>
      <c r="G24" s="96"/>
      <c r="H24" s="96"/>
      <c r="I24" s="301"/>
      <c r="J24" s="301"/>
      <c r="K24" s="97"/>
    </row>
    <row r="25" spans="2:17" s="69" customFormat="1" ht="13.8">
      <c r="B25" s="83" t="s">
        <v>153</v>
      </c>
      <c r="C25" s="84" t="s">
        <v>154</v>
      </c>
      <c r="D25" s="301">
        <v>349820309</v>
      </c>
      <c r="E25" s="301">
        <v>280429161</v>
      </c>
      <c r="F25" s="85"/>
      <c r="G25" s="92"/>
      <c r="H25" s="87"/>
      <c r="I25" s="302"/>
      <c r="J25" s="302"/>
      <c r="K25" s="82"/>
      <c r="L25" s="98"/>
      <c r="M25" s="68"/>
      <c r="N25" s="68"/>
      <c r="O25" s="68"/>
      <c r="P25" s="68"/>
      <c r="Q25" s="68"/>
    </row>
    <row r="26" spans="2:17" ht="13.8">
      <c r="B26" s="88"/>
      <c r="C26" s="99"/>
      <c r="D26" s="302"/>
      <c r="E26" s="302"/>
      <c r="F26" s="90"/>
      <c r="G26" s="87" t="s">
        <v>155</v>
      </c>
      <c r="H26" s="87"/>
      <c r="I26" s="301">
        <v>364671686</v>
      </c>
      <c r="J26" s="301">
        <v>227805764</v>
      </c>
      <c r="K26" s="82"/>
    </row>
    <row r="27" spans="2:17" ht="13.8">
      <c r="B27" s="83" t="s">
        <v>156</v>
      </c>
      <c r="C27" s="100"/>
      <c r="D27" s="301">
        <v>5547078576</v>
      </c>
      <c r="E27" s="301">
        <v>1960417199</v>
      </c>
      <c r="F27" s="85"/>
      <c r="G27" s="87"/>
      <c r="H27" s="87"/>
      <c r="I27" s="301"/>
      <c r="J27" s="301"/>
      <c r="K27" s="82"/>
    </row>
    <row r="28" spans="2:17" ht="13.8">
      <c r="B28" s="83"/>
      <c r="C28" s="100"/>
      <c r="D28" s="301"/>
      <c r="E28" s="301"/>
      <c r="F28" s="85"/>
      <c r="G28" s="101" t="s">
        <v>157</v>
      </c>
      <c r="H28" s="101"/>
      <c r="I28" s="302"/>
      <c r="J28" s="302"/>
      <c r="K28" s="82"/>
    </row>
    <row r="29" spans="2:17" ht="13.8">
      <c r="B29" s="83" t="s">
        <v>158</v>
      </c>
      <c r="C29" s="100"/>
      <c r="D29" s="302"/>
      <c r="E29" s="302"/>
      <c r="F29" s="90"/>
      <c r="G29" s="101"/>
      <c r="H29" s="101"/>
      <c r="I29" s="302"/>
      <c r="J29" s="302"/>
      <c r="K29" s="82"/>
    </row>
    <row r="30" spans="2:17" ht="13.8">
      <c r="B30" s="83"/>
      <c r="C30" s="100"/>
      <c r="D30" s="302"/>
      <c r="E30" s="302"/>
      <c r="F30" s="90"/>
      <c r="G30" s="101" t="s">
        <v>159</v>
      </c>
      <c r="H30" s="101"/>
      <c r="I30" s="301">
        <v>0</v>
      </c>
      <c r="J30" s="301">
        <v>0</v>
      </c>
      <c r="K30" s="82"/>
    </row>
    <row r="31" spans="2:17" ht="13.8">
      <c r="B31" s="83" t="s">
        <v>160</v>
      </c>
      <c r="C31" s="100"/>
      <c r="D31" s="301">
        <v>0</v>
      </c>
      <c r="E31" s="301">
        <v>0</v>
      </c>
      <c r="F31" s="85"/>
      <c r="H31" s="102"/>
      <c r="I31" s="301"/>
      <c r="J31" s="301"/>
      <c r="K31" s="82"/>
    </row>
    <row r="32" spans="2:17" ht="13.8">
      <c r="B32" s="88"/>
      <c r="C32" s="99"/>
      <c r="D32" s="302"/>
      <c r="E32" s="302"/>
      <c r="F32" s="90"/>
      <c r="G32" s="101"/>
      <c r="H32" s="102"/>
      <c r="I32" s="302"/>
      <c r="J32" s="302"/>
      <c r="K32" s="82"/>
    </row>
    <row r="33" spans="2:17" ht="13.8">
      <c r="B33" s="83" t="s">
        <v>161</v>
      </c>
      <c r="C33" s="100"/>
      <c r="D33" s="301">
        <v>0</v>
      </c>
      <c r="E33" s="301">
        <v>0</v>
      </c>
      <c r="F33" s="90"/>
      <c r="G33" s="87" t="s">
        <v>162</v>
      </c>
      <c r="H33" s="87"/>
      <c r="I33" s="303">
        <v>0</v>
      </c>
      <c r="J33" s="303">
        <v>0</v>
      </c>
      <c r="K33" s="82"/>
    </row>
    <row r="34" spans="2:17" ht="13.8">
      <c r="B34" s="103"/>
      <c r="C34" s="104"/>
      <c r="D34" s="302"/>
      <c r="E34" s="302"/>
      <c r="F34" s="85"/>
      <c r="G34" s="87" t="s">
        <v>163</v>
      </c>
      <c r="H34" s="87"/>
      <c r="I34" s="303">
        <v>364671686</v>
      </c>
      <c r="J34" s="303">
        <v>227805764</v>
      </c>
      <c r="K34" s="82"/>
    </row>
    <row r="35" spans="2:17" ht="13.8">
      <c r="B35" s="83" t="s">
        <v>164</v>
      </c>
      <c r="C35" s="84" t="s">
        <v>165</v>
      </c>
      <c r="D35" s="301">
        <v>541831103</v>
      </c>
      <c r="E35" s="301">
        <v>526308985</v>
      </c>
      <c r="F35" s="90"/>
      <c r="G35" s="87"/>
      <c r="H35" s="87"/>
      <c r="I35" s="303"/>
      <c r="J35" s="303"/>
      <c r="K35" s="82"/>
    </row>
    <row r="36" spans="2:17" ht="13.8">
      <c r="B36" s="88" t="s">
        <v>166</v>
      </c>
      <c r="C36" s="73"/>
      <c r="D36" s="405">
        <v>-231283105</v>
      </c>
      <c r="E36" s="302">
        <v>0</v>
      </c>
      <c r="F36" s="90"/>
      <c r="G36" s="105"/>
      <c r="H36" s="102"/>
      <c r="I36" s="302"/>
      <c r="J36" s="302"/>
      <c r="K36" s="82"/>
    </row>
    <row r="37" spans="2:17" ht="13.8">
      <c r="B37" s="93"/>
      <c r="C37" s="94"/>
      <c r="D37" s="302"/>
      <c r="E37" s="302"/>
      <c r="F37" s="90"/>
      <c r="G37" s="105"/>
      <c r="H37" s="102"/>
      <c r="I37" s="302"/>
      <c r="J37" s="302"/>
      <c r="K37" s="82"/>
    </row>
    <row r="38" spans="2:17" ht="13.8">
      <c r="B38" s="106" t="s">
        <v>167</v>
      </c>
      <c r="C38" s="84" t="s">
        <v>168</v>
      </c>
      <c r="D38" s="301">
        <v>755936486</v>
      </c>
      <c r="E38" s="301">
        <v>630573919</v>
      </c>
      <c r="F38" s="90"/>
      <c r="G38" s="105"/>
      <c r="H38" s="102"/>
      <c r="I38" s="302"/>
      <c r="J38" s="302"/>
      <c r="K38" s="82"/>
    </row>
    <row r="39" spans="2:17" ht="13.8">
      <c r="B39" s="88" t="s">
        <v>169</v>
      </c>
      <c r="C39" s="73"/>
      <c r="D39" s="405">
        <v>-126114780</v>
      </c>
      <c r="E39" s="302">
        <v>0</v>
      </c>
      <c r="F39" s="90"/>
      <c r="G39" s="105"/>
      <c r="H39" s="102"/>
      <c r="I39" s="302"/>
      <c r="J39" s="302"/>
      <c r="K39" s="82"/>
    </row>
    <row r="40" spans="2:17" ht="13.8">
      <c r="B40" s="106"/>
      <c r="C40" s="89"/>
      <c r="D40" s="301"/>
      <c r="E40" s="301"/>
      <c r="F40" s="90"/>
      <c r="G40" s="87" t="s">
        <v>170</v>
      </c>
      <c r="H40" s="84" t="s">
        <v>171</v>
      </c>
      <c r="I40" s="301">
        <v>6541959602</v>
      </c>
      <c r="J40" s="301">
        <v>3101748622</v>
      </c>
      <c r="K40" s="82"/>
    </row>
    <row r="41" spans="2:17" ht="13.8">
      <c r="B41" s="107" t="s">
        <v>172</v>
      </c>
      <c r="C41" s="84" t="s">
        <v>154</v>
      </c>
      <c r="D41" s="301">
        <v>419183008</v>
      </c>
      <c r="E41" s="301">
        <v>212254283</v>
      </c>
      <c r="F41" s="85"/>
      <c r="H41" s="87"/>
      <c r="I41" s="303"/>
      <c r="J41" s="303"/>
      <c r="K41" s="82"/>
    </row>
    <row r="42" spans="2:17" ht="13.95" customHeight="1">
      <c r="B42" s="82"/>
      <c r="C42" s="84"/>
      <c r="D42" s="301"/>
      <c r="E42" s="301"/>
      <c r="F42" s="95"/>
      <c r="G42" s="518" t="s">
        <v>173</v>
      </c>
      <c r="H42" s="519"/>
      <c r="I42" s="303">
        <v>6541959602</v>
      </c>
      <c r="J42" s="303">
        <v>3101748622</v>
      </c>
      <c r="K42" s="82"/>
    </row>
    <row r="43" spans="2:17" ht="30" customHeight="1">
      <c r="B43" s="107" t="s">
        <v>174</v>
      </c>
      <c r="C43" s="72"/>
      <c r="D43" s="303">
        <v>1359552712</v>
      </c>
      <c r="E43" s="303">
        <v>1369137187</v>
      </c>
      <c r="F43" s="108"/>
      <c r="G43" s="518"/>
      <c r="H43" s="519"/>
      <c r="I43" s="302"/>
      <c r="J43" s="302"/>
      <c r="K43" s="111"/>
    </row>
    <row r="44" spans="2:17" ht="15" customHeight="1">
      <c r="B44" s="83"/>
      <c r="C44" s="84"/>
      <c r="D44" s="301"/>
      <c r="E44" s="301"/>
      <c r="F44" s="109"/>
      <c r="G44" s="299"/>
      <c r="H44" s="299"/>
      <c r="I44" s="302"/>
      <c r="J44" s="302"/>
      <c r="K44" s="111"/>
    </row>
    <row r="45" spans="2:17" ht="15" customHeight="1">
      <c r="B45" s="83"/>
      <c r="C45" s="84"/>
      <c r="D45" s="301"/>
      <c r="E45" s="301"/>
      <c r="F45" s="109"/>
      <c r="G45" s="110"/>
      <c r="H45" s="101"/>
      <c r="I45" s="302"/>
      <c r="J45" s="302"/>
      <c r="K45" s="111"/>
    </row>
    <row r="46" spans="2:17" ht="15" customHeight="1">
      <c r="B46" s="113" t="s">
        <v>175</v>
      </c>
      <c r="C46" s="114"/>
      <c r="D46" s="406">
        <v>6906631288</v>
      </c>
      <c r="E46" s="304">
        <v>3329554386</v>
      </c>
      <c r="F46" s="115"/>
      <c r="G46" s="516" t="s">
        <v>176</v>
      </c>
      <c r="H46" s="516"/>
      <c r="I46" s="304">
        <v>6906631288</v>
      </c>
      <c r="J46" s="304">
        <v>3329554386</v>
      </c>
      <c r="K46" s="111"/>
      <c r="L46" s="116"/>
      <c r="M46" s="116"/>
    </row>
    <row r="47" spans="2:17" s="36" customFormat="1" ht="7.2" customHeight="1">
      <c r="B47" s="174"/>
      <c r="E47" s="175"/>
      <c r="G47" s="169"/>
      <c r="H47" s="169"/>
      <c r="I47" s="169"/>
      <c r="M47" s="68"/>
      <c r="N47" s="68"/>
      <c r="O47" s="68"/>
      <c r="P47" s="68"/>
      <c r="Q47" s="68"/>
    </row>
    <row r="48" spans="2:17" ht="15" customHeight="1">
      <c r="B48" s="91" t="s">
        <v>177</v>
      </c>
      <c r="C48" s="91"/>
      <c r="D48" s="325"/>
      <c r="E48" s="91"/>
      <c r="F48" s="91"/>
      <c r="G48" s="91"/>
      <c r="H48" s="91"/>
      <c r="I48" s="91"/>
      <c r="J48" s="91"/>
      <c r="K48" s="71"/>
      <c r="M48" s="112"/>
      <c r="N48" s="112"/>
    </row>
    <row r="49" spans="2:14" ht="15" customHeight="1">
      <c r="K49" s="71"/>
      <c r="M49" s="112"/>
      <c r="N49" s="112"/>
    </row>
    <row r="50" spans="2:14" ht="15" customHeight="1">
      <c r="K50" s="71"/>
      <c r="M50" s="112"/>
      <c r="N50" s="112"/>
    </row>
    <row r="51" spans="2:14" ht="15" customHeight="1">
      <c r="K51" s="71"/>
      <c r="M51" s="112"/>
      <c r="N51" s="112"/>
    </row>
    <row r="52" spans="2:14" ht="15" customHeight="1">
      <c r="D52" s="117"/>
      <c r="K52" s="71"/>
      <c r="M52" s="112"/>
      <c r="N52" s="112"/>
    </row>
    <row r="53" spans="2:14" ht="15" customHeight="1">
      <c r="B53" s="118"/>
      <c r="C53" s="118"/>
      <c r="D53" s="118"/>
      <c r="E53" s="118"/>
      <c r="F53" s="118"/>
      <c r="G53" s="118"/>
      <c r="H53" s="118"/>
      <c r="I53" s="118"/>
      <c r="J53" s="118"/>
      <c r="M53" s="112"/>
      <c r="N53" s="112"/>
    </row>
    <row r="54" spans="2:14" s="84" customFormat="1" ht="15" customHeight="1">
      <c r="B54" s="119"/>
      <c r="C54" s="119"/>
      <c r="D54" s="119"/>
      <c r="F54" s="118"/>
      <c r="G54" s="119"/>
      <c r="K54" s="66"/>
      <c r="L54" s="120"/>
      <c r="M54" s="121"/>
      <c r="N54" s="121"/>
    </row>
    <row r="55" spans="2:14" s="89" customFormat="1" ht="15" customHeight="1">
      <c r="B55" s="122"/>
      <c r="D55" s="122"/>
      <c r="F55" s="122"/>
      <c r="G55" s="122"/>
      <c r="J55" s="122"/>
      <c r="K55" s="123"/>
      <c r="L55" s="124"/>
      <c r="M55" s="125"/>
      <c r="N55" s="125"/>
    </row>
    <row r="56" spans="2:14" s="84" customFormat="1" ht="15" customHeight="1">
      <c r="B56" s="126"/>
      <c r="L56" s="120"/>
      <c r="M56" s="121"/>
      <c r="N56" s="121"/>
    </row>
    <row r="57" spans="2:14" ht="15" customHeight="1">
      <c r="B57" s="127"/>
      <c r="C57" s="127"/>
    </row>
  </sheetData>
  <customSheetViews>
    <customSheetView guid="{0A2CCCB3-571A-4A67-B569-64E7C0BD6DFC}" scale="70" showPageBreaks="1" showGridLines="0" fitToPage="1" printArea="1">
      <pane ySplit="14" topLeftCell="A41" activePane="bottomLeft" state="frozen"/>
      <selection pane="bottomLeft" activeCell="B48" sqref="B48"/>
      <colBreaks count="1" manualBreakCount="1">
        <brk id="10" max="1048575" man="1"/>
      </colBreaks>
      <pageMargins left="0" right="0" top="0" bottom="0" header="0" footer="0"/>
      <pageSetup paperSize="9" scale="64" orientation="landscape" r:id="rId1"/>
    </customSheetView>
    <customSheetView guid="{52ACAEC5-A07E-476F-A492-622AB5A07DC8}" scale="90" showGridLines="0" fitToPage="1">
      <pane ySplit="13" topLeftCell="A14" activePane="bottomLeft" state="frozen"/>
      <selection pane="bottomLeft" activeCell="M29" sqref="M29"/>
      <colBreaks count="1" manualBreakCount="1">
        <brk id="10" max="1048575" man="1"/>
      </colBreaks>
      <pageMargins left="0" right="0" top="0" bottom="0" header="0" footer="0"/>
      <pageSetup paperSize="9" scale="64" orientation="landscape" r:id="rId2"/>
    </customSheetView>
  </customSheetViews>
  <mergeCells count="6">
    <mergeCell ref="B8:J8"/>
    <mergeCell ref="B9:J9"/>
    <mergeCell ref="G46:H46"/>
    <mergeCell ref="B10:J10"/>
    <mergeCell ref="B11:J11"/>
    <mergeCell ref="G42:H43"/>
  </mergeCells>
  <pageMargins left="0.23622047244094491" right="0.23622047244094491" top="0.74803149606299213" bottom="0.74803149606299213" header="0.31496062992125984" footer="0.31496062992125984"/>
  <pageSetup paperSize="9" scale="64" orientation="landscape" r:id="rId3"/>
  <colBreaks count="1" manualBreakCount="1">
    <brk id="10" max="1048575" man="1"/>
  </col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97656-223E-4655-836D-E1F67322B26B}">
  <sheetPr>
    <tabColor theme="0"/>
    <pageSetUpPr fitToPage="1"/>
  </sheetPr>
  <dimension ref="A1:G39"/>
  <sheetViews>
    <sheetView showGridLines="0" zoomScale="90" zoomScaleNormal="90" zoomScaleSheetLayoutView="90" workbookViewId="0">
      <pane ySplit="13" topLeftCell="A14" activePane="bottomLeft" state="frozen"/>
      <selection pane="bottomLeft" activeCell="C40" sqref="C40"/>
    </sheetView>
  </sheetViews>
  <sheetFormatPr baseColWidth="10" defaultColWidth="11.44140625" defaultRowHeight="13.2"/>
  <cols>
    <col min="1" max="1" width="2.88671875" style="36" customWidth="1"/>
    <col min="2" max="2" width="53.88671875" style="36" customWidth="1"/>
    <col min="3" max="4" width="15.44140625" style="36" customWidth="1"/>
    <col min="5" max="6" width="19.6640625" style="36" customWidth="1"/>
    <col min="7" max="7" width="17.88671875" style="36" bestFit="1" customWidth="1"/>
    <col min="8" max="16384" width="11.44140625" style="36"/>
  </cols>
  <sheetData>
    <row r="1" spans="1:7" s="33" customFormat="1"/>
    <row r="2" spans="1:7" s="33" customFormat="1"/>
    <row r="3" spans="1:7" s="33" customFormat="1"/>
    <row r="4" spans="1:7" s="33" customFormat="1"/>
    <row r="5" spans="1:7" s="33" customFormat="1"/>
    <row r="6" spans="1:7" s="33" customFormat="1"/>
    <row r="7" spans="1:7" s="33" customFormat="1"/>
    <row r="8" spans="1:7">
      <c r="B8" s="520" t="s">
        <v>0</v>
      </c>
      <c r="C8" s="520"/>
      <c r="D8" s="520"/>
      <c r="E8" s="520"/>
      <c r="F8" s="520"/>
      <c r="G8" s="144"/>
    </row>
    <row r="9" spans="1:7">
      <c r="B9" s="524" t="s">
        <v>178</v>
      </c>
      <c r="C9" s="524"/>
      <c r="D9" s="524"/>
      <c r="E9" s="524"/>
      <c r="F9" s="524"/>
      <c r="G9" s="39"/>
    </row>
    <row r="10" spans="1:7" ht="42.75" customHeight="1">
      <c r="B10" s="525" t="s">
        <v>179</v>
      </c>
      <c r="C10" s="525"/>
      <c r="D10" s="525"/>
      <c r="E10" s="525"/>
      <c r="F10" s="525"/>
      <c r="G10" s="40"/>
    </row>
    <row r="11" spans="1:7">
      <c r="B11" s="521" t="s">
        <v>131</v>
      </c>
      <c r="C11" s="521"/>
      <c r="D11" s="521"/>
      <c r="E11" s="521"/>
      <c r="F11" s="521"/>
      <c r="G11" s="39"/>
    </row>
    <row r="12" spans="1:7">
      <c r="B12" s="522"/>
      <c r="C12" s="522"/>
      <c r="D12" s="522"/>
      <c r="E12" s="522"/>
      <c r="F12" s="522"/>
      <c r="G12" s="39"/>
    </row>
    <row r="13" spans="1:7" ht="25.2" customHeight="1">
      <c r="B13" s="148"/>
      <c r="C13" s="148"/>
      <c r="D13" s="148"/>
      <c r="E13" s="76">
        <v>45657</v>
      </c>
      <c r="F13" s="76">
        <v>45291</v>
      </c>
    </row>
    <row r="14" spans="1:7" ht="15" customHeight="1">
      <c r="A14" s="149"/>
      <c r="B14" s="150" t="s">
        <v>180</v>
      </c>
      <c r="C14" s="151"/>
      <c r="D14" s="151"/>
      <c r="E14" s="152">
        <v>3523274960</v>
      </c>
      <c r="F14" s="409">
        <v>362024418</v>
      </c>
    </row>
    <row r="15" spans="1:7" ht="15" customHeight="1">
      <c r="A15" s="149"/>
      <c r="B15" s="153" t="s">
        <v>181</v>
      </c>
      <c r="C15" s="154"/>
      <c r="D15" s="59"/>
      <c r="E15" s="408">
        <v>0</v>
      </c>
      <c r="F15" s="408">
        <v>0</v>
      </c>
    </row>
    <row r="16" spans="1:7" ht="15" customHeight="1">
      <c r="A16" s="149"/>
      <c r="B16" s="157" t="s">
        <v>182</v>
      </c>
      <c r="C16" s="158"/>
      <c r="D16" s="159" t="s">
        <v>183</v>
      </c>
      <c r="E16" s="396">
        <v>296055216</v>
      </c>
      <c r="F16" s="408">
        <v>24650044</v>
      </c>
    </row>
    <row r="17" spans="1:7" ht="15" customHeight="1">
      <c r="A17" s="149"/>
      <c r="B17" s="157" t="s">
        <v>184</v>
      </c>
      <c r="C17" s="158"/>
      <c r="D17" s="159" t="s">
        <v>183</v>
      </c>
      <c r="E17" s="396">
        <v>3227219744</v>
      </c>
      <c r="F17" s="408">
        <v>337374374</v>
      </c>
    </row>
    <row r="18" spans="1:7" ht="15" customHeight="1">
      <c r="A18" s="149"/>
      <c r="B18" s="153"/>
      <c r="C18" s="160"/>
      <c r="D18" s="59"/>
      <c r="E18" s="155"/>
      <c r="F18" s="308"/>
    </row>
    <row r="19" spans="1:7" ht="15" customHeight="1">
      <c r="A19" s="149"/>
      <c r="B19" s="161" t="s">
        <v>185</v>
      </c>
      <c r="C19" s="154"/>
      <c r="D19" s="162"/>
      <c r="E19" s="163">
        <v>-6090038847</v>
      </c>
      <c r="F19" s="163">
        <v>-2452864606</v>
      </c>
    </row>
    <row r="20" spans="1:7" ht="15" customHeight="1">
      <c r="A20" s="149"/>
      <c r="B20" s="157" t="s">
        <v>186</v>
      </c>
      <c r="C20" s="158"/>
      <c r="D20" s="59" t="s">
        <v>187</v>
      </c>
      <c r="E20" s="155">
        <v>-767587845</v>
      </c>
      <c r="F20" s="155">
        <v>-252787435</v>
      </c>
    </row>
    <row r="21" spans="1:7" ht="15" customHeight="1">
      <c r="A21" s="149"/>
      <c r="B21" s="157" t="s">
        <v>188</v>
      </c>
      <c r="C21" s="158"/>
      <c r="D21" s="59" t="s">
        <v>187</v>
      </c>
      <c r="E21" s="155">
        <v>-3904945434</v>
      </c>
      <c r="F21" s="155">
        <v>-1584613535</v>
      </c>
    </row>
    <row r="22" spans="1:7" ht="15" customHeight="1">
      <c r="A22" s="149"/>
      <c r="B22" s="157" t="s">
        <v>189</v>
      </c>
      <c r="C22" s="158"/>
      <c r="D22" s="59" t="s">
        <v>187</v>
      </c>
      <c r="E22" s="155">
        <v>-8898491</v>
      </c>
      <c r="F22" s="155">
        <v>-2867561</v>
      </c>
    </row>
    <row r="23" spans="1:7" ht="15" customHeight="1">
      <c r="A23" s="164"/>
      <c r="B23" s="153" t="s">
        <v>190</v>
      </c>
      <c r="C23" s="154"/>
      <c r="D23" s="59" t="s">
        <v>187</v>
      </c>
      <c r="E23" s="155">
        <v>-95624964</v>
      </c>
      <c r="F23" s="155">
        <v>-966082</v>
      </c>
    </row>
    <row r="24" spans="1:7" ht="15" customHeight="1">
      <c r="A24" s="165"/>
      <c r="B24" s="166" t="s">
        <v>191</v>
      </c>
      <c r="C24" s="167"/>
      <c r="D24" s="59" t="s">
        <v>187</v>
      </c>
      <c r="E24" s="155">
        <v>-1312982113</v>
      </c>
      <c r="F24" s="155">
        <v>-611629993</v>
      </c>
    </row>
    <row r="25" spans="1:7" ht="15" customHeight="1">
      <c r="A25" s="168"/>
      <c r="B25" s="153"/>
      <c r="D25" s="59"/>
      <c r="E25" s="155"/>
      <c r="F25" s="308"/>
    </row>
    <row r="26" spans="1:7" ht="15" customHeight="1">
      <c r="A26" s="149"/>
      <c r="B26" s="161" t="s">
        <v>192</v>
      </c>
      <c r="C26" s="160"/>
      <c r="D26" s="59" t="s">
        <v>193</v>
      </c>
      <c r="E26" s="163">
        <v>-2566763887</v>
      </c>
      <c r="F26" s="163">
        <v>-2090840188</v>
      </c>
    </row>
    <row r="27" spans="1:7" ht="15" customHeight="1">
      <c r="A27" s="149"/>
      <c r="B27" s="161"/>
      <c r="C27" s="160"/>
      <c r="D27" s="160"/>
      <c r="E27" s="155"/>
      <c r="F27" s="308"/>
    </row>
    <row r="28" spans="1:7" ht="15" customHeight="1">
      <c r="A28" s="149"/>
      <c r="B28" s="161" t="s">
        <v>194</v>
      </c>
      <c r="C28" s="160"/>
      <c r="D28" s="160"/>
      <c r="E28" s="163">
        <v>206974867</v>
      </c>
      <c r="F28" s="409">
        <v>192588810</v>
      </c>
    </row>
    <row r="29" spans="1:7" ht="15" customHeight="1">
      <c r="A29" s="149"/>
      <c r="B29" s="161"/>
      <c r="C29" s="160"/>
      <c r="D29" s="160"/>
      <c r="E29" s="155"/>
      <c r="F29" s="308"/>
    </row>
    <row r="30" spans="1:7" ht="15" customHeight="1">
      <c r="A30" s="170"/>
      <c r="B30" s="171" t="s">
        <v>195</v>
      </c>
      <c r="C30" s="172"/>
      <c r="D30" s="172"/>
      <c r="E30" s="173">
        <v>-2359789020</v>
      </c>
      <c r="F30" s="173">
        <v>-1898251378</v>
      </c>
      <c r="G30" s="348"/>
    </row>
    <row r="31" spans="1:7" ht="7.2" customHeight="1">
      <c r="B31" s="174"/>
      <c r="E31" s="175"/>
    </row>
    <row r="32" spans="1:7" ht="15" customHeight="1">
      <c r="B32" s="523" t="s">
        <v>177</v>
      </c>
      <c r="C32" s="523"/>
      <c r="D32" s="523"/>
      <c r="E32" s="523"/>
      <c r="F32" s="523"/>
    </row>
    <row r="33" spans="2:7" ht="15" customHeight="1">
      <c r="E33" s="156"/>
      <c r="G33" s="128"/>
    </row>
    <row r="34" spans="2:7" ht="15" customHeight="1">
      <c r="E34" s="156"/>
      <c r="F34" s="176"/>
      <c r="G34" s="128"/>
    </row>
    <row r="35" spans="2:7" ht="15" customHeight="1">
      <c r="E35" s="156"/>
      <c r="F35" s="176"/>
      <c r="G35" s="128"/>
    </row>
    <row r="36" spans="2:7" ht="15" customHeight="1">
      <c r="E36" s="156"/>
      <c r="F36" s="176"/>
      <c r="G36" s="128"/>
    </row>
    <row r="37" spans="2:7">
      <c r="B37" s="60"/>
      <c r="D37" s="60"/>
      <c r="E37" s="60"/>
      <c r="F37" s="143"/>
      <c r="G37" s="143"/>
    </row>
    <row r="38" spans="2:7">
      <c r="B38" s="144"/>
      <c r="D38" s="59"/>
      <c r="E38" s="59"/>
      <c r="F38" s="59"/>
      <c r="G38" s="59"/>
    </row>
    <row r="39" spans="2:7">
      <c r="B39" s="60"/>
      <c r="C39" s="60"/>
      <c r="E39" s="60"/>
      <c r="G39" s="60"/>
    </row>
  </sheetData>
  <customSheetViews>
    <customSheetView guid="{0A2CCCB3-571A-4A67-B569-64E7C0BD6DFC}" scale="90" showPageBreaks="1" showGridLines="0" fitToPage="1" printArea="1">
      <pane ySplit="13" topLeftCell="A24" activePane="bottomLeft" state="frozen"/>
      <selection pane="bottomLeft" activeCell="B32" sqref="B32:F32"/>
      <pageMargins left="0" right="0" top="0" bottom="0" header="0" footer="0"/>
      <printOptions horizontalCentered="1"/>
      <pageSetup paperSize="9" scale="74" orientation="portrait" r:id="rId1"/>
    </customSheetView>
    <customSheetView guid="{52ACAEC5-A07E-476F-A492-622AB5A07DC8}" scale="90" showGridLines="0" fitToPage="1">
      <pane ySplit="13" topLeftCell="A16" activePane="bottomLeft" state="frozen"/>
      <selection pane="bottomLeft" activeCell="G37" sqref="G37"/>
      <pageMargins left="0" right="0" top="0" bottom="0" header="0" footer="0"/>
      <printOptions horizontalCentered="1"/>
      <pageSetup paperSize="9" scale="74" orientation="portrait" r:id="rId2"/>
    </customSheetView>
  </customSheetViews>
  <mergeCells count="6">
    <mergeCell ref="B8:F8"/>
    <mergeCell ref="B11:F11"/>
    <mergeCell ref="B12:F12"/>
    <mergeCell ref="B32:F32"/>
    <mergeCell ref="B9:F9"/>
    <mergeCell ref="B10:F10"/>
  </mergeCells>
  <printOptions horizontalCentered="1"/>
  <pageMargins left="0.48" right="0.39" top="0.74803149606299213" bottom="0.74803149606299213" header="0.31496062992125984" footer="0.31496062992125984"/>
  <pageSetup paperSize="9" scale="74"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60FBF-96B0-4661-A816-680219E93B65}">
  <sheetPr>
    <tabColor theme="0"/>
    <pageSetUpPr fitToPage="1"/>
  </sheetPr>
  <dimension ref="B1:P57"/>
  <sheetViews>
    <sheetView showGridLines="0" zoomScale="80" zoomScaleNormal="80" zoomScaleSheetLayoutView="80" workbookViewId="0">
      <pane ySplit="15" topLeftCell="A16" activePane="bottomLeft" state="frozen"/>
      <selection pane="bottomLeft" activeCell="N11" sqref="N11"/>
    </sheetView>
  </sheetViews>
  <sheetFormatPr baseColWidth="10" defaultColWidth="11.44140625" defaultRowHeight="13.2"/>
  <cols>
    <col min="1" max="1" width="3.5546875" style="36" customWidth="1"/>
    <col min="2" max="2" width="29.6640625" style="128" customWidth="1"/>
    <col min="3" max="12" width="17.6640625" style="36" customWidth="1"/>
    <col min="13" max="13" width="19.44140625" style="36" bestFit="1" customWidth="1"/>
    <col min="14" max="14" width="15.109375" style="36" bestFit="1" customWidth="1"/>
    <col min="15" max="15" width="15.44140625" style="36" bestFit="1" customWidth="1"/>
    <col min="16" max="16" width="21.88671875" style="36" bestFit="1" customWidth="1"/>
    <col min="17" max="16384" width="11.44140625" style="36"/>
  </cols>
  <sheetData>
    <row r="1" spans="2:13" s="33" customFormat="1"/>
    <row r="2" spans="2:13" s="33" customFormat="1"/>
    <row r="3" spans="2:13" s="33" customFormat="1"/>
    <row r="4" spans="2:13" s="33" customFormat="1"/>
    <row r="5" spans="2:13" s="33" customFormat="1"/>
    <row r="6" spans="2:13" s="33" customFormat="1"/>
    <row r="7" spans="2:13" s="33" customFormat="1"/>
    <row r="8" spans="2:13">
      <c r="B8" s="526" t="s">
        <v>0</v>
      </c>
      <c r="C8" s="526"/>
      <c r="D8" s="526"/>
      <c r="E8" s="526"/>
      <c r="F8" s="526"/>
      <c r="G8" s="526"/>
      <c r="H8" s="526"/>
      <c r="I8" s="526"/>
      <c r="J8" s="526"/>
      <c r="K8" s="526"/>
      <c r="L8" s="526"/>
    </row>
    <row r="9" spans="2:13">
      <c r="B9" s="527" t="s">
        <v>196</v>
      </c>
      <c r="C9" s="527"/>
      <c r="D9" s="527"/>
      <c r="E9" s="527"/>
      <c r="F9" s="527"/>
      <c r="G9" s="527"/>
      <c r="H9" s="527"/>
      <c r="I9" s="527"/>
      <c r="J9" s="527"/>
      <c r="K9" s="527"/>
      <c r="L9" s="527"/>
    </row>
    <row r="10" spans="2:13" ht="64.5" customHeight="1">
      <c r="B10" s="525" t="s">
        <v>179</v>
      </c>
      <c r="C10" s="521"/>
      <c r="D10" s="521"/>
      <c r="E10" s="521"/>
      <c r="F10" s="521"/>
      <c r="G10" s="521"/>
      <c r="H10" s="521"/>
      <c r="I10" s="521"/>
      <c r="J10" s="521"/>
      <c r="K10" s="521"/>
      <c r="L10" s="521"/>
    </row>
    <row r="11" spans="2:13">
      <c r="B11" s="521" t="s">
        <v>131</v>
      </c>
      <c r="C11" s="521"/>
      <c r="D11" s="521"/>
      <c r="E11" s="521"/>
      <c r="F11" s="521"/>
      <c r="G11" s="521"/>
      <c r="H11" s="521"/>
      <c r="I11" s="521"/>
      <c r="J11" s="521"/>
      <c r="K11" s="521"/>
      <c r="L11" s="521"/>
    </row>
    <row r="12" spans="2:13">
      <c r="B12" s="40"/>
      <c r="C12" s="39"/>
      <c r="D12" s="39"/>
      <c r="E12" s="39"/>
      <c r="F12" s="39"/>
      <c r="G12" s="39"/>
      <c r="H12" s="39"/>
      <c r="I12" s="39"/>
      <c r="J12" s="39"/>
      <c r="K12" s="39"/>
      <c r="L12" s="39"/>
    </row>
    <row r="13" spans="2:13" s="40" customFormat="1" ht="31.5" customHeight="1">
      <c r="B13" s="528" t="s">
        <v>197</v>
      </c>
      <c r="C13" s="528" t="s">
        <v>198</v>
      </c>
      <c r="D13" s="528"/>
      <c r="E13" s="528"/>
      <c r="F13" s="528" t="s">
        <v>199</v>
      </c>
      <c r="G13" s="528"/>
      <c r="H13" s="528"/>
      <c r="I13" s="528" t="s">
        <v>200</v>
      </c>
      <c r="J13" s="528"/>
      <c r="K13" s="528" t="s">
        <v>201</v>
      </c>
      <c r="L13" s="529"/>
    </row>
    <row r="14" spans="2:13" s="40" customFormat="1" ht="30" customHeight="1">
      <c r="B14" s="528"/>
      <c r="C14" s="48" t="s">
        <v>202</v>
      </c>
      <c r="D14" s="48" t="s">
        <v>203</v>
      </c>
      <c r="E14" s="48" t="s">
        <v>204</v>
      </c>
      <c r="F14" s="48" t="s">
        <v>205</v>
      </c>
      <c r="G14" s="48" t="s">
        <v>206</v>
      </c>
      <c r="H14" s="48" t="s">
        <v>207</v>
      </c>
      <c r="I14" s="48" t="s">
        <v>208</v>
      </c>
      <c r="J14" s="48" t="s">
        <v>209</v>
      </c>
      <c r="K14" s="76">
        <v>45657</v>
      </c>
      <c r="L14" s="76">
        <v>45291</v>
      </c>
    </row>
    <row r="15" spans="2:13" s="40" customFormat="1" ht="35.1" customHeight="1">
      <c r="B15" s="130" t="s">
        <v>210</v>
      </c>
      <c r="C15" s="132">
        <v>50000000000</v>
      </c>
      <c r="D15" s="132">
        <v>-45000000000</v>
      </c>
      <c r="E15" s="132">
        <v>5000000000</v>
      </c>
      <c r="F15" s="309">
        <v>0</v>
      </c>
      <c r="G15" s="309">
        <v>0</v>
      </c>
      <c r="H15" s="309">
        <v>0</v>
      </c>
      <c r="I15" s="309">
        <v>0</v>
      </c>
      <c r="J15" s="132">
        <v>-1898251378</v>
      </c>
      <c r="K15" s="132">
        <v>3101748622</v>
      </c>
      <c r="L15" s="309">
        <v>0</v>
      </c>
      <c r="M15" s="133"/>
    </row>
    <row r="16" spans="2:13" s="40" customFormat="1" ht="35.1" customHeight="1">
      <c r="B16" s="134" t="s">
        <v>211</v>
      </c>
      <c r="C16" s="135"/>
      <c r="D16" s="135"/>
      <c r="E16" s="135"/>
      <c r="F16" s="135"/>
      <c r="G16" s="135"/>
      <c r="H16" s="135"/>
      <c r="I16" s="135"/>
      <c r="J16" s="135"/>
      <c r="K16" s="135"/>
      <c r="L16" s="131"/>
      <c r="M16" s="136"/>
    </row>
    <row r="17" spans="2:16" s="40" customFormat="1" ht="35.1" customHeight="1">
      <c r="B17" s="137" t="s">
        <v>212</v>
      </c>
      <c r="C17" s="310">
        <v>0</v>
      </c>
      <c r="D17" s="135">
        <v>5800000000</v>
      </c>
      <c r="E17" s="135">
        <v>5800000000</v>
      </c>
      <c r="F17" s="310">
        <v>0</v>
      </c>
      <c r="G17" s="310">
        <v>0</v>
      </c>
      <c r="H17" s="310">
        <v>0</v>
      </c>
      <c r="I17" s="310">
        <v>0</v>
      </c>
      <c r="J17" s="310">
        <v>0</v>
      </c>
      <c r="K17" s="132">
        <v>5800000000</v>
      </c>
      <c r="L17" s="132">
        <v>5000000000</v>
      </c>
      <c r="O17" s="138"/>
    </row>
    <row r="18" spans="2:16" s="40" customFormat="1" ht="35.1" customHeight="1">
      <c r="B18" s="137" t="s">
        <v>213</v>
      </c>
      <c r="C18" s="310">
        <v>0</v>
      </c>
      <c r="D18" s="310">
        <v>0</v>
      </c>
      <c r="E18" s="310">
        <v>0</v>
      </c>
      <c r="F18" s="310">
        <v>0</v>
      </c>
      <c r="G18" s="310">
        <v>0</v>
      </c>
      <c r="H18" s="310">
        <v>0</v>
      </c>
      <c r="I18" s="135">
        <v>-1898251378</v>
      </c>
      <c r="J18" s="310">
        <v>1898251378</v>
      </c>
      <c r="K18" s="309">
        <v>0</v>
      </c>
      <c r="L18" s="309">
        <v>0</v>
      </c>
      <c r="O18" s="138"/>
    </row>
    <row r="19" spans="2:16" s="40" customFormat="1" ht="35.1" customHeight="1">
      <c r="B19" s="137" t="s">
        <v>214</v>
      </c>
      <c r="C19" s="310">
        <v>0</v>
      </c>
      <c r="D19" s="310">
        <v>0</v>
      </c>
      <c r="E19" s="310">
        <v>0</v>
      </c>
      <c r="F19" s="310">
        <v>0</v>
      </c>
      <c r="G19" s="310">
        <v>0</v>
      </c>
      <c r="H19" s="310">
        <v>0</v>
      </c>
      <c r="I19" s="310">
        <v>0</v>
      </c>
      <c r="J19" s="310">
        <v>0</v>
      </c>
      <c r="K19" s="309">
        <v>0</v>
      </c>
      <c r="L19" s="309">
        <v>0</v>
      </c>
      <c r="O19" s="138"/>
    </row>
    <row r="20" spans="2:16" s="40" customFormat="1" ht="35.1" customHeight="1">
      <c r="B20" s="130" t="s">
        <v>215</v>
      </c>
      <c r="C20" s="310">
        <v>0</v>
      </c>
      <c r="D20" s="310">
        <v>0</v>
      </c>
      <c r="E20" s="310">
        <v>0</v>
      </c>
      <c r="F20" s="310">
        <v>0</v>
      </c>
      <c r="G20" s="310">
        <v>0</v>
      </c>
      <c r="H20" s="310">
        <v>0</v>
      </c>
      <c r="I20" s="310">
        <v>0</v>
      </c>
      <c r="J20" s="135">
        <v>-2359789020</v>
      </c>
      <c r="K20" s="132">
        <v>-2359789020</v>
      </c>
      <c r="L20" s="132">
        <v>-1898251378</v>
      </c>
      <c r="O20" s="138"/>
    </row>
    <row r="21" spans="2:16" s="40" customFormat="1" ht="35.1" customHeight="1">
      <c r="B21" s="134" t="s">
        <v>216</v>
      </c>
      <c r="C21" s="132">
        <v>50000000000</v>
      </c>
      <c r="D21" s="132">
        <v>-39200000000</v>
      </c>
      <c r="E21" s="132">
        <v>10800000000</v>
      </c>
      <c r="F21" s="309">
        <v>0</v>
      </c>
      <c r="G21" s="309">
        <v>0</v>
      </c>
      <c r="H21" s="309">
        <v>0</v>
      </c>
      <c r="I21" s="132">
        <v>-1898251378</v>
      </c>
      <c r="J21" s="132">
        <v>-2359789020</v>
      </c>
      <c r="K21" s="132">
        <v>6541959602</v>
      </c>
      <c r="L21" s="309">
        <v>0</v>
      </c>
      <c r="M21" s="139"/>
      <c r="N21" s="136"/>
    </row>
    <row r="22" spans="2:16" s="40" customFormat="1" ht="35.1" customHeight="1">
      <c r="B22" s="134" t="s">
        <v>217</v>
      </c>
      <c r="C22" s="309">
        <v>50000000000</v>
      </c>
      <c r="D22" s="132">
        <v>-45000000000</v>
      </c>
      <c r="E22" s="309">
        <v>5000000000</v>
      </c>
      <c r="F22" s="309">
        <v>0</v>
      </c>
      <c r="G22" s="309">
        <v>0</v>
      </c>
      <c r="H22" s="309">
        <v>0</v>
      </c>
      <c r="I22" s="309">
        <v>0</v>
      </c>
      <c r="J22" s="132">
        <v>-1898251378</v>
      </c>
      <c r="K22" s="309">
        <v>0</v>
      </c>
      <c r="L22" s="309">
        <v>3101748622</v>
      </c>
      <c r="M22" s="140"/>
      <c r="N22" s="136"/>
    </row>
    <row r="23" spans="2:16" ht="7.2" customHeight="1">
      <c r="B23" s="174"/>
      <c r="E23" s="175"/>
      <c r="G23" s="169"/>
      <c r="H23" s="169"/>
      <c r="I23" s="169"/>
    </row>
    <row r="24" spans="2:16" s="141" customFormat="1">
      <c r="B24" s="523" t="s">
        <v>177</v>
      </c>
      <c r="C24" s="523"/>
      <c r="D24" s="523"/>
      <c r="E24" s="523"/>
      <c r="F24" s="523"/>
      <c r="G24" s="523"/>
      <c r="H24" s="523"/>
      <c r="I24" s="523"/>
      <c r="J24" s="523"/>
      <c r="K24" s="523"/>
      <c r="L24" s="523"/>
    </row>
    <row r="25" spans="2:16">
      <c r="B25" s="36"/>
      <c r="M25" s="141"/>
      <c r="P25" s="142"/>
    </row>
    <row r="26" spans="2:16">
      <c r="B26" s="141"/>
      <c r="C26" s="141"/>
      <c r="D26" s="141"/>
      <c r="E26" s="141"/>
      <c r="F26" s="141"/>
      <c r="G26" s="141"/>
      <c r="H26" s="141"/>
      <c r="I26" s="141"/>
      <c r="J26" s="141"/>
      <c r="K26" s="141"/>
      <c r="L26" s="141"/>
      <c r="M26" s="141"/>
      <c r="N26" s="141"/>
      <c r="P26" s="142"/>
    </row>
    <row r="27" spans="2:16">
      <c r="B27" s="141"/>
      <c r="C27" s="141"/>
      <c r="D27" s="141"/>
      <c r="E27" s="141"/>
      <c r="F27" s="141"/>
      <c r="G27" s="141"/>
      <c r="H27" s="141"/>
      <c r="I27" s="141"/>
      <c r="J27" s="141"/>
      <c r="K27" s="141"/>
      <c r="L27" s="141"/>
      <c r="M27" s="141"/>
      <c r="N27" s="141"/>
      <c r="P27" s="142"/>
    </row>
    <row r="28" spans="2:16">
      <c r="B28" s="141"/>
      <c r="C28" s="141"/>
      <c r="D28" s="141"/>
      <c r="E28" s="141"/>
      <c r="F28" s="141"/>
      <c r="G28" s="141"/>
      <c r="H28" s="141"/>
      <c r="I28" s="141"/>
      <c r="J28" s="141"/>
      <c r="K28" s="141"/>
      <c r="L28" s="141"/>
      <c r="M28" s="141"/>
      <c r="N28" s="141"/>
      <c r="P28" s="142"/>
    </row>
    <row r="29" spans="2:16">
      <c r="B29" s="141"/>
      <c r="C29" s="141"/>
      <c r="D29" s="141"/>
      <c r="E29" s="141"/>
      <c r="F29" s="141"/>
      <c r="G29" s="141"/>
      <c r="H29" s="141"/>
      <c r="I29" s="141"/>
      <c r="J29" s="141"/>
      <c r="K29" s="141"/>
      <c r="L29" s="141"/>
      <c r="M29" s="141"/>
      <c r="N29" s="141"/>
      <c r="P29" s="142"/>
    </row>
    <row r="30" spans="2:16" s="143" customFormat="1" ht="15" customHeight="1">
      <c r="B30" s="141"/>
      <c r="C30" s="141"/>
      <c r="D30" s="141"/>
      <c r="E30" s="141"/>
      <c r="F30" s="141"/>
      <c r="G30" s="141"/>
      <c r="H30" s="141"/>
      <c r="I30" s="141"/>
      <c r="J30" s="141"/>
      <c r="K30" s="141"/>
      <c r="L30" s="141"/>
      <c r="M30" s="141"/>
      <c r="N30" s="141"/>
    </row>
    <row r="31" spans="2:16" s="59" customFormat="1" ht="15" customHeight="1">
      <c r="B31" s="141"/>
      <c r="C31" s="141"/>
      <c r="D31" s="141"/>
      <c r="E31" s="141"/>
      <c r="F31" s="141"/>
      <c r="G31" s="141"/>
      <c r="H31" s="141"/>
      <c r="I31" s="141"/>
      <c r="J31" s="141"/>
      <c r="K31" s="141"/>
      <c r="L31" s="141"/>
      <c r="M31" s="141"/>
      <c r="N31" s="141"/>
    </row>
    <row r="32" spans="2:16">
      <c r="B32" s="141"/>
      <c r="C32" s="141"/>
      <c r="D32" s="141"/>
      <c r="E32" s="141"/>
      <c r="F32" s="141"/>
      <c r="G32" s="141"/>
      <c r="H32" s="141"/>
      <c r="I32" s="141"/>
      <c r="J32" s="141"/>
      <c r="K32" s="141"/>
      <c r="L32" s="141"/>
      <c r="M32" s="141"/>
      <c r="N32" s="141"/>
      <c r="O32" s="142"/>
    </row>
    <row r="33" spans="2:15">
      <c r="B33" s="141"/>
      <c r="C33" s="141"/>
      <c r="D33" s="141"/>
      <c r="E33" s="141"/>
      <c r="F33" s="141"/>
      <c r="G33" s="141"/>
      <c r="H33" s="141"/>
      <c r="I33" s="141"/>
      <c r="J33" s="141"/>
      <c r="K33" s="141"/>
      <c r="L33" s="141"/>
      <c r="M33" s="141"/>
      <c r="N33" s="141"/>
      <c r="O33" s="142"/>
    </row>
    <row r="34" spans="2:15">
      <c r="B34" s="141"/>
      <c r="C34" s="141"/>
      <c r="D34" s="141"/>
      <c r="E34" s="141"/>
      <c r="F34" s="141"/>
      <c r="G34" s="141"/>
      <c r="H34" s="141"/>
      <c r="I34" s="141"/>
      <c r="J34" s="141"/>
      <c r="K34" s="141"/>
      <c r="L34" s="141"/>
      <c r="M34" s="141"/>
      <c r="N34" s="141"/>
    </row>
    <row r="35" spans="2:15">
      <c r="B35" s="141"/>
      <c r="C35" s="141"/>
      <c r="D35" s="141"/>
      <c r="E35" s="141"/>
      <c r="F35" s="141"/>
      <c r="G35" s="141"/>
      <c r="H35" s="141"/>
      <c r="I35" s="141"/>
      <c r="J35" s="141"/>
      <c r="K35" s="141"/>
      <c r="L35" s="141"/>
      <c r="M35" s="141"/>
      <c r="N35" s="141"/>
    </row>
    <row r="36" spans="2:15">
      <c r="B36" s="141"/>
      <c r="C36" s="141"/>
      <c r="D36" s="141"/>
      <c r="E36" s="141"/>
      <c r="F36" s="141"/>
      <c r="G36" s="141"/>
      <c r="H36" s="141"/>
      <c r="I36" s="141"/>
      <c r="J36" s="141"/>
      <c r="K36" s="141"/>
      <c r="L36" s="141"/>
      <c r="M36" s="141"/>
      <c r="N36" s="141"/>
    </row>
    <row r="37" spans="2:15">
      <c r="B37" s="141"/>
      <c r="C37" s="141"/>
      <c r="D37" s="141"/>
      <c r="E37" s="141"/>
      <c r="F37" s="141"/>
      <c r="G37" s="141"/>
      <c r="H37" s="141"/>
      <c r="I37" s="141"/>
      <c r="J37" s="141"/>
      <c r="K37" s="141"/>
      <c r="L37" s="141"/>
      <c r="M37" s="141"/>
      <c r="N37" s="141"/>
    </row>
    <row r="38" spans="2:15">
      <c r="B38" s="141"/>
      <c r="C38" s="141"/>
      <c r="D38" s="141"/>
      <c r="E38" s="141"/>
      <c r="F38" s="141"/>
      <c r="G38" s="141"/>
      <c r="H38" s="141"/>
      <c r="I38" s="141"/>
      <c r="J38" s="141"/>
      <c r="K38" s="141"/>
      <c r="L38" s="141"/>
      <c r="M38" s="141"/>
      <c r="N38" s="141"/>
    </row>
    <row r="39" spans="2:15">
      <c r="B39" s="141"/>
      <c r="C39" s="141"/>
      <c r="D39" s="141"/>
      <c r="E39" s="141"/>
      <c r="F39" s="141"/>
      <c r="G39" s="141"/>
      <c r="H39" s="141"/>
      <c r="I39" s="141"/>
      <c r="J39" s="141"/>
      <c r="K39" s="141"/>
      <c r="L39" s="141"/>
      <c r="M39" s="141"/>
      <c r="N39" s="141"/>
    </row>
    <row r="40" spans="2:15">
      <c r="B40" s="141"/>
      <c r="C40" s="141"/>
      <c r="D40" s="141"/>
      <c r="E40" s="141"/>
      <c r="F40" s="141"/>
      <c r="G40" s="141"/>
      <c r="H40" s="141"/>
      <c r="I40" s="141"/>
      <c r="J40" s="141"/>
      <c r="K40" s="141"/>
      <c r="L40" s="141"/>
      <c r="M40" s="141"/>
      <c r="N40" s="141"/>
    </row>
    <row r="41" spans="2:15">
      <c r="B41" s="141"/>
      <c r="C41" s="141"/>
      <c r="D41" s="141"/>
      <c r="E41" s="141"/>
      <c r="F41" s="141"/>
      <c r="G41" s="141"/>
      <c r="H41" s="141"/>
      <c r="I41" s="141"/>
      <c r="J41" s="141"/>
      <c r="K41" s="141"/>
      <c r="L41" s="141"/>
      <c r="M41" s="141"/>
      <c r="N41" s="141"/>
    </row>
    <row r="42" spans="2:15">
      <c r="B42" s="141"/>
      <c r="C42" s="141"/>
      <c r="D42" s="141"/>
      <c r="E42" s="141"/>
      <c r="F42" s="141"/>
      <c r="G42" s="141"/>
      <c r="H42" s="141"/>
      <c r="I42" s="141"/>
      <c r="J42" s="141"/>
      <c r="K42" s="141"/>
      <c r="L42" s="141"/>
      <c r="M42" s="141"/>
      <c r="N42" s="141"/>
    </row>
    <row r="43" spans="2:15">
      <c r="B43" s="141"/>
      <c r="C43" s="141"/>
      <c r="D43" s="141"/>
      <c r="E43" s="141"/>
      <c r="F43" s="141"/>
      <c r="G43" s="141"/>
      <c r="H43" s="141"/>
      <c r="I43" s="141"/>
      <c r="J43" s="141"/>
      <c r="K43" s="141"/>
      <c r="L43" s="141"/>
      <c r="M43" s="141"/>
      <c r="N43" s="141"/>
    </row>
    <row r="44" spans="2:15">
      <c r="B44" s="141"/>
      <c r="C44" s="141"/>
      <c r="D44" s="141"/>
      <c r="E44" s="141"/>
      <c r="F44" s="141"/>
      <c r="G44" s="141"/>
      <c r="H44" s="141"/>
      <c r="I44" s="141"/>
      <c r="J44" s="141"/>
      <c r="K44" s="141"/>
      <c r="L44" s="141"/>
      <c r="M44" s="141"/>
      <c r="N44" s="141"/>
    </row>
    <row r="57" spans="4:4">
      <c r="D57" s="36">
        <v>0</v>
      </c>
    </row>
  </sheetData>
  <customSheetViews>
    <customSheetView guid="{0A2CCCB3-571A-4A67-B569-64E7C0BD6DFC}" scale="80" showPageBreaks="1" showGridLines="0" fitToPage="1" printArea="1">
      <pane ySplit="15" topLeftCell="A20" activePane="bottomLeft" state="frozen"/>
      <selection pane="bottomLeft" activeCell="B24" sqref="B24:L24"/>
      <pageMargins left="0" right="0" top="0" bottom="0" header="0" footer="0"/>
      <pageSetup paperSize="9" scale="69" orientation="landscape" r:id="rId1"/>
      <headerFooter alignWithMargins="0"/>
    </customSheetView>
    <customSheetView guid="{52ACAEC5-A07E-476F-A492-622AB5A07DC8}" scale="80" showGridLines="0" fitToPage="1">
      <pane ySplit="14" topLeftCell="A15" activePane="bottomLeft" state="frozen"/>
      <selection pane="bottomLeft" activeCell="F21" sqref="F21"/>
      <pageMargins left="0" right="0" top="0" bottom="0" header="0" footer="0"/>
      <pageSetup paperSize="9" scale="69" orientation="landscape" r:id="rId2"/>
      <headerFooter alignWithMargins="0"/>
    </customSheetView>
  </customSheetViews>
  <mergeCells count="10">
    <mergeCell ref="B24:L24"/>
    <mergeCell ref="B8:L8"/>
    <mergeCell ref="B9:L9"/>
    <mergeCell ref="B10:L10"/>
    <mergeCell ref="B11:L11"/>
    <mergeCell ref="B13:B14"/>
    <mergeCell ref="C13:E13"/>
    <mergeCell ref="F13:H13"/>
    <mergeCell ref="I13:J13"/>
    <mergeCell ref="K13:L13"/>
  </mergeCells>
  <pageMargins left="0.23622047244094491" right="0.23622047244094491" top="0.74803149606299213" bottom="0.74803149606299213" header="0.31496062992125984" footer="0.31496062992125984"/>
  <pageSetup paperSize="9" scale="69" orientation="landscape" r:id="rId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A6ECA-6AA7-4151-82E7-78161449B9DA}">
  <sheetPr>
    <tabColor theme="0"/>
    <pageSetUpPr fitToPage="1"/>
  </sheetPr>
  <dimension ref="B1:L61"/>
  <sheetViews>
    <sheetView showGridLines="0" zoomScale="90" zoomScaleNormal="90" zoomScaleSheetLayoutView="90" workbookViewId="0">
      <pane ySplit="14" topLeftCell="A15" activePane="bottomLeft" state="frozen"/>
      <selection pane="bottomLeft" activeCell="E57" sqref="E57"/>
    </sheetView>
  </sheetViews>
  <sheetFormatPr baseColWidth="10" defaultColWidth="11.44140625" defaultRowHeight="13.2"/>
  <cols>
    <col min="1" max="1" width="3.33203125" style="36" customWidth="1"/>
    <col min="2" max="2" width="52.5546875" style="128" customWidth="1"/>
    <col min="3" max="3" width="17" style="128" bestFit="1" customWidth="1"/>
    <col min="4" max="4" width="10.44140625" style="128" customWidth="1"/>
    <col min="5" max="5" width="24.5546875" style="128" customWidth="1"/>
    <col min="6" max="6" width="21.6640625" style="177" customWidth="1"/>
    <col min="7" max="8" width="3" style="36" customWidth="1"/>
    <col min="9" max="9" width="17.44140625" style="36" customWidth="1"/>
    <col min="10" max="10" width="19" style="36" bestFit="1" customWidth="1"/>
    <col min="11" max="16384" width="11.44140625" style="36"/>
  </cols>
  <sheetData>
    <row r="1" spans="2:9" s="33" customFormat="1"/>
    <row r="2" spans="2:9" s="33" customFormat="1"/>
    <row r="3" spans="2:9" s="33" customFormat="1"/>
    <row r="4" spans="2:9" s="33" customFormat="1"/>
    <row r="5" spans="2:9" s="33" customFormat="1"/>
    <row r="6" spans="2:9" s="33" customFormat="1"/>
    <row r="7" spans="2:9" s="33" customFormat="1"/>
    <row r="8" spans="2:9">
      <c r="B8" s="520" t="s">
        <v>0</v>
      </c>
      <c r="C8" s="520"/>
      <c r="D8" s="520"/>
      <c r="E8" s="520"/>
      <c r="F8" s="520"/>
      <c r="G8" s="520"/>
      <c r="H8" s="144"/>
      <c r="I8" s="144"/>
    </row>
    <row r="9" spans="2:9">
      <c r="B9" s="526" t="s">
        <v>218</v>
      </c>
      <c r="C9" s="526"/>
      <c r="D9" s="526"/>
      <c r="E9" s="526"/>
      <c r="F9" s="526"/>
      <c r="G9" s="178"/>
      <c r="H9" s="179"/>
      <c r="I9" s="179"/>
    </row>
    <row r="10" spans="2:9" ht="39.75" customHeight="1">
      <c r="B10" s="537" t="s">
        <v>179</v>
      </c>
      <c r="C10" s="537"/>
      <c r="D10" s="537"/>
      <c r="E10" s="537"/>
      <c r="F10" s="537"/>
      <c r="G10" s="178"/>
      <c r="H10" s="179"/>
      <c r="I10" s="179"/>
    </row>
    <row r="11" spans="2:9">
      <c r="B11" s="521" t="s">
        <v>131</v>
      </c>
      <c r="C11" s="521"/>
      <c r="D11" s="521"/>
      <c r="E11" s="521"/>
      <c r="F11" s="521"/>
      <c r="G11" s="521"/>
      <c r="H11" s="179"/>
      <c r="I11" s="179"/>
    </row>
    <row r="12" spans="2:9">
      <c r="B12" s="45"/>
      <c r="C12" s="45"/>
      <c r="D12" s="45"/>
      <c r="E12" s="45"/>
      <c r="F12" s="40"/>
      <c r="G12" s="128"/>
    </row>
    <row r="13" spans="2:9" ht="25.2" customHeight="1">
      <c r="B13" s="180"/>
      <c r="C13" s="180"/>
      <c r="D13" s="180"/>
      <c r="E13" s="76">
        <v>45657</v>
      </c>
      <c r="F13" s="76">
        <v>45291</v>
      </c>
    </row>
    <row r="14" spans="2:9" ht="7.2" customHeight="1">
      <c r="B14" s="181"/>
      <c r="C14" s="182"/>
      <c r="D14" s="182"/>
      <c r="E14" s="183"/>
      <c r="F14" s="184"/>
    </row>
    <row r="15" spans="2:9">
      <c r="B15" s="531" t="s">
        <v>219</v>
      </c>
      <c r="C15" s="532"/>
      <c r="D15" s="532"/>
      <c r="E15" s="186"/>
      <c r="F15" s="186"/>
    </row>
    <row r="16" spans="2:9" ht="7.2" customHeight="1">
      <c r="B16" s="448"/>
      <c r="C16" s="185"/>
      <c r="D16" s="185"/>
      <c r="E16" s="186"/>
      <c r="F16" s="186"/>
    </row>
    <row r="17" spans="2:10" s="40" customFormat="1">
      <c r="B17" s="449" t="s">
        <v>220</v>
      </c>
      <c r="C17" s="187"/>
      <c r="D17" s="187"/>
      <c r="E17" s="186">
        <v>2330978211</v>
      </c>
      <c r="F17" s="186">
        <v>129909237</v>
      </c>
      <c r="I17" s="36"/>
      <c r="J17" s="36"/>
    </row>
    <row r="18" spans="2:10" s="40" customFormat="1">
      <c r="B18" s="449" t="s">
        <v>221</v>
      </c>
      <c r="C18" s="187"/>
      <c r="D18" s="187"/>
      <c r="E18" s="311">
        <v>0</v>
      </c>
      <c r="F18" s="186">
        <v>0</v>
      </c>
      <c r="I18" s="36"/>
      <c r="J18" s="36"/>
    </row>
    <row r="19" spans="2:10" s="40" customFormat="1">
      <c r="B19" s="449" t="s">
        <v>222</v>
      </c>
      <c r="C19" s="187"/>
      <c r="D19" s="187"/>
      <c r="E19" s="186">
        <v>-1910943834</v>
      </c>
      <c r="F19" s="186">
        <v>-625122812</v>
      </c>
      <c r="I19" s="36"/>
      <c r="J19" s="36"/>
    </row>
    <row r="20" spans="2:10" s="40" customFormat="1">
      <c r="B20" s="449" t="s">
        <v>223</v>
      </c>
      <c r="C20" s="187"/>
      <c r="D20" s="187"/>
      <c r="E20" s="311">
        <v>0</v>
      </c>
      <c r="F20" s="186">
        <v>0</v>
      </c>
      <c r="I20" s="36"/>
      <c r="J20" s="36"/>
    </row>
    <row r="21" spans="2:10" s="40" customFormat="1" ht="31.5" customHeight="1">
      <c r="B21" s="533" t="s">
        <v>224</v>
      </c>
      <c r="C21" s="534"/>
      <c r="D21" s="534"/>
      <c r="E21" s="188">
        <v>420034377</v>
      </c>
      <c r="F21" s="188">
        <v>-495213575</v>
      </c>
      <c r="I21" s="36"/>
      <c r="J21" s="36"/>
    </row>
    <row r="22" spans="2:10" s="40" customFormat="1">
      <c r="B22" s="448" t="s">
        <v>225</v>
      </c>
      <c r="C22" s="185"/>
      <c r="D22" s="185"/>
      <c r="E22" s="312">
        <v>0</v>
      </c>
      <c r="F22" s="312">
        <v>0</v>
      </c>
      <c r="I22" s="36"/>
      <c r="J22" s="36"/>
    </row>
    <row r="23" spans="2:10" s="40" customFormat="1">
      <c r="B23" s="449" t="s">
        <v>226</v>
      </c>
      <c r="C23" s="187"/>
      <c r="D23" s="185"/>
      <c r="E23" s="311">
        <v>0</v>
      </c>
      <c r="F23" s="186">
        <v>0</v>
      </c>
      <c r="I23" s="36"/>
      <c r="J23" s="36"/>
    </row>
    <row r="24" spans="2:10" s="40" customFormat="1">
      <c r="B24" s="448" t="s">
        <v>227</v>
      </c>
      <c r="C24" s="185"/>
      <c r="D24" s="185"/>
      <c r="E24" s="188">
        <v>-3650691209</v>
      </c>
      <c r="F24" s="188">
        <v>-3044801820</v>
      </c>
      <c r="I24" s="36"/>
      <c r="J24" s="36"/>
    </row>
    <row r="25" spans="2:10" s="40" customFormat="1">
      <c r="B25" s="449" t="s">
        <v>228</v>
      </c>
      <c r="C25" s="187"/>
      <c r="D25" s="185"/>
      <c r="E25" s="186">
        <v>-3650691209</v>
      </c>
      <c r="F25" s="186">
        <v>-3044801820</v>
      </c>
      <c r="H25" s="450"/>
      <c r="I25" s="36"/>
      <c r="J25" s="36"/>
    </row>
    <row r="26" spans="2:10" s="40" customFormat="1">
      <c r="B26" s="533" t="s">
        <v>229</v>
      </c>
      <c r="C26" s="534"/>
      <c r="D26" s="534"/>
      <c r="E26" s="188">
        <v>-3230656832</v>
      </c>
      <c r="F26" s="188">
        <v>-3540015395</v>
      </c>
      <c r="H26" s="450"/>
      <c r="I26" s="36"/>
      <c r="J26" s="36"/>
    </row>
    <row r="27" spans="2:10" s="40" customFormat="1">
      <c r="B27" s="449" t="s">
        <v>230</v>
      </c>
      <c r="C27" s="187"/>
      <c r="D27" s="185"/>
      <c r="E27" s="311">
        <v>0</v>
      </c>
      <c r="F27" s="186">
        <v>0</v>
      </c>
      <c r="H27" s="450"/>
      <c r="I27" s="36"/>
      <c r="J27" s="36"/>
    </row>
    <row r="28" spans="2:10" s="40" customFormat="1">
      <c r="B28" s="448" t="s">
        <v>231</v>
      </c>
      <c r="C28" s="185"/>
      <c r="D28" s="185"/>
      <c r="E28" s="188">
        <v>-3230656832</v>
      </c>
      <c r="F28" s="188">
        <v>-3540015395</v>
      </c>
      <c r="H28" s="450"/>
      <c r="I28" s="36"/>
      <c r="J28" s="36"/>
    </row>
    <row r="29" spans="2:10" s="40" customFormat="1">
      <c r="B29" s="448"/>
      <c r="C29" s="185"/>
      <c r="D29" s="185"/>
      <c r="E29" s="186"/>
      <c r="F29" s="186"/>
      <c r="H29" s="450"/>
      <c r="I29" s="36"/>
      <c r="J29" s="36"/>
    </row>
    <row r="30" spans="2:10" s="40" customFormat="1">
      <c r="B30" s="531" t="s">
        <v>232</v>
      </c>
      <c r="C30" s="532"/>
      <c r="D30" s="532"/>
      <c r="E30" s="186"/>
      <c r="F30" s="186"/>
      <c r="H30" s="450"/>
      <c r="I30" s="36"/>
      <c r="J30" s="36"/>
    </row>
    <row r="31" spans="2:10" ht="7.2" customHeight="1">
      <c r="B31" s="448"/>
      <c r="C31" s="185"/>
      <c r="D31" s="185"/>
      <c r="E31" s="186"/>
      <c r="F31" s="186"/>
    </row>
    <row r="32" spans="2:10" s="40" customFormat="1">
      <c r="B32" s="451" t="s">
        <v>233</v>
      </c>
      <c r="C32" s="189"/>
      <c r="D32" s="185"/>
      <c r="E32" s="311">
        <v>0</v>
      </c>
      <c r="F32" s="186">
        <v>0</v>
      </c>
      <c r="G32" s="36"/>
      <c r="H32" s="450"/>
      <c r="I32" s="36"/>
      <c r="J32" s="36"/>
    </row>
    <row r="33" spans="2:11" s="40" customFormat="1">
      <c r="B33" s="451" t="s">
        <v>145</v>
      </c>
      <c r="C33" s="189"/>
      <c r="D33" s="185"/>
      <c r="E33" s="311">
        <v>0</v>
      </c>
      <c r="F33" s="186">
        <v>0</v>
      </c>
      <c r="G33" s="36"/>
      <c r="H33" s="450"/>
      <c r="I33" s="36"/>
      <c r="J33" s="36"/>
    </row>
    <row r="34" spans="2:11" s="40" customFormat="1">
      <c r="B34" s="535" t="s">
        <v>234</v>
      </c>
      <c r="C34" s="525"/>
      <c r="D34" s="525"/>
      <c r="E34" s="311">
        <v>0</v>
      </c>
      <c r="F34" s="186">
        <v>-306081820</v>
      </c>
      <c r="G34" s="36"/>
      <c r="H34" s="450"/>
      <c r="I34" s="36"/>
      <c r="J34" s="36"/>
    </row>
    <row r="35" spans="2:11" s="40" customFormat="1">
      <c r="B35" s="449" t="s">
        <v>235</v>
      </c>
      <c r="C35" s="187"/>
      <c r="D35" s="187"/>
      <c r="E35" s="186">
        <v>602863398</v>
      </c>
      <c r="F35" s="186">
        <v>21295361</v>
      </c>
      <c r="G35" s="36"/>
      <c r="H35" s="450"/>
      <c r="I35" s="36"/>
      <c r="J35" s="36"/>
    </row>
    <row r="36" spans="2:11" s="40" customFormat="1">
      <c r="B36" s="449" t="s">
        <v>236</v>
      </c>
      <c r="C36" s="187"/>
      <c r="D36" s="187"/>
      <c r="E36" s="311">
        <v>0</v>
      </c>
      <c r="F36" s="186">
        <v>0</v>
      </c>
      <c r="G36" s="36"/>
      <c r="H36" s="450"/>
      <c r="I36" s="36"/>
      <c r="J36" s="36"/>
    </row>
    <row r="37" spans="2:11" s="40" customFormat="1">
      <c r="B37" s="448" t="s">
        <v>237</v>
      </c>
      <c r="C37" s="185"/>
      <c r="D37" s="185"/>
      <c r="E37" s="188">
        <v>602863398</v>
      </c>
      <c r="F37" s="188">
        <v>-284786459</v>
      </c>
      <c r="G37" s="36"/>
      <c r="I37" s="36"/>
      <c r="J37" s="36"/>
    </row>
    <row r="38" spans="2:11" s="40" customFormat="1">
      <c r="B38" s="448"/>
      <c r="C38" s="185"/>
      <c r="D38" s="185"/>
      <c r="E38" s="186"/>
      <c r="F38" s="186"/>
      <c r="I38" s="36"/>
      <c r="J38" s="36"/>
    </row>
    <row r="39" spans="2:11" s="40" customFormat="1" ht="31.5" customHeight="1">
      <c r="B39" s="531" t="s">
        <v>238</v>
      </c>
      <c r="C39" s="532"/>
      <c r="D39" s="532"/>
      <c r="E39" s="186"/>
      <c r="F39" s="186"/>
      <c r="I39" s="36"/>
      <c r="J39" s="36"/>
    </row>
    <row r="40" spans="2:11" s="40" customFormat="1">
      <c r="B40" s="449" t="s">
        <v>239</v>
      </c>
      <c r="C40" s="187"/>
      <c r="D40" s="187"/>
      <c r="E40" s="186">
        <v>5800000000</v>
      </c>
      <c r="F40" s="186">
        <v>5000000000</v>
      </c>
      <c r="I40" s="36"/>
      <c r="J40" s="36"/>
    </row>
    <row r="41" spans="2:11" s="40" customFormat="1">
      <c r="B41" s="449" t="s">
        <v>240</v>
      </c>
      <c r="C41" s="187"/>
      <c r="D41" s="187"/>
      <c r="E41" s="311">
        <v>0</v>
      </c>
      <c r="F41" s="311">
        <v>0</v>
      </c>
      <c r="I41" s="36"/>
      <c r="J41" s="36"/>
    </row>
    <row r="42" spans="2:11" s="40" customFormat="1">
      <c r="B42" s="449" t="s">
        <v>241</v>
      </c>
      <c r="C42" s="187"/>
      <c r="D42" s="187"/>
      <c r="E42" s="311">
        <v>0</v>
      </c>
      <c r="F42" s="311">
        <v>0</v>
      </c>
      <c r="H42" s="452"/>
      <c r="I42" s="36"/>
      <c r="J42" s="36"/>
    </row>
    <row r="43" spans="2:11" s="40" customFormat="1">
      <c r="B43" s="449" t="s">
        <v>242</v>
      </c>
      <c r="C43" s="187"/>
      <c r="D43" s="187"/>
      <c r="E43" s="311">
        <v>0</v>
      </c>
      <c r="F43" s="311">
        <v>0</v>
      </c>
      <c r="H43" s="453"/>
      <c r="I43" s="36"/>
      <c r="J43" s="36"/>
    </row>
    <row r="44" spans="2:11" s="40" customFormat="1">
      <c r="B44" s="448" t="s">
        <v>243</v>
      </c>
      <c r="C44" s="185"/>
      <c r="D44" s="185"/>
      <c r="E44" s="188">
        <v>5800000000</v>
      </c>
      <c r="F44" s="188">
        <v>5000000000</v>
      </c>
      <c r="H44" s="453"/>
      <c r="I44" s="36"/>
      <c r="J44" s="36"/>
      <c r="K44" s="190"/>
    </row>
    <row r="45" spans="2:11" s="40" customFormat="1">
      <c r="B45" s="448"/>
      <c r="C45" s="185"/>
      <c r="D45" s="185"/>
      <c r="E45" s="186"/>
      <c r="F45" s="186"/>
      <c r="H45" s="453"/>
      <c r="I45" s="36"/>
      <c r="J45" s="36"/>
      <c r="K45" s="190"/>
    </row>
    <row r="46" spans="2:11" s="40" customFormat="1" ht="26.4">
      <c r="B46" s="448" t="s">
        <v>244</v>
      </c>
      <c r="C46" s="185"/>
      <c r="D46" s="185"/>
      <c r="E46" s="188">
        <v>10227314</v>
      </c>
      <c r="F46" s="188">
        <v>-512891</v>
      </c>
      <c r="H46" s="453"/>
      <c r="I46" s="36"/>
      <c r="J46" s="36"/>
      <c r="K46" s="190"/>
    </row>
    <row r="47" spans="2:11" s="40" customFormat="1">
      <c r="B47" s="448"/>
      <c r="C47" s="185"/>
      <c r="D47" s="185"/>
      <c r="E47" s="186"/>
      <c r="F47" s="186"/>
      <c r="H47" s="453"/>
      <c r="I47" s="36"/>
      <c r="J47" s="36"/>
      <c r="K47" s="190"/>
    </row>
    <row r="48" spans="2:11" s="40" customFormat="1">
      <c r="B48" s="533" t="s">
        <v>245</v>
      </c>
      <c r="C48" s="534"/>
      <c r="D48" s="534"/>
      <c r="E48" s="188">
        <v>3182433880</v>
      </c>
      <c r="F48" s="188">
        <v>1174685255</v>
      </c>
      <c r="I48" s="36"/>
      <c r="J48" s="36"/>
      <c r="K48" s="190"/>
    </row>
    <row r="49" spans="2:12" s="40" customFormat="1">
      <c r="B49" s="449" t="s">
        <v>246</v>
      </c>
      <c r="C49" s="185"/>
      <c r="D49" s="185"/>
      <c r="E49" s="311">
        <v>1174685255</v>
      </c>
      <c r="F49" s="311">
        <v>0</v>
      </c>
      <c r="I49" s="36"/>
      <c r="J49" s="36"/>
      <c r="K49" s="190"/>
    </row>
    <row r="50" spans="2:12" s="40" customFormat="1">
      <c r="B50" s="454" t="s">
        <v>247</v>
      </c>
      <c r="C50" s="455"/>
      <c r="D50" s="455"/>
      <c r="E50" s="191">
        <v>4357119135</v>
      </c>
      <c r="F50" s="191">
        <v>1174685255</v>
      </c>
      <c r="I50" s="156"/>
      <c r="J50" s="36"/>
      <c r="K50" s="190"/>
      <c r="L50" s="190"/>
    </row>
    <row r="51" spans="2:12" s="40" customFormat="1">
      <c r="B51" s="185"/>
      <c r="C51" s="185"/>
      <c r="D51" s="185"/>
      <c r="E51" s="192"/>
      <c r="F51" s="192"/>
      <c r="I51" s="193"/>
      <c r="J51" s="193"/>
      <c r="K51" s="193"/>
      <c r="L51" s="190"/>
    </row>
    <row r="52" spans="2:12" s="40" customFormat="1">
      <c r="B52" s="523" t="s">
        <v>177</v>
      </c>
      <c r="C52" s="523"/>
      <c r="D52" s="523"/>
      <c r="E52" s="523"/>
      <c r="F52" s="523"/>
      <c r="I52" s="194"/>
      <c r="J52" s="194"/>
      <c r="K52" s="190"/>
      <c r="L52" s="190"/>
    </row>
    <row r="53" spans="2:12">
      <c r="E53" s="36"/>
      <c r="F53" s="36"/>
      <c r="I53" s="169"/>
      <c r="J53" s="169"/>
      <c r="K53" s="169"/>
    </row>
    <row r="54" spans="2:12">
      <c r="B54" s="36"/>
      <c r="C54" s="36"/>
      <c r="D54" s="36"/>
      <c r="E54" s="195"/>
      <c r="F54" s="36"/>
      <c r="G54" s="128"/>
      <c r="I54" s="190"/>
      <c r="J54" s="169"/>
      <c r="K54" s="169"/>
    </row>
    <row r="55" spans="2:12">
      <c r="E55" s="36"/>
      <c r="F55" s="36"/>
      <c r="G55" s="128"/>
      <c r="I55" s="40"/>
    </row>
    <row r="56" spans="2:12">
      <c r="E56" s="36"/>
      <c r="F56" s="36"/>
      <c r="G56" s="128"/>
      <c r="I56" s="40"/>
    </row>
    <row r="57" spans="2:12">
      <c r="B57" s="57"/>
      <c r="C57" s="536"/>
      <c r="D57" s="536"/>
      <c r="E57" s="57"/>
      <c r="F57" s="59"/>
      <c r="K57" s="40"/>
    </row>
    <row r="58" spans="2:12">
      <c r="B58" s="60"/>
      <c r="C58" s="530"/>
      <c r="D58" s="530"/>
      <c r="E58" s="60"/>
      <c r="F58" s="60"/>
      <c r="K58" s="40"/>
    </row>
    <row r="60" spans="2:12">
      <c r="B60" s="60"/>
      <c r="C60" s="60"/>
      <c r="D60" s="60"/>
      <c r="E60" s="60"/>
      <c r="F60" s="143"/>
      <c r="H60" s="143"/>
    </row>
    <row r="61" spans="2:12">
      <c r="B61" s="144"/>
      <c r="C61" s="59"/>
      <c r="D61" s="59"/>
      <c r="E61" s="59"/>
      <c r="F61" s="59"/>
      <c r="H61" s="59"/>
    </row>
  </sheetData>
  <customSheetViews>
    <customSheetView guid="{0A2CCCB3-571A-4A67-B569-64E7C0BD6DFC}" scale="90" showPageBreaks="1" showGridLines="0" fitToPage="1" printArea="1">
      <pane ySplit="14" topLeftCell="A46" activePane="bottomLeft" state="frozen"/>
      <selection pane="bottomLeft" activeCell="B52" sqref="B52:F52"/>
      <pageMargins left="0" right="0" top="0" bottom="0" header="0" footer="0"/>
      <pageSetup paperSize="9" scale="67" fitToHeight="0" orientation="portrait" r:id="rId1"/>
    </customSheetView>
    <customSheetView guid="{52ACAEC5-A07E-476F-A492-622AB5A07DC8}" scale="90" showGridLines="0" fitToPage="1">
      <pane ySplit="13" topLeftCell="A14" activePane="bottomLeft" state="frozen"/>
      <selection pane="bottomLeft" activeCell="E50" sqref="E50"/>
      <pageMargins left="0" right="0" top="0" bottom="0" header="0" footer="0"/>
      <pageSetup paperSize="9" scale="67" fitToHeight="0" orientation="portrait" r:id="rId2"/>
    </customSheetView>
  </customSheetViews>
  <mergeCells count="14">
    <mergeCell ref="C58:D58"/>
    <mergeCell ref="B8:G8"/>
    <mergeCell ref="B11:G11"/>
    <mergeCell ref="B15:D15"/>
    <mergeCell ref="B21:D21"/>
    <mergeCell ref="B26:D26"/>
    <mergeCell ref="B30:D30"/>
    <mergeCell ref="B34:D34"/>
    <mergeCell ref="B39:D39"/>
    <mergeCell ref="B48:D48"/>
    <mergeCell ref="B52:F52"/>
    <mergeCell ref="C57:D57"/>
    <mergeCell ref="B9:F9"/>
    <mergeCell ref="B10:F10"/>
  </mergeCells>
  <pageMargins left="0.7" right="0.7" top="0.75" bottom="0.75" header="0.3" footer="0.3"/>
  <pageSetup paperSize="9" scale="67" fitToHeight="0"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9593-41F4-42F5-AFFA-389A9D2B1683}">
  <sheetPr>
    <tabColor rgb="FFFFC000"/>
  </sheetPr>
  <dimension ref="A1:AM1567"/>
  <sheetViews>
    <sheetView zoomScaleNormal="100" workbookViewId="0">
      <pane xSplit="8" ySplit="3" topLeftCell="I931" activePane="bottomRight" state="frozen"/>
      <selection pane="topRight" activeCell="I1" sqref="I1"/>
      <selection pane="bottomLeft" activeCell="A4" sqref="A4"/>
      <selection pane="bottomRight" sqref="A1:XFD1048576"/>
    </sheetView>
  </sheetViews>
  <sheetFormatPr baseColWidth="10" defaultColWidth="9.109375" defaultRowHeight="15" customHeight="1" outlineLevelCol="1"/>
  <cols>
    <col min="1" max="1" width="9.109375" customWidth="1"/>
    <col min="2" max="2" width="14.5546875" bestFit="1" customWidth="1"/>
    <col min="3" max="3" width="40.44140625" bestFit="1" customWidth="1"/>
    <col min="4" max="4" width="17.5546875" bestFit="1" customWidth="1"/>
    <col min="5" max="6" width="16.88671875" customWidth="1" outlineLevel="1"/>
    <col min="7" max="7" width="17.5546875" style="378" customWidth="1" outlineLevel="1"/>
    <col min="8" max="8" width="17.88671875" style="378" customWidth="1"/>
    <col min="9" max="9" width="19.6640625" customWidth="1"/>
    <col min="10" max="10" width="20.44140625" bestFit="1" customWidth="1"/>
    <col min="11" max="11" width="16" bestFit="1" customWidth="1"/>
    <col min="12" max="12" width="16.6640625" bestFit="1" customWidth="1"/>
    <col min="13" max="13" width="13.33203125" bestFit="1" customWidth="1"/>
    <col min="14" max="14" width="16.44140625" bestFit="1" customWidth="1"/>
    <col min="15" max="15" width="15.44140625" bestFit="1" customWidth="1"/>
    <col min="16" max="18" width="15.5546875" customWidth="1"/>
    <col min="19" max="19" width="15.44140625" bestFit="1" customWidth="1"/>
    <col min="20" max="20" width="15.5546875" customWidth="1"/>
    <col min="21" max="21" width="16.109375" bestFit="1" customWidth="1"/>
    <col min="22" max="23" width="12.44140625" bestFit="1" customWidth="1"/>
    <col min="24" max="24" width="14.88671875" bestFit="1" customWidth="1"/>
    <col min="25" max="25" width="17.6640625" bestFit="1" customWidth="1"/>
    <col min="26" max="26" width="17.5546875" bestFit="1" customWidth="1"/>
    <col min="27" max="27" width="15.88671875" bestFit="1" customWidth="1"/>
    <col min="262" max="262" width="33.6640625" customWidth="1"/>
    <col min="263" max="263" width="16" customWidth="1"/>
    <col min="264" max="265" width="15" bestFit="1" customWidth="1"/>
    <col min="266" max="266" width="16.5546875" bestFit="1" customWidth="1"/>
    <col min="267" max="267" width="12.5546875" customWidth="1"/>
    <col min="268" max="268" width="17.5546875" bestFit="1" customWidth="1"/>
    <col min="269" max="270" width="18.109375" bestFit="1" customWidth="1"/>
    <col min="271" max="271" width="12.88671875" bestFit="1" customWidth="1"/>
    <col min="272" max="273" width="16.5546875" bestFit="1" customWidth="1"/>
    <col min="274" max="275" width="13.109375" bestFit="1" customWidth="1"/>
    <col min="276" max="276" width="15.5546875" bestFit="1" customWidth="1"/>
    <col min="277" max="277" width="13.6640625" bestFit="1" customWidth="1"/>
    <col min="278" max="280" width="12.33203125" bestFit="1" customWidth="1"/>
    <col min="281" max="281" width="17.5546875" bestFit="1" customWidth="1"/>
    <col min="282" max="282" width="12.33203125" bestFit="1" customWidth="1"/>
    <col min="283" max="283" width="13.44140625" bestFit="1" customWidth="1"/>
    <col min="518" max="518" width="33.6640625" customWidth="1"/>
    <col min="519" max="519" width="16" customWidth="1"/>
    <col min="520" max="521" width="15" bestFit="1" customWidth="1"/>
    <col min="522" max="522" width="16.5546875" bestFit="1" customWidth="1"/>
    <col min="523" max="523" width="12.5546875" customWidth="1"/>
    <col min="524" max="524" width="17.5546875" bestFit="1" customWidth="1"/>
    <col min="525" max="526" width="18.109375" bestFit="1" customWidth="1"/>
    <col min="527" max="527" width="12.88671875" bestFit="1" customWidth="1"/>
    <col min="528" max="529" width="16.5546875" bestFit="1" customWidth="1"/>
    <col min="530" max="531" width="13.109375" bestFit="1" customWidth="1"/>
    <col min="532" max="532" width="15.5546875" bestFit="1" customWidth="1"/>
    <col min="533" max="533" width="13.6640625" bestFit="1" customWidth="1"/>
    <col min="534" max="536" width="12.33203125" bestFit="1" customWidth="1"/>
    <col min="537" max="537" width="17.5546875" bestFit="1" customWidth="1"/>
    <col min="538" max="538" width="12.33203125" bestFit="1" customWidth="1"/>
    <col min="539" max="539" width="13.44140625" bestFit="1" customWidth="1"/>
    <col min="774" max="774" width="33.6640625" customWidth="1"/>
    <col min="775" max="775" width="16" customWidth="1"/>
    <col min="776" max="777" width="15" bestFit="1" customWidth="1"/>
    <col min="778" max="778" width="16.5546875" bestFit="1" customWidth="1"/>
    <col min="779" max="779" width="12.5546875" customWidth="1"/>
    <col min="780" max="780" width="17.5546875" bestFit="1" customWidth="1"/>
    <col min="781" max="782" width="18.109375" bestFit="1" customWidth="1"/>
    <col min="783" max="783" width="12.88671875" bestFit="1" customWidth="1"/>
    <col min="784" max="785" width="16.5546875" bestFit="1" customWidth="1"/>
    <col min="786" max="787" width="13.109375" bestFit="1" customWidth="1"/>
    <col min="788" max="788" width="15.5546875" bestFit="1" customWidth="1"/>
    <col min="789" max="789" width="13.6640625" bestFit="1" customWidth="1"/>
    <col min="790" max="792" width="12.33203125" bestFit="1" customWidth="1"/>
    <col min="793" max="793" width="17.5546875" bestFit="1" customWidth="1"/>
    <col min="794" max="794" width="12.33203125" bestFit="1" customWidth="1"/>
    <col min="795" max="795" width="13.44140625" bestFit="1" customWidth="1"/>
    <col min="1030" max="1030" width="33.6640625" customWidth="1"/>
    <col min="1031" max="1031" width="16" customWidth="1"/>
    <col min="1032" max="1033" width="15" bestFit="1" customWidth="1"/>
    <col min="1034" max="1034" width="16.5546875" bestFit="1" customWidth="1"/>
    <col min="1035" max="1035" width="12.5546875" customWidth="1"/>
    <col min="1036" max="1036" width="17.5546875" bestFit="1" customWidth="1"/>
    <col min="1037" max="1038" width="18.109375" bestFit="1" customWidth="1"/>
    <col min="1039" max="1039" width="12.88671875" bestFit="1" customWidth="1"/>
    <col min="1040" max="1041" width="16.5546875" bestFit="1" customWidth="1"/>
    <col min="1042" max="1043" width="13.109375" bestFit="1" customWidth="1"/>
    <col min="1044" max="1044" width="15.5546875" bestFit="1" customWidth="1"/>
    <col min="1045" max="1045" width="13.6640625" bestFit="1" customWidth="1"/>
    <col min="1046" max="1048" width="12.33203125" bestFit="1" customWidth="1"/>
    <col min="1049" max="1049" width="17.5546875" bestFit="1" customWidth="1"/>
    <col min="1050" max="1050" width="12.33203125" bestFit="1" customWidth="1"/>
    <col min="1051" max="1051" width="13.44140625" bestFit="1" customWidth="1"/>
    <col min="1286" max="1286" width="33.6640625" customWidth="1"/>
    <col min="1287" max="1287" width="16" customWidth="1"/>
    <col min="1288" max="1289" width="15" bestFit="1" customWidth="1"/>
    <col min="1290" max="1290" width="16.5546875" bestFit="1" customWidth="1"/>
    <col min="1291" max="1291" width="12.5546875" customWidth="1"/>
    <col min="1292" max="1292" width="17.5546875" bestFit="1" customWidth="1"/>
    <col min="1293" max="1294" width="18.109375" bestFit="1" customWidth="1"/>
    <col min="1295" max="1295" width="12.88671875" bestFit="1" customWidth="1"/>
    <col min="1296" max="1297" width="16.5546875" bestFit="1" customWidth="1"/>
    <col min="1298" max="1299" width="13.109375" bestFit="1" customWidth="1"/>
    <col min="1300" max="1300" width="15.5546875" bestFit="1" customWidth="1"/>
    <col min="1301" max="1301" width="13.6640625" bestFit="1" customWidth="1"/>
    <col min="1302" max="1304" width="12.33203125" bestFit="1" customWidth="1"/>
    <col min="1305" max="1305" width="17.5546875" bestFit="1" customWidth="1"/>
    <col min="1306" max="1306" width="12.33203125" bestFit="1" customWidth="1"/>
    <col min="1307" max="1307" width="13.44140625" bestFit="1" customWidth="1"/>
    <col min="1542" max="1542" width="33.6640625" customWidth="1"/>
    <col min="1543" max="1543" width="16" customWidth="1"/>
    <col min="1544" max="1545" width="15" bestFit="1" customWidth="1"/>
    <col min="1546" max="1546" width="16.5546875" bestFit="1" customWidth="1"/>
    <col min="1547" max="1547" width="12.5546875" customWidth="1"/>
    <col min="1548" max="1548" width="17.5546875" bestFit="1" customWidth="1"/>
    <col min="1549" max="1550" width="18.109375" bestFit="1" customWidth="1"/>
    <col min="1551" max="1551" width="12.88671875" bestFit="1" customWidth="1"/>
    <col min="1552" max="1553" width="16.5546875" bestFit="1" customWidth="1"/>
    <col min="1554" max="1555" width="13.109375" bestFit="1" customWidth="1"/>
    <col min="1556" max="1556" width="15.5546875" bestFit="1" customWidth="1"/>
    <col min="1557" max="1557" width="13.6640625" bestFit="1" customWidth="1"/>
    <col min="1558" max="1560" width="12.33203125" bestFit="1" customWidth="1"/>
    <col min="1561" max="1561" width="17.5546875" bestFit="1" customWidth="1"/>
    <col min="1562" max="1562" width="12.33203125" bestFit="1" customWidth="1"/>
    <col min="1563" max="1563" width="13.44140625" bestFit="1" customWidth="1"/>
    <col min="1798" max="1798" width="33.6640625" customWidth="1"/>
    <col min="1799" max="1799" width="16" customWidth="1"/>
    <col min="1800" max="1801" width="15" bestFit="1" customWidth="1"/>
    <col min="1802" max="1802" width="16.5546875" bestFit="1" customWidth="1"/>
    <col min="1803" max="1803" width="12.5546875" customWidth="1"/>
    <col min="1804" max="1804" width="17.5546875" bestFit="1" customWidth="1"/>
    <col min="1805" max="1806" width="18.109375" bestFit="1" customWidth="1"/>
    <col min="1807" max="1807" width="12.88671875" bestFit="1" customWidth="1"/>
    <col min="1808" max="1809" width="16.5546875" bestFit="1" customWidth="1"/>
    <col min="1810" max="1811" width="13.109375" bestFit="1" customWidth="1"/>
    <col min="1812" max="1812" width="15.5546875" bestFit="1" customWidth="1"/>
    <col min="1813" max="1813" width="13.6640625" bestFit="1" customWidth="1"/>
    <col min="1814" max="1816" width="12.33203125" bestFit="1" customWidth="1"/>
    <col min="1817" max="1817" width="17.5546875" bestFit="1" customWidth="1"/>
    <col min="1818" max="1818" width="12.33203125" bestFit="1" customWidth="1"/>
    <col min="1819" max="1819" width="13.44140625" bestFit="1" customWidth="1"/>
    <col min="2054" max="2054" width="33.6640625" customWidth="1"/>
    <col min="2055" max="2055" width="16" customWidth="1"/>
    <col min="2056" max="2057" width="15" bestFit="1" customWidth="1"/>
    <col min="2058" max="2058" width="16.5546875" bestFit="1" customWidth="1"/>
    <col min="2059" max="2059" width="12.5546875" customWidth="1"/>
    <col min="2060" max="2060" width="17.5546875" bestFit="1" customWidth="1"/>
    <col min="2061" max="2062" width="18.109375" bestFit="1" customWidth="1"/>
    <col min="2063" max="2063" width="12.88671875" bestFit="1" customWidth="1"/>
    <col min="2064" max="2065" width="16.5546875" bestFit="1" customWidth="1"/>
    <col min="2066" max="2067" width="13.109375" bestFit="1" customWidth="1"/>
    <col min="2068" max="2068" width="15.5546875" bestFit="1" customWidth="1"/>
    <col min="2069" max="2069" width="13.6640625" bestFit="1" customWidth="1"/>
    <col min="2070" max="2072" width="12.33203125" bestFit="1" customWidth="1"/>
    <col min="2073" max="2073" width="17.5546875" bestFit="1" customWidth="1"/>
    <col min="2074" max="2074" width="12.33203125" bestFit="1" customWidth="1"/>
    <col min="2075" max="2075" width="13.44140625" bestFit="1" customWidth="1"/>
    <col min="2310" max="2310" width="33.6640625" customWidth="1"/>
    <col min="2311" max="2311" width="16" customWidth="1"/>
    <col min="2312" max="2313" width="15" bestFit="1" customWidth="1"/>
    <col min="2314" max="2314" width="16.5546875" bestFit="1" customWidth="1"/>
    <col min="2315" max="2315" width="12.5546875" customWidth="1"/>
    <col min="2316" max="2316" width="17.5546875" bestFit="1" customWidth="1"/>
    <col min="2317" max="2318" width="18.109375" bestFit="1" customWidth="1"/>
    <col min="2319" max="2319" width="12.88671875" bestFit="1" customWidth="1"/>
    <col min="2320" max="2321" width="16.5546875" bestFit="1" customWidth="1"/>
    <col min="2322" max="2323" width="13.109375" bestFit="1" customWidth="1"/>
    <col min="2324" max="2324" width="15.5546875" bestFit="1" customWidth="1"/>
    <col min="2325" max="2325" width="13.6640625" bestFit="1" customWidth="1"/>
    <col min="2326" max="2328" width="12.33203125" bestFit="1" customWidth="1"/>
    <col min="2329" max="2329" width="17.5546875" bestFit="1" customWidth="1"/>
    <col min="2330" max="2330" width="12.33203125" bestFit="1" customWidth="1"/>
    <col min="2331" max="2331" width="13.44140625" bestFit="1" customWidth="1"/>
    <col min="2566" max="2566" width="33.6640625" customWidth="1"/>
    <col min="2567" max="2567" width="16" customWidth="1"/>
    <col min="2568" max="2569" width="15" bestFit="1" customWidth="1"/>
    <col min="2570" max="2570" width="16.5546875" bestFit="1" customWidth="1"/>
    <col min="2571" max="2571" width="12.5546875" customWidth="1"/>
    <col min="2572" max="2572" width="17.5546875" bestFit="1" customWidth="1"/>
    <col min="2573" max="2574" width="18.109375" bestFit="1" customWidth="1"/>
    <col min="2575" max="2575" width="12.88671875" bestFit="1" customWidth="1"/>
    <col min="2576" max="2577" width="16.5546875" bestFit="1" customWidth="1"/>
    <col min="2578" max="2579" width="13.109375" bestFit="1" customWidth="1"/>
    <col min="2580" max="2580" width="15.5546875" bestFit="1" customWidth="1"/>
    <col min="2581" max="2581" width="13.6640625" bestFit="1" customWidth="1"/>
    <col min="2582" max="2584" width="12.33203125" bestFit="1" customWidth="1"/>
    <col min="2585" max="2585" width="17.5546875" bestFit="1" customWidth="1"/>
    <col min="2586" max="2586" width="12.33203125" bestFit="1" customWidth="1"/>
    <col min="2587" max="2587" width="13.44140625" bestFit="1" customWidth="1"/>
    <col min="2822" max="2822" width="33.6640625" customWidth="1"/>
    <col min="2823" max="2823" width="16" customWidth="1"/>
    <col min="2824" max="2825" width="15" bestFit="1" customWidth="1"/>
    <col min="2826" max="2826" width="16.5546875" bestFit="1" customWidth="1"/>
    <col min="2827" max="2827" width="12.5546875" customWidth="1"/>
    <col min="2828" max="2828" width="17.5546875" bestFit="1" customWidth="1"/>
    <col min="2829" max="2830" width="18.109375" bestFit="1" customWidth="1"/>
    <col min="2831" max="2831" width="12.88671875" bestFit="1" customWidth="1"/>
    <col min="2832" max="2833" width="16.5546875" bestFit="1" customWidth="1"/>
    <col min="2834" max="2835" width="13.109375" bestFit="1" customWidth="1"/>
    <col min="2836" max="2836" width="15.5546875" bestFit="1" customWidth="1"/>
    <col min="2837" max="2837" width="13.6640625" bestFit="1" customWidth="1"/>
    <col min="2838" max="2840" width="12.33203125" bestFit="1" customWidth="1"/>
    <col min="2841" max="2841" width="17.5546875" bestFit="1" customWidth="1"/>
    <col min="2842" max="2842" width="12.33203125" bestFit="1" customWidth="1"/>
    <col min="2843" max="2843" width="13.44140625" bestFit="1" customWidth="1"/>
    <col min="3078" max="3078" width="33.6640625" customWidth="1"/>
    <col min="3079" max="3079" width="16" customWidth="1"/>
    <col min="3080" max="3081" width="15" bestFit="1" customWidth="1"/>
    <col min="3082" max="3082" width="16.5546875" bestFit="1" customWidth="1"/>
    <col min="3083" max="3083" width="12.5546875" customWidth="1"/>
    <col min="3084" max="3084" width="17.5546875" bestFit="1" customWidth="1"/>
    <col min="3085" max="3086" width="18.109375" bestFit="1" customWidth="1"/>
    <col min="3087" max="3087" width="12.88671875" bestFit="1" customWidth="1"/>
    <col min="3088" max="3089" width="16.5546875" bestFit="1" customWidth="1"/>
    <col min="3090" max="3091" width="13.109375" bestFit="1" customWidth="1"/>
    <col min="3092" max="3092" width="15.5546875" bestFit="1" customWidth="1"/>
    <col min="3093" max="3093" width="13.6640625" bestFit="1" customWidth="1"/>
    <col min="3094" max="3096" width="12.33203125" bestFit="1" customWidth="1"/>
    <col min="3097" max="3097" width="17.5546875" bestFit="1" customWidth="1"/>
    <col min="3098" max="3098" width="12.33203125" bestFit="1" customWidth="1"/>
    <col min="3099" max="3099" width="13.44140625" bestFit="1" customWidth="1"/>
    <col min="3334" max="3334" width="33.6640625" customWidth="1"/>
    <col min="3335" max="3335" width="16" customWidth="1"/>
    <col min="3336" max="3337" width="15" bestFit="1" customWidth="1"/>
    <col min="3338" max="3338" width="16.5546875" bestFit="1" customWidth="1"/>
    <col min="3339" max="3339" width="12.5546875" customWidth="1"/>
    <col min="3340" max="3340" width="17.5546875" bestFit="1" customWidth="1"/>
    <col min="3341" max="3342" width="18.109375" bestFit="1" customWidth="1"/>
    <col min="3343" max="3343" width="12.88671875" bestFit="1" customWidth="1"/>
    <col min="3344" max="3345" width="16.5546875" bestFit="1" customWidth="1"/>
    <col min="3346" max="3347" width="13.109375" bestFit="1" customWidth="1"/>
    <col min="3348" max="3348" width="15.5546875" bestFit="1" customWidth="1"/>
    <col min="3349" max="3349" width="13.6640625" bestFit="1" customWidth="1"/>
    <col min="3350" max="3352" width="12.33203125" bestFit="1" customWidth="1"/>
    <col min="3353" max="3353" width="17.5546875" bestFit="1" customWidth="1"/>
    <col min="3354" max="3354" width="12.33203125" bestFit="1" customWidth="1"/>
    <col min="3355" max="3355" width="13.44140625" bestFit="1" customWidth="1"/>
    <col min="3590" max="3590" width="33.6640625" customWidth="1"/>
    <col min="3591" max="3591" width="16" customWidth="1"/>
    <col min="3592" max="3593" width="15" bestFit="1" customWidth="1"/>
    <col min="3594" max="3594" width="16.5546875" bestFit="1" customWidth="1"/>
    <col min="3595" max="3595" width="12.5546875" customWidth="1"/>
    <col min="3596" max="3596" width="17.5546875" bestFit="1" customWidth="1"/>
    <col min="3597" max="3598" width="18.109375" bestFit="1" customWidth="1"/>
    <col min="3599" max="3599" width="12.88671875" bestFit="1" customWidth="1"/>
    <col min="3600" max="3601" width="16.5546875" bestFit="1" customWidth="1"/>
    <col min="3602" max="3603" width="13.109375" bestFit="1" customWidth="1"/>
    <col min="3604" max="3604" width="15.5546875" bestFit="1" customWidth="1"/>
    <col min="3605" max="3605" width="13.6640625" bestFit="1" customWidth="1"/>
    <col min="3606" max="3608" width="12.33203125" bestFit="1" customWidth="1"/>
    <col min="3609" max="3609" width="17.5546875" bestFit="1" customWidth="1"/>
    <col min="3610" max="3610" width="12.33203125" bestFit="1" customWidth="1"/>
    <col min="3611" max="3611" width="13.44140625" bestFit="1" customWidth="1"/>
    <col min="3846" max="3846" width="33.6640625" customWidth="1"/>
    <col min="3847" max="3847" width="16" customWidth="1"/>
    <col min="3848" max="3849" width="15" bestFit="1" customWidth="1"/>
    <col min="3850" max="3850" width="16.5546875" bestFit="1" customWidth="1"/>
    <col min="3851" max="3851" width="12.5546875" customWidth="1"/>
    <col min="3852" max="3852" width="17.5546875" bestFit="1" customWidth="1"/>
    <col min="3853" max="3854" width="18.109375" bestFit="1" customWidth="1"/>
    <col min="3855" max="3855" width="12.88671875" bestFit="1" customWidth="1"/>
    <col min="3856" max="3857" width="16.5546875" bestFit="1" customWidth="1"/>
    <col min="3858" max="3859" width="13.109375" bestFit="1" customWidth="1"/>
    <col min="3860" max="3860" width="15.5546875" bestFit="1" customWidth="1"/>
    <col min="3861" max="3861" width="13.6640625" bestFit="1" customWidth="1"/>
    <col min="3862" max="3864" width="12.33203125" bestFit="1" customWidth="1"/>
    <col min="3865" max="3865" width="17.5546875" bestFit="1" customWidth="1"/>
    <col min="3866" max="3866" width="12.33203125" bestFit="1" customWidth="1"/>
    <col min="3867" max="3867" width="13.44140625" bestFit="1" customWidth="1"/>
    <col min="4102" max="4102" width="33.6640625" customWidth="1"/>
    <col min="4103" max="4103" width="16" customWidth="1"/>
    <col min="4104" max="4105" width="15" bestFit="1" customWidth="1"/>
    <col min="4106" max="4106" width="16.5546875" bestFit="1" customWidth="1"/>
    <col min="4107" max="4107" width="12.5546875" customWidth="1"/>
    <col min="4108" max="4108" width="17.5546875" bestFit="1" customWidth="1"/>
    <col min="4109" max="4110" width="18.109375" bestFit="1" customWidth="1"/>
    <col min="4111" max="4111" width="12.88671875" bestFit="1" customWidth="1"/>
    <col min="4112" max="4113" width="16.5546875" bestFit="1" customWidth="1"/>
    <col min="4114" max="4115" width="13.109375" bestFit="1" customWidth="1"/>
    <col min="4116" max="4116" width="15.5546875" bestFit="1" customWidth="1"/>
    <col min="4117" max="4117" width="13.6640625" bestFit="1" customWidth="1"/>
    <col min="4118" max="4120" width="12.33203125" bestFit="1" customWidth="1"/>
    <col min="4121" max="4121" width="17.5546875" bestFit="1" customWidth="1"/>
    <col min="4122" max="4122" width="12.33203125" bestFit="1" customWidth="1"/>
    <col min="4123" max="4123" width="13.44140625" bestFit="1" customWidth="1"/>
    <col min="4358" max="4358" width="33.6640625" customWidth="1"/>
    <col min="4359" max="4359" width="16" customWidth="1"/>
    <col min="4360" max="4361" width="15" bestFit="1" customWidth="1"/>
    <col min="4362" max="4362" width="16.5546875" bestFit="1" customWidth="1"/>
    <col min="4363" max="4363" width="12.5546875" customWidth="1"/>
    <col min="4364" max="4364" width="17.5546875" bestFit="1" customWidth="1"/>
    <col min="4365" max="4366" width="18.109375" bestFit="1" customWidth="1"/>
    <col min="4367" max="4367" width="12.88671875" bestFit="1" customWidth="1"/>
    <col min="4368" max="4369" width="16.5546875" bestFit="1" customWidth="1"/>
    <col min="4370" max="4371" width="13.109375" bestFit="1" customWidth="1"/>
    <col min="4372" max="4372" width="15.5546875" bestFit="1" customWidth="1"/>
    <col min="4373" max="4373" width="13.6640625" bestFit="1" customWidth="1"/>
    <col min="4374" max="4376" width="12.33203125" bestFit="1" customWidth="1"/>
    <col min="4377" max="4377" width="17.5546875" bestFit="1" customWidth="1"/>
    <col min="4378" max="4378" width="12.33203125" bestFit="1" customWidth="1"/>
    <col min="4379" max="4379" width="13.44140625" bestFit="1" customWidth="1"/>
    <col min="4614" max="4614" width="33.6640625" customWidth="1"/>
    <col min="4615" max="4615" width="16" customWidth="1"/>
    <col min="4616" max="4617" width="15" bestFit="1" customWidth="1"/>
    <col min="4618" max="4618" width="16.5546875" bestFit="1" customWidth="1"/>
    <col min="4619" max="4619" width="12.5546875" customWidth="1"/>
    <col min="4620" max="4620" width="17.5546875" bestFit="1" customWidth="1"/>
    <col min="4621" max="4622" width="18.109375" bestFit="1" customWidth="1"/>
    <col min="4623" max="4623" width="12.88671875" bestFit="1" customWidth="1"/>
    <col min="4624" max="4625" width="16.5546875" bestFit="1" customWidth="1"/>
    <col min="4626" max="4627" width="13.109375" bestFit="1" customWidth="1"/>
    <col min="4628" max="4628" width="15.5546875" bestFit="1" customWidth="1"/>
    <col min="4629" max="4629" width="13.6640625" bestFit="1" customWidth="1"/>
    <col min="4630" max="4632" width="12.33203125" bestFit="1" customWidth="1"/>
    <col min="4633" max="4633" width="17.5546875" bestFit="1" customWidth="1"/>
    <col min="4634" max="4634" width="12.33203125" bestFit="1" customWidth="1"/>
    <col min="4635" max="4635" width="13.44140625" bestFit="1" customWidth="1"/>
    <col min="4870" max="4870" width="33.6640625" customWidth="1"/>
    <col min="4871" max="4871" width="16" customWidth="1"/>
    <col min="4872" max="4873" width="15" bestFit="1" customWidth="1"/>
    <col min="4874" max="4874" width="16.5546875" bestFit="1" customWidth="1"/>
    <col min="4875" max="4875" width="12.5546875" customWidth="1"/>
    <col min="4876" max="4876" width="17.5546875" bestFit="1" customWidth="1"/>
    <col min="4877" max="4878" width="18.109375" bestFit="1" customWidth="1"/>
    <col min="4879" max="4879" width="12.88671875" bestFit="1" customWidth="1"/>
    <col min="4880" max="4881" width="16.5546875" bestFit="1" customWidth="1"/>
    <col min="4882" max="4883" width="13.109375" bestFit="1" customWidth="1"/>
    <col min="4884" max="4884" width="15.5546875" bestFit="1" customWidth="1"/>
    <col min="4885" max="4885" width="13.6640625" bestFit="1" customWidth="1"/>
    <col min="4886" max="4888" width="12.33203125" bestFit="1" customWidth="1"/>
    <col min="4889" max="4889" width="17.5546875" bestFit="1" customWidth="1"/>
    <col min="4890" max="4890" width="12.33203125" bestFit="1" customWidth="1"/>
    <col min="4891" max="4891" width="13.44140625" bestFit="1" customWidth="1"/>
    <col min="5126" max="5126" width="33.6640625" customWidth="1"/>
    <col min="5127" max="5127" width="16" customWidth="1"/>
    <col min="5128" max="5129" width="15" bestFit="1" customWidth="1"/>
    <col min="5130" max="5130" width="16.5546875" bestFit="1" customWidth="1"/>
    <col min="5131" max="5131" width="12.5546875" customWidth="1"/>
    <col min="5132" max="5132" width="17.5546875" bestFit="1" customWidth="1"/>
    <col min="5133" max="5134" width="18.109375" bestFit="1" customWidth="1"/>
    <col min="5135" max="5135" width="12.88671875" bestFit="1" customWidth="1"/>
    <col min="5136" max="5137" width="16.5546875" bestFit="1" customWidth="1"/>
    <col min="5138" max="5139" width="13.109375" bestFit="1" customWidth="1"/>
    <col min="5140" max="5140" width="15.5546875" bestFit="1" customWidth="1"/>
    <col min="5141" max="5141" width="13.6640625" bestFit="1" customWidth="1"/>
    <col min="5142" max="5144" width="12.33203125" bestFit="1" customWidth="1"/>
    <col min="5145" max="5145" width="17.5546875" bestFit="1" customWidth="1"/>
    <col min="5146" max="5146" width="12.33203125" bestFit="1" customWidth="1"/>
    <col min="5147" max="5147" width="13.44140625" bestFit="1" customWidth="1"/>
    <col min="5382" max="5382" width="33.6640625" customWidth="1"/>
    <col min="5383" max="5383" width="16" customWidth="1"/>
    <col min="5384" max="5385" width="15" bestFit="1" customWidth="1"/>
    <col min="5386" max="5386" width="16.5546875" bestFit="1" customWidth="1"/>
    <col min="5387" max="5387" width="12.5546875" customWidth="1"/>
    <col min="5388" max="5388" width="17.5546875" bestFit="1" customWidth="1"/>
    <col min="5389" max="5390" width="18.109375" bestFit="1" customWidth="1"/>
    <col min="5391" max="5391" width="12.88671875" bestFit="1" customWidth="1"/>
    <col min="5392" max="5393" width="16.5546875" bestFit="1" customWidth="1"/>
    <col min="5394" max="5395" width="13.109375" bestFit="1" customWidth="1"/>
    <col min="5396" max="5396" width="15.5546875" bestFit="1" customWidth="1"/>
    <col min="5397" max="5397" width="13.6640625" bestFit="1" customWidth="1"/>
    <col min="5398" max="5400" width="12.33203125" bestFit="1" customWidth="1"/>
    <col min="5401" max="5401" width="17.5546875" bestFit="1" customWidth="1"/>
    <col min="5402" max="5402" width="12.33203125" bestFit="1" customWidth="1"/>
    <col min="5403" max="5403" width="13.44140625" bestFit="1" customWidth="1"/>
    <col min="5638" max="5638" width="33.6640625" customWidth="1"/>
    <col min="5639" max="5639" width="16" customWidth="1"/>
    <col min="5640" max="5641" width="15" bestFit="1" customWidth="1"/>
    <col min="5642" max="5642" width="16.5546875" bestFit="1" customWidth="1"/>
    <col min="5643" max="5643" width="12.5546875" customWidth="1"/>
    <col min="5644" max="5644" width="17.5546875" bestFit="1" customWidth="1"/>
    <col min="5645" max="5646" width="18.109375" bestFit="1" customWidth="1"/>
    <col min="5647" max="5647" width="12.88671875" bestFit="1" customWidth="1"/>
    <col min="5648" max="5649" width="16.5546875" bestFit="1" customWidth="1"/>
    <col min="5650" max="5651" width="13.109375" bestFit="1" customWidth="1"/>
    <col min="5652" max="5652" width="15.5546875" bestFit="1" customWidth="1"/>
    <col min="5653" max="5653" width="13.6640625" bestFit="1" customWidth="1"/>
    <col min="5654" max="5656" width="12.33203125" bestFit="1" customWidth="1"/>
    <col min="5657" max="5657" width="17.5546875" bestFit="1" customWidth="1"/>
    <col min="5658" max="5658" width="12.33203125" bestFit="1" customWidth="1"/>
    <col min="5659" max="5659" width="13.44140625" bestFit="1" customWidth="1"/>
    <col min="5894" max="5894" width="33.6640625" customWidth="1"/>
    <col min="5895" max="5895" width="16" customWidth="1"/>
    <col min="5896" max="5897" width="15" bestFit="1" customWidth="1"/>
    <col min="5898" max="5898" width="16.5546875" bestFit="1" customWidth="1"/>
    <col min="5899" max="5899" width="12.5546875" customWidth="1"/>
    <col min="5900" max="5900" width="17.5546875" bestFit="1" customWidth="1"/>
    <col min="5901" max="5902" width="18.109375" bestFit="1" customWidth="1"/>
    <col min="5903" max="5903" width="12.88671875" bestFit="1" customWidth="1"/>
    <col min="5904" max="5905" width="16.5546875" bestFit="1" customWidth="1"/>
    <col min="5906" max="5907" width="13.109375" bestFit="1" customWidth="1"/>
    <col min="5908" max="5908" width="15.5546875" bestFit="1" customWidth="1"/>
    <col min="5909" max="5909" width="13.6640625" bestFit="1" customWidth="1"/>
    <col min="5910" max="5912" width="12.33203125" bestFit="1" customWidth="1"/>
    <col min="5913" max="5913" width="17.5546875" bestFit="1" customWidth="1"/>
    <col min="5914" max="5914" width="12.33203125" bestFit="1" customWidth="1"/>
    <col min="5915" max="5915" width="13.44140625" bestFit="1" customWidth="1"/>
    <col min="6150" max="6150" width="33.6640625" customWidth="1"/>
    <col min="6151" max="6151" width="16" customWidth="1"/>
    <col min="6152" max="6153" width="15" bestFit="1" customWidth="1"/>
    <col min="6154" max="6154" width="16.5546875" bestFit="1" customWidth="1"/>
    <col min="6155" max="6155" width="12.5546875" customWidth="1"/>
    <col min="6156" max="6156" width="17.5546875" bestFit="1" customWidth="1"/>
    <col min="6157" max="6158" width="18.109375" bestFit="1" customWidth="1"/>
    <col min="6159" max="6159" width="12.88671875" bestFit="1" customWidth="1"/>
    <col min="6160" max="6161" width="16.5546875" bestFit="1" customWidth="1"/>
    <col min="6162" max="6163" width="13.109375" bestFit="1" customWidth="1"/>
    <col min="6164" max="6164" width="15.5546875" bestFit="1" customWidth="1"/>
    <col min="6165" max="6165" width="13.6640625" bestFit="1" customWidth="1"/>
    <col min="6166" max="6168" width="12.33203125" bestFit="1" customWidth="1"/>
    <col min="6169" max="6169" width="17.5546875" bestFit="1" customWidth="1"/>
    <col min="6170" max="6170" width="12.33203125" bestFit="1" customWidth="1"/>
    <col min="6171" max="6171" width="13.44140625" bestFit="1" customWidth="1"/>
    <col min="6406" max="6406" width="33.6640625" customWidth="1"/>
    <col min="6407" max="6407" width="16" customWidth="1"/>
    <col min="6408" max="6409" width="15" bestFit="1" customWidth="1"/>
    <col min="6410" max="6410" width="16.5546875" bestFit="1" customWidth="1"/>
    <col min="6411" max="6411" width="12.5546875" customWidth="1"/>
    <col min="6412" max="6412" width="17.5546875" bestFit="1" customWidth="1"/>
    <col min="6413" max="6414" width="18.109375" bestFit="1" customWidth="1"/>
    <col min="6415" max="6415" width="12.88671875" bestFit="1" customWidth="1"/>
    <col min="6416" max="6417" width="16.5546875" bestFit="1" customWidth="1"/>
    <col min="6418" max="6419" width="13.109375" bestFit="1" customWidth="1"/>
    <col min="6420" max="6420" width="15.5546875" bestFit="1" customWidth="1"/>
    <col min="6421" max="6421" width="13.6640625" bestFit="1" customWidth="1"/>
    <col min="6422" max="6424" width="12.33203125" bestFit="1" customWidth="1"/>
    <col min="6425" max="6425" width="17.5546875" bestFit="1" customWidth="1"/>
    <col min="6426" max="6426" width="12.33203125" bestFit="1" customWidth="1"/>
    <col min="6427" max="6427" width="13.44140625" bestFit="1" customWidth="1"/>
    <col min="6662" max="6662" width="33.6640625" customWidth="1"/>
    <col min="6663" max="6663" width="16" customWidth="1"/>
    <col min="6664" max="6665" width="15" bestFit="1" customWidth="1"/>
    <col min="6666" max="6666" width="16.5546875" bestFit="1" customWidth="1"/>
    <col min="6667" max="6667" width="12.5546875" customWidth="1"/>
    <col min="6668" max="6668" width="17.5546875" bestFit="1" customWidth="1"/>
    <col min="6669" max="6670" width="18.109375" bestFit="1" customWidth="1"/>
    <col min="6671" max="6671" width="12.88671875" bestFit="1" customWidth="1"/>
    <col min="6672" max="6673" width="16.5546875" bestFit="1" customWidth="1"/>
    <col min="6674" max="6675" width="13.109375" bestFit="1" customWidth="1"/>
    <col min="6676" max="6676" width="15.5546875" bestFit="1" customWidth="1"/>
    <col min="6677" max="6677" width="13.6640625" bestFit="1" customWidth="1"/>
    <col min="6678" max="6680" width="12.33203125" bestFit="1" customWidth="1"/>
    <col min="6681" max="6681" width="17.5546875" bestFit="1" customWidth="1"/>
    <col min="6682" max="6682" width="12.33203125" bestFit="1" customWidth="1"/>
    <col min="6683" max="6683" width="13.44140625" bestFit="1" customWidth="1"/>
    <col min="6918" max="6918" width="33.6640625" customWidth="1"/>
    <col min="6919" max="6919" width="16" customWidth="1"/>
    <col min="6920" max="6921" width="15" bestFit="1" customWidth="1"/>
    <col min="6922" max="6922" width="16.5546875" bestFit="1" customWidth="1"/>
    <col min="6923" max="6923" width="12.5546875" customWidth="1"/>
    <col min="6924" max="6924" width="17.5546875" bestFit="1" customWidth="1"/>
    <col min="6925" max="6926" width="18.109375" bestFit="1" customWidth="1"/>
    <col min="6927" max="6927" width="12.88671875" bestFit="1" customWidth="1"/>
    <col min="6928" max="6929" width="16.5546875" bestFit="1" customWidth="1"/>
    <col min="6930" max="6931" width="13.109375" bestFit="1" customWidth="1"/>
    <col min="6932" max="6932" width="15.5546875" bestFit="1" customWidth="1"/>
    <col min="6933" max="6933" width="13.6640625" bestFit="1" customWidth="1"/>
    <col min="6934" max="6936" width="12.33203125" bestFit="1" customWidth="1"/>
    <col min="6937" max="6937" width="17.5546875" bestFit="1" customWidth="1"/>
    <col min="6938" max="6938" width="12.33203125" bestFit="1" customWidth="1"/>
    <col min="6939" max="6939" width="13.44140625" bestFit="1" customWidth="1"/>
    <col min="7174" max="7174" width="33.6640625" customWidth="1"/>
    <col min="7175" max="7175" width="16" customWidth="1"/>
    <col min="7176" max="7177" width="15" bestFit="1" customWidth="1"/>
    <col min="7178" max="7178" width="16.5546875" bestFit="1" customWidth="1"/>
    <col min="7179" max="7179" width="12.5546875" customWidth="1"/>
    <col min="7180" max="7180" width="17.5546875" bestFit="1" customWidth="1"/>
    <col min="7181" max="7182" width="18.109375" bestFit="1" customWidth="1"/>
    <col min="7183" max="7183" width="12.88671875" bestFit="1" customWidth="1"/>
    <col min="7184" max="7185" width="16.5546875" bestFit="1" customWidth="1"/>
    <col min="7186" max="7187" width="13.109375" bestFit="1" customWidth="1"/>
    <col min="7188" max="7188" width="15.5546875" bestFit="1" customWidth="1"/>
    <col min="7189" max="7189" width="13.6640625" bestFit="1" customWidth="1"/>
    <col min="7190" max="7192" width="12.33203125" bestFit="1" customWidth="1"/>
    <col min="7193" max="7193" width="17.5546875" bestFit="1" customWidth="1"/>
    <col min="7194" max="7194" width="12.33203125" bestFit="1" customWidth="1"/>
    <col min="7195" max="7195" width="13.44140625" bestFit="1" customWidth="1"/>
    <col min="7430" max="7430" width="33.6640625" customWidth="1"/>
    <col min="7431" max="7431" width="16" customWidth="1"/>
    <col min="7432" max="7433" width="15" bestFit="1" customWidth="1"/>
    <col min="7434" max="7434" width="16.5546875" bestFit="1" customWidth="1"/>
    <col min="7435" max="7435" width="12.5546875" customWidth="1"/>
    <col min="7436" max="7436" width="17.5546875" bestFit="1" customWidth="1"/>
    <col min="7437" max="7438" width="18.109375" bestFit="1" customWidth="1"/>
    <col min="7439" max="7439" width="12.88671875" bestFit="1" customWidth="1"/>
    <col min="7440" max="7441" width="16.5546875" bestFit="1" customWidth="1"/>
    <col min="7442" max="7443" width="13.109375" bestFit="1" customWidth="1"/>
    <col min="7444" max="7444" width="15.5546875" bestFit="1" customWidth="1"/>
    <col min="7445" max="7445" width="13.6640625" bestFit="1" customWidth="1"/>
    <col min="7446" max="7448" width="12.33203125" bestFit="1" customWidth="1"/>
    <col min="7449" max="7449" width="17.5546875" bestFit="1" customWidth="1"/>
    <col min="7450" max="7450" width="12.33203125" bestFit="1" customWidth="1"/>
    <col min="7451" max="7451" width="13.44140625" bestFit="1" customWidth="1"/>
    <col min="7686" max="7686" width="33.6640625" customWidth="1"/>
    <col min="7687" max="7687" width="16" customWidth="1"/>
    <col min="7688" max="7689" width="15" bestFit="1" customWidth="1"/>
    <col min="7690" max="7690" width="16.5546875" bestFit="1" customWidth="1"/>
    <col min="7691" max="7691" width="12.5546875" customWidth="1"/>
    <col min="7692" max="7692" width="17.5546875" bestFit="1" customWidth="1"/>
    <col min="7693" max="7694" width="18.109375" bestFit="1" customWidth="1"/>
    <col min="7695" max="7695" width="12.88671875" bestFit="1" customWidth="1"/>
    <col min="7696" max="7697" width="16.5546875" bestFit="1" customWidth="1"/>
    <col min="7698" max="7699" width="13.109375" bestFit="1" customWidth="1"/>
    <col min="7700" max="7700" width="15.5546875" bestFit="1" customWidth="1"/>
    <col min="7701" max="7701" width="13.6640625" bestFit="1" customWidth="1"/>
    <col min="7702" max="7704" width="12.33203125" bestFit="1" customWidth="1"/>
    <col min="7705" max="7705" width="17.5546875" bestFit="1" customWidth="1"/>
    <col min="7706" max="7706" width="12.33203125" bestFit="1" customWidth="1"/>
    <col min="7707" max="7707" width="13.44140625" bestFit="1" customWidth="1"/>
    <col min="7942" max="7942" width="33.6640625" customWidth="1"/>
    <col min="7943" max="7943" width="16" customWidth="1"/>
    <col min="7944" max="7945" width="15" bestFit="1" customWidth="1"/>
    <col min="7946" max="7946" width="16.5546875" bestFit="1" customWidth="1"/>
    <col min="7947" max="7947" width="12.5546875" customWidth="1"/>
    <col min="7948" max="7948" width="17.5546875" bestFit="1" customWidth="1"/>
    <col min="7949" max="7950" width="18.109375" bestFit="1" customWidth="1"/>
    <col min="7951" max="7951" width="12.88671875" bestFit="1" customWidth="1"/>
    <col min="7952" max="7953" width="16.5546875" bestFit="1" customWidth="1"/>
    <col min="7954" max="7955" width="13.109375" bestFit="1" customWidth="1"/>
    <col min="7956" max="7956" width="15.5546875" bestFit="1" customWidth="1"/>
    <col min="7957" max="7957" width="13.6640625" bestFit="1" customWidth="1"/>
    <col min="7958" max="7960" width="12.33203125" bestFit="1" customWidth="1"/>
    <col min="7961" max="7961" width="17.5546875" bestFit="1" customWidth="1"/>
    <col min="7962" max="7962" width="12.33203125" bestFit="1" customWidth="1"/>
    <col min="7963" max="7963" width="13.44140625" bestFit="1" customWidth="1"/>
    <col min="8198" max="8198" width="33.6640625" customWidth="1"/>
    <col min="8199" max="8199" width="16" customWidth="1"/>
    <col min="8200" max="8201" width="15" bestFit="1" customWidth="1"/>
    <col min="8202" max="8202" width="16.5546875" bestFit="1" customWidth="1"/>
    <col min="8203" max="8203" width="12.5546875" customWidth="1"/>
    <col min="8204" max="8204" width="17.5546875" bestFit="1" customWidth="1"/>
    <col min="8205" max="8206" width="18.109375" bestFit="1" customWidth="1"/>
    <col min="8207" max="8207" width="12.88671875" bestFit="1" customWidth="1"/>
    <col min="8208" max="8209" width="16.5546875" bestFit="1" customWidth="1"/>
    <col min="8210" max="8211" width="13.109375" bestFit="1" customWidth="1"/>
    <col min="8212" max="8212" width="15.5546875" bestFit="1" customWidth="1"/>
    <col min="8213" max="8213" width="13.6640625" bestFit="1" customWidth="1"/>
    <col min="8214" max="8216" width="12.33203125" bestFit="1" customWidth="1"/>
    <col min="8217" max="8217" width="17.5546875" bestFit="1" customWidth="1"/>
    <col min="8218" max="8218" width="12.33203125" bestFit="1" customWidth="1"/>
    <col min="8219" max="8219" width="13.44140625" bestFit="1" customWidth="1"/>
    <col min="8454" max="8454" width="33.6640625" customWidth="1"/>
    <col min="8455" max="8455" width="16" customWidth="1"/>
    <col min="8456" max="8457" width="15" bestFit="1" customWidth="1"/>
    <col min="8458" max="8458" width="16.5546875" bestFit="1" customWidth="1"/>
    <col min="8459" max="8459" width="12.5546875" customWidth="1"/>
    <col min="8460" max="8460" width="17.5546875" bestFit="1" customWidth="1"/>
    <col min="8461" max="8462" width="18.109375" bestFit="1" customWidth="1"/>
    <col min="8463" max="8463" width="12.88671875" bestFit="1" customWidth="1"/>
    <col min="8464" max="8465" width="16.5546875" bestFit="1" customWidth="1"/>
    <col min="8466" max="8467" width="13.109375" bestFit="1" customWidth="1"/>
    <col min="8468" max="8468" width="15.5546875" bestFit="1" customWidth="1"/>
    <col min="8469" max="8469" width="13.6640625" bestFit="1" customWidth="1"/>
    <col min="8470" max="8472" width="12.33203125" bestFit="1" customWidth="1"/>
    <col min="8473" max="8473" width="17.5546875" bestFit="1" customWidth="1"/>
    <col min="8474" max="8474" width="12.33203125" bestFit="1" customWidth="1"/>
    <col min="8475" max="8475" width="13.44140625" bestFit="1" customWidth="1"/>
    <col min="8710" max="8710" width="33.6640625" customWidth="1"/>
    <col min="8711" max="8711" width="16" customWidth="1"/>
    <col min="8712" max="8713" width="15" bestFit="1" customWidth="1"/>
    <col min="8714" max="8714" width="16.5546875" bestFit="1" customWidth="1"/>
    <col min="8715" max="8715" width="12.5546875" customWidth="1"/>
    <col min="8716" max="8716" width="17.5546875" bestFit="1" customWidth="1"/>
    <col min="8717" max="8718" width="18.109375" bestFit="1" customWidth="1"/>
    <col min="8719" max="8719" width="12.88671875" bestFit="1" customWidth="1"/>
    <col min="8720" max="8721" width="16.5546875" bestFit="1" customWidth="1"/>
    <col min="8722" max="8723" width="13.109375" bestFit="1" customWidth="1"/>
    <col min="8724" max="8724" width="15.5546875" bestFit="1" customWidth="1"/>
    <col min="8725" max="8725" width="13.6640625" bestFit="1" customWidth="1"/>
    <col min="8726" max="8728" width="12.33203125" bestFit="1" customWidth="1"/>
    <col min="8729" max="8729" width="17.5546875" bestFit="1" customWidth="1"/>
    <col min="8730" max="8730" width="12.33203125" bestFit="1" customWidth="1"/>
    <col min="8731" max="8731" width="13.44140625" bestFit="1" customWidth="1"/>
    <col min="8966" max="8966" width="33.6640625" customWidth="1"/>
    <col min="8967" max="8967" width="16" customWidth="1"/>
    <col min="8968" max="8969" width="15" bestFit="1" customWidth="1"/>
    <col min="8970" max="8970" width="16.5546875" bestFit="1" customWidth="1"/>
    <col min="8971" max="8971" width="12.5546875" customWidth="1"/>
    <col min="8972" max="8972" width="17.5546875" bestFit="1" customWidth="1"/>
    <col min="8973" max="8974" width="18.109375" bestFit="1" customWidth="1"/>
    <col min="8975" max="8975" width="12.88671875" bestFit="1" customWidth="1"/>
    <col min="8976" max="8977" width="16.5546875" bestFit="1" customWidth="1"/>
    <col min="8978" max="8979" width="13.109375" bestFit="1" customWidth="1"/>
    <col min="8980" max="8980" width="15.5546875" bestFit="1" customWidth="1"/>
    <col min="8981" max="8981" width="13.6640625" bestFit="1" customWidth="1"/>
    <col min="8982" max="8984" width="12.33203125" bestFit="1" customWidth="1"/>
    <col min="8985" max="8985" width="17.5546875" bestFit="1" customWidth="1"/>
    <col min="8986" max="8986" width="12.33203125" bestFit="1" customWidth="1"/>
    <col min="8987" max="8987" width="13.44140625" bestFit="1" customWidth="1"/>
    <col min="9222" max="9222" width="33.6640625" customWidth="1"/>
    <col min="9223" max="9223" width="16" customWidth="1"/>
    <col min="9224" max="9225" width="15" bestFit="1" customWidth="1"/>
    <col min="9226" max="9226" width="16.5546875" bestFit="1" customWidth="1"/>
    <col min="9227" max="9227" width="12.5546875" customWidth="1"/>
    <col min="9228" max="9228" width="17.5546875" bestFit="1" customWidth="1"/>
    <col min="9229" max="9230" width="18.109375" bestFit="1" customWidth="1"/>
    <col min="9231" max="9231" width="12.88671875" bestFit="1" customWidth="1"/>
    <col min="9232" max="9233" width="16.5546875" bestFit="1" customWidth="1"/>
    <col min="9234" max="9235" width="13.109375" bestFit="1" customWidth="1"/>
    <col min="9236" max="9236" width="15.5546875" bestFit="1" customWidth="1"/>
    <col min="9237" max="9237" width="13.6640625" bestFit="1" customWidth="1"/>
    <col min="9238" max="9240" width="12.33203125" bestFit="1" customWidth="1"/>
    <col min="9241" max="9241" width="17.5546875" bestFit="1" customWidth="1"/>
    <col min="9242" max="9242" width="12.33203125" bestFit="1" customWidth="1"/>
    <col min="9243" max="9243" width="13.44140625" bestFit="1" customWidth="1"/>
    <col min="9478" max="9478" width="33.6640625" customWidth="1"/>
    <col min="9479" max="9479" width="16" customWidth="1"/>
    <col min="9480" max="9481" width="15" bestFit="1" customWidth="1"/>
    <col min="9482" max="9482" width="16.5546875" bestFit="1" customWidth="1"/>
    <col min="9483" max="9483" width="12.5546875" customWidth="1"/>
    <col min="9484" max="9484" width="17.5546875" bestFit="1" customWidth="1"/>
    <col min="9485" max="9486" width="18.109375" bestFit="1" customWidth="1"/>
    <col min="9487" max="9487" width="12.88671875" bestFit="1" customWidth="1"/>
    <col min="9488" max="9489" width="16.5546875" bestFit="1" customWidth="1"/>
    <col min="9490" max="9491" width="13.109375" bestFit="1" customWidth="1"/>
    <col min="9492" max="9492" width="15.5546875" bestFit="1" customWidth="1"/>
    <col min="9493" max="9493" width="13.6640625" bestFit="1" customWidth="1"/>
    <col min="9494" max="9496" width="12.33203125" bestFit="1" customWidth="1"/>
    <col min="9497" max="9497" width="17.5546875" bestFit="1" customWidth="1"/>
    <col min="9498" max="9498" width="12.33203125" bestFit="1" customWidth="1"/>
    <col min="9499" max="9499" width="13.44140625" bestFit="1" customWidth="1"/>
    <col min="9734" max="9734" width="33.6640625" customWidth="1"/>
    <col min="9735" max="9735" width="16" customWidth="1"/>
    <col min="9736" max="9737" width="15" bestFit="1" customWidth="1"/>
    <col min="9738" max="9738" width="16.5546875" bestFit="1" customWidth="1"/>
    <col min="9739" max="9739" width="12.5546875" customWidth="1"/>
    <col min="9740" max="9740" width="17.5546875" bestFit="1" customWidth="1"/>
    <col min="9741" max="9742" width="18.109375" bestFit="1" customWidth="1"/>
    <col min="9743" max="9743" width="12.88671875" bestFit="1" customWidth="1"/>
    <col min="9744" max="9745" width="16.5546875" bestFit="1" customWidth="1"/>
    <col min="9746" max="9747" width="13.109375" bestFit="1" customWidth="1"/>
    <col min="9748" max="9748" width="15.5546875" bestFit="1" customWidth="1"/>
    <col min="9749" max="9749" width="13.6640625" bestFit="1" customWidth="1"/>
    <col min="9750" max="9752" width="12.33203125" bestFit="1" customWidth="1"/>
    <col min="9753" max="9753" width="17.5546875" bestFit="1" customWidth="1"/>
    <col min="9754" max="9754" width="12.33203125" bestFit="1" customWidth="1"/>
    <col min="9755" max="9755" width="13.44140625" bestFit="1" customWidth="1"/>
    <col min="9990" max="9990" width="33.6640625" customWidth="1"/>
    <col min="9991" max="9991" width="16" customWidth="1"/>
    <col min="9992" max="9993" width="15" bestFit="1" customWidth="1"/>
    <col min="9994" max="9994" width="16.5546875" bestFit="1" customWidth="1"/>
    <col min="9995" max="9995" width="12.5546875" customWidth="1"/>
    <col min="9996" max="9996" width="17.5546875" bestFit="1" customWidth="1"/>
    <col min="9997" max="9998" width="18.109375" bestFit="1" customWidth="1"/>
    <col min="9999" max="9999" width="12.88671875" bestFit="1" customWidth="1"/>
    <col min="10000" max="10001" width="16.5546875" bestFit="1" customWidth="1"/>
    <col min="10002" max="10003" width="13.109375" bestFit="1" customWidth="1"/>
    <col min="10004" max="10004" width="15.5546875" bestFit="1" customWidth="1"/>
    <col min="10005" max="10005" width="13.6640625" bestFit="1" customWidth="1"/>
    <col min="10006" max="10008" width="12.33203125" bestFit="1" customWidth="1"/>
    <col min="10009" max="10009" width="17.5546875" bestFit="1" customWidth="1"/>
    <col min="10010" max="10010" width="12.33203125" bestFit="1" customWidth="1"/>
    <col min="10011" max="10011" width="13.44140625" bestFit="1" customWidth="1"/>
    <col min="10246" max="10246" width="33.6640625" customWidth="1"/>
    <col min="10247" max="10247" width="16" customWidth="1"/>
    <col min="10248" max="10249" width="15" bestFit="1" customWidth="1"/>
    <col min="10250" max="10250" width="16.5546875" bestFit="1" customWidth="1"/>
    <col min="10251" max="10251" width="12.5546875" customWidth="1"/>
    <col min="10252" max="10252" width="17.5546875" bestFit="1" customWidth="1"/>
    <col min="10253" max="10254" width="18.109375" bestFit="1" customWidth="1"/>
    <col min="10255" max="10255" width="12.88671875" bestFit="1" customWidth="1"/>
    <col min="10256" max="10257" width="16.5546875" bestFit="1" customWidth="1"/>
    <col min="10258" max="10259" width="13.109375" bestFit="1" customWidth="1"/>
    <col min="10260" max="10260" width="15.5546875" bestFit="1" customWidth="1"/>
    <col min="10261" max="10261" width="13.6640625" bestFit="1" customWidth="1"/>
    <col min="10262" max="10264" width="12.33203125" bestFit="1" customWidth="1"/>
    <col min="10265" max="10265" width="17.5546875" bestFit="1" customWidth="1"/>
    <col min="10266" max="10266" width="12.33203125" bestFit="1" customWidth="1"/>
    <col min="10267" max="10267" width="13.44140625" bestFit="1" customWidth="1"/>
    <col min="10502" max="10502" width="33.6640625" customWidth="1"/>
    <col min="10503" max="10503" width="16" customWidth="1"/>
    <col min="10504" max="10505" width="15" bestFit="1" customWidth="1"/>
    <col min="10506" max="10506" width="16.5546875" bestFit="1" customWidth="1"/>
    <col min="10507" max="10507" width="12.5546875" customWidth="1"/>
    <col min="10508" max="10508" width="17.5546875" bestFit="1" customWidth="1"/>
    <col min="10509" max="10510" width="18.109375" bestFit="1" customWidth="1"/>
    <col min="10511" max="10511" width="12.88671875" bestFit="1" customWidth="1"/>
    <col min="10512" max="10513" width="16.5546875" bestFit="1" customWidth="1"/>
    <col min="10514" max="10515" width="13.109375" bestFit="1" customWidth="1"/>
    <col min="10516" max="10516" width="15.5546875" bestFit="1" customWidth="1"/>
    <col min="10517" max="10517" width="13.6640625" bestFit="1" customWidth="1"/>
    <col min="10518" max="10520" width="12.33203125" bestFit="1" customWidth="1"/>
    <col min="10521" max="10521" width="17.5546875" bestFit="1" customWidth="1"/>
    <col min="10522" max="10522" width="12.33203125" bestFit="1" customWidth="1"/>
    <col min="10523" max="10523" width="13.44140625" bestFit="1" customWidth="1"/>
    <col min="10758" max="10758" width="33.6640625" customWidth="1"/>
    <col min="10759" max="10759" width="16" customWidth="1"/>
    <col min="10760" max="10761" width="15" bestFit="1" customWidth="1"/>
    <col min="10762" max="10762" width="16.5546875" bestFit="1" customWidth="1"/>
    <col min="10763" max="10763" width="12.5546875" customWidth="1"/>
    <col min="10764" max="10764" width="17.5546875" bestFit="1" customWidth="1"/>
    <col min="10765" max="10766" width="18.109375" bestFit="1" customWidth="1"/>
    <col min="10767" max="10767" width="12.88671875" bestFit="1" customWidth="1"/>
    <col min="10768" max="10769" width="16.5546875" bestFit="1" customWidth="1"/>
    <col min="10770" max="10771" width="13.109375" bestFit="1" customWidth="1"/>
    <col min="10772" max="10772" width="15.5546875" bestFit="1" customWidth="1"/>
    <col min="10773" max="10773" width="13.6640625" bestFit="1" customWidth="1"/>
    <col min="10774" max="10776" width="12.33203125" bestFit="1" customWidth="1"/>
    <col min="10777" max="10777" width="17.5546875" bestFit="1" customWidth="1"/>
    <col min="10778" max="10778" width="12.33203125" bestFit="1" customWidth="1"/>
    <col min="10779" max="10779" width="13.44140625" bestFit="1" customWidth="1"/>
    <col min="11014" max="11014" width="33.6640625" customWidth="1"/>
    <col min="11015" max="11015" width="16" customWidth="1"/>
    <col min="11016" max="11017" width="15" bestFit="1" customWidth="1"/>
    <col min="11018" max="11018" width="16.5546875" bestFit="1" customWidth="1"/>
    <col min="11019" max="11019" width="12.5546875" customWidth="1"/>
    <col min="11020" max="11020" width="17.5546875" bestFit="1" customWidth="1"/>
    <col min="11021" max="11022" width="18.109375" bestFit="1" customWidth="1"/>
    <col min="11023" max="11023" width="12.88671875" bestFit="1" customWidth="1"/>
    <col min="11024" max="11025" width="16.5546875" bestFit="1" customWidth="1"/>
    <col min="11026" max="11027" width="13.109375" bestFit="1" customWidth="1"/>
    <col min="11028" max="11028" width="15.5546875" bestFit="1" customWidth="1"/>
    <col min="11029" max="11029" width="13.6640625" bestFit="1" customWidth="1"/>
    <col min="11030" max="11032" width="12.33203125" bestFit="1" customWidth="1"/>
    <col min="11033" max="11033" width="17.5546875" bestFit="1" customWidth="1"/>
    <col min="11034" max="11034" width="12.33203125" bestFit="1" customWidth="1"/>
    <col min="11035" max="11035" width="13.44140625" bestFit="1" customWidth="1"/>
    <col min="11270" max="11270" width="33.6640625" customWidth="1"/>
    <col min="11271" max="11271" width="16" customWidth="1"/>
    <col min="11272" max="11273" width="15" bestFit="1" customWidth="1"/>
    <col min="11274" max="11274" width="16.5546875" bestFit="1" customWidth="1"/>
    <col min="11275" max="11275" width="12.5546875" customWidth="1"/>
    <col min="11276" max="11276" width="17.5546875" bestFit="1" customWidth="1"/>
    <col min="11277" max="11278" width="18.109375" bestFit="1" customWidth="1"/>
    <col min="11279" max="11279" width="12.88671875" bestFit="1" customWidth="1"/>
    <col min="11280" max="11281" width="16.5546875" bestFit="1" customWidth="1"/>
    <col min="11282" max="11283" width="13.109375" bestFit="1" customWidth="1"/>
    <col min="11284" max="11284" width="15.5546875" bestFit="1" customWidth="1"/>
    <col min="11285" max="11285" width="13.6640625" bestFit="1" customWidth="1"/>
    <col min="11286" max="11288" width="12.33203125" bestFit="1" customWidth="1"/>
    <col min="11289" max="11289" width="17.5546875" bestFit="1" customWidth="1"/>
    <col min="11290" max="11290" width="12.33203125" bestFit="1" customWidth="1"/>
    <col min="11291" max="11291" width="13.44140625" bestFit="1" customWidth="1"/>
    <col min="11526" max="11526" width="33.6640625" customWidth="1"/>
    <col min="11527" max="11527" width="16" customWidth="1"/>
    <col min="11528" max="11529" width="15" bestFit="1" customWidth="1"/>
    <col min="11530" max="11530" width="16.5546875" bestFit="1" customWidth="1"/>
    <col min="11531" max="11531" width="12.5546875" customWidth="1"/>
    <col min="11532" max="11532" width="17.5546875" bestFit="1" customWidth="1"/>
    <col min="11533" max="11534" width="18.109375" bestFit="1" customWidth="1"/>
    <col min="11535" max="11535" width="12.88671875" bestFit="1" customWidth="1"/>
    <col min="11536" max="11537" width="16.5546875" bestFit="1" customWidth="1"/>
    <col min="11538" max="11539" width="13.109375" bestFit="1" customWidth="1"/>
    <col min="11540" max="11540" width="15.5546875" bestFit="1" customWidth="1"/>
    <col min="11541" max="11541" width="13.6640625" bestFit="1" customWidth="1"/>
    <col min="11542" max="11544" width="12.33203125" bestFit="1" customWidth="1"/>
    <col min="11545" max="11545" width="17.5546875" bestFit="1" customWidth="1"/>
    <col min="11546" max="11546" width="12.33203125" bestFit="1" customWidth="1"/>
    <col min="11547" max="11547" width="13.44140625" bestFit="1" customWidth="1"/>
    <col min="11782" max="11782" width="33.6640625" customWidth="1"/>
    <col min="11783" max="11783" width="16" customWidth="1"/>
    <col min="11784" max="11785" width="15" bestFit="1" customWidth="1"/>
    <col min="11786" max="11786" width="16.5546875" bestFit="1" customWidth="1"/>
    <col min="11787" max="11787" width="12.5546875" customWidth="1"/>
    <col min="11788" max="11788" width="17.5546875" bestFit="1" customWidth="1"/>
    <col min="11789" max="11790" width="18.109375" bestFit="1" customWidth="1"/>
    <col min="11791" max="11791" width="12.88671875" bestFit="1" customWidth="1"/>
    <col min="11792" max="11793" width="16.5546875" bestFit="1" customWidth="1"/>
    <col min="11794" max="11795" width="13.109375" bestFit="1" customWidth="1"/>
    <col min="11796" max="11796" width="15.5546875" bestFit="1" customWidth="1"/>
    <col min="11797" max="11797" width="13.6640625" bestFit="1" customWidth="1"/>
    <col min="11798" max="11800" width="12.33203125" bestFit="1" customWidth="1"/>
    <col min="11801" max="11801" width="17.5546875" bestFit="1" customWidth="1"/>
    <col min="11802" max="11802" width="12.33203125" bestFit="1" customWidth="1"/>
    <col min="11803" max="11803" width="13.44140625" bestFit="1" customWidth="1"/>
    <col min="12038" max="12038" width="33.6640625" customWidth="1"/>
    <col min="12039" max="12039" width="16" customWidth="1"/>
    <col min="12040" max="12041" width="15" bestFit="1" customWidth="1"/>
    <col min="12042" max="12042" width="16.5546875" bestFit="1" customWidth="1"/>
    <col min="12043" max="12043" width="12.5546875" customWidth="1"/>
    <col min="12044" max="12044" width="17.5546875" bestFit="1" customWidth="1"/>
    <col min="12045" max="12046" width="18.109375" bestFit="1" customWidth="1"/>
    <col min="12047" max="12047" width="12.88671875" bestFit="1" customWidth="1"/>
    <col min="12048" max="12049" width="16.5546875" bestFit="1" customWidth="1"/>
    <col min="12050" max="12051" width="13.109375" bestFit="1" customWidth="1"/>
    <col min="12052" max="12052" width="15.5546875" bestFit="1" customWidth="1"/>
    <col min="12053" max="12053" width="13.6640625" bestFit="1" customWidth="1"/>
    <col min="12054" max="12056" width="12.33203125" bestFit="1" customWidth="1"/>
    <col min="12057" max="12057" width="17.5546875" bestFit="1" customWidth="1"/>
    <col min="12058" max="12058" width="12.33203125" bestFit="1" customWidth="1"/>
    <col min="12059" max="12059" width="13.44140625" bestFit="1" customWidth="1"/>
    <col min="12294" max="12294" width="33.6640625" customWidth="1"/>
    <col min="12295" max="12295" width="16" customWidth="1"/>
    <col min="12296" max="12297" width="15" bestFit="1" customWidth="1"/>
    <col min="12298" max="12298" width="16.5546875" bestFit="1" customWidth="1"/>
    <col min="12299" max="12299" width="12.5546875" customWidth="1"/>
    <col min="12300" max="12300" width="17.5546875" bestFit="1" customWidth="1"/>
    <col min="12301" max="12302" width="18.109375" bestFit="1" customWidth="1"/>
    <col min="12303" max="12303" width="12.88671875" bestFit="1" customWidth="1"/>
    <col min="12304" max="12305" width="16.5546875" bestFit="1" customWidth="1"/>
    <col min="12306" max="12307" width="13.109375" bestFit="1" customWidth="1"/>
    <col min="12308" max="12308" width="15.5546875" bestFit="1" customWidth="1"/>
    <col min="12309" max="12309" width="13.6640625" bestFit="1" customWidth="1"/>
    <col min="12310" max="12312" width="12.33203125" bestFit="1" customWidth="1"/>
    <col min="12313" max="12313" width="17.5546875" bestFit="1" customWidth="1"/>
    <col min="12314" max="12314" width="12.33203125" bestFit="1" customWidth="1"/>
    <col min="12315" max="12315" width="13.44140625" bestFit="1" customWidth="1"/>
    <col min="12550" max="12550" width="33.6640625" customWidth="1"/>
    <col min="12551" max="12551" width="16" customWidth="1"/>
    <col min="12552" max="12553" width="15" bestFit="1" customWidth="1"/>
    <col min="12554" max="12554" width="16.5546875" bestFit="1" customWidth="1"/>
    <col min="12555" max="12555" width="12.5546875" customWidth="1"/>
    <col min="12556" max="12556" width="17.5546875" bestFit="1" customWidth="1"/>
    <col min="12557" max="12558" width="18.109375" bestFit="1" customWidth="1"/>
    <col min="12559" max="12559" width="12.88671875" bestFit="1" customWidth="1"/>
    <col min="12560" max="12561" width="16.5546875" bestFit="1" customWidth="1"/>
    <col min="12562" max="12563" width="13.109375" bestFit="1" customWidth="1"/>
    <col min="12564" max="12564" width="15.5546875" bestFit="1" customWidth="1"/>
    <col min="12565" max="12565" width="13.6640625" bestFit="1" customWidth="1"/>
    <col min="12566" max="12568" width="12.33203125" bestFit="1" customWidth="1"/>
    <col min="12569" max="12569" width="17.5546875" bestFit="1" customWidth="1"/>
    <col min="12570" max="12570" width="12.33203125" bestFit="1" customWidth="1"/>
    <col min="12571" max="12571" width="13.44140625" bestFit="1" customWidth="1"/>
    <col min="12806" max="12806" width="33.6640625" customWidth="1"/>
    <col min="12807" max="12807" width="16" customWidth="1"/>
    <col min="12808" max="12809" width="15" bestFit="1" customWidth="1"/>
    <col min="12810" max="12810" width="16.5546875" bestFit="1" customWidth="1"/>
    <col min="12811" max="12811" width="12.5546875" customWidth="1"/>
    <col min="12812" max="12812" width="17.5546875" bestFit="1" customWidth="1"/>
    <col min="12813" max="12814" width="18.109375" bestFit="1" customWidth="1"/>
    <col min="12815" max="12815" width="12.88671875" bestFit="1" customWidth="1"/>
    <col min="12816" max="12817" width="16.5546875" bestFit="1" customWidth="1"/>
    <col min="12818" max="12819" width="13.109375" bestFit="1" customWidth="1"/>
    <col min="12820" max="12820" width="15.5546875" bestFit="1" customWidth="1"/>
    <col min="12821" max="12821" width="13.6640625" bestFit="1" customWidth="1"/>
    <col min="12822" max="12824" width="12.33203125" bestFit="1" customWidth="1"/>
    <col min="12825" max="12825" width="17.5546875" bestFit="1" customWidth="1"/>
    <col min="12826" max="12826" width="12.33203125" bestFit="1" customWidth="1"/>
    <col min="12827" max="12827" width="13.44140625" bestFit="1" customWidth="1"/>
    <col min="13062" max="13062" width="33.6640625" customWidth="1"/>
    <col min="13063" max="13063" width="16" customWidth="1"/>
    <col min="13064" max="13065" width="15" bestFit="1" customWidth="1"/>
    <col min="13066" max="13066" width="16.5546875" bestFit="1" customWidth="1"/>
    <col min="13067" max="13067" width="12.5546875" customWidth="1"/>
    <col min="13068" max="13068" width="17.5546875" bestFit="1" customWidth="1"/>
    <col min="13069" max="13070" width="18.109375" bestFit="1" customWidth="1"/>
    <col min="13071" max="13071" width="12.88671875" bestFit="1" customWidth="1"/>
    <col min="13072" max="13073" width="16.5546875" bestFit="1" customWidth="1"/>
    <col min="13074" max="13075" width="13.109375" bestFit="1" customWidth="1"/>
    <col min="13076" max="13076" width="15.5546875" bestFit="1" customWidth="1"/>
    <col min="13077" max="13077" width="13.6640625" bestFit="1" customWidth="1"/>
    <col min="13078" max="13080" width="12.33203125" bestFit="1" customWidth="1"/>
    <col min="13081" max="13081" width="17.5546875" bestFit="1" customWidth="1"/>
    <col min="13082" max="13082" width="12.33203125" bestFit="1" customWidth="1"/>
    <col min="13083" max="13083" width="13.44140625" bestFit="1" customWidth="1"/>
    <col min="13318" max="13318" width="33.6640625" customWidth="1"/>
    <col min="13319" max="13319" width="16" customWidth="1"/>
    <col min="13320" max="13321" width="15" bestFit="1" customWidth="1"/>
    <col min="13322" max="13322" width="16.5546875" bestFit="1" customWidth="1"/>
    <col min="13323" max="13323" width="12.5546875" customWidth="1"/>
    <col min="13324" max="13324" width="17.5546875" bestFit="1" customWidth="1"/>
    <col min="13325" max="13326" width="18.109375" bestFit="1" customWidth="1"/>
    <col min="13327" max="13327" width="12.88671875" bestFit="1" customWidth="1"/>
    <col min="13328" max="13329" width="16.5546875" bestFit="1" customWidth="1"/>
    <col min="13330" max="13331" width="13.109375" bestFit="1" customWidth="1"/>
    <col min="13332" max="13332" width="15.5546875" bestFit="1" customWidth="1"/>
    <col min="13333" max="13333" width="13.6640625" bestFit="1" customWidth="1"/>
    <col min="13334" max="13336" width="12.33203125" bestFit="1" customWidth="1"/>
    <col min="13337" max="13337" width="17.5546875" bestFit="1" customWidth="1"/>
    <col min="13338" max="13338" width="12.33203125" bestFit="1" customWidth="1"/>
    <col min="13339" max="13339" width="13.44140625" bestFit="1" customWidth="1"/>
    <col min="13574" max="13574" width="33.6640625" customWidth="1"/>
    <col min="13575" max="13575" width="16" customWidth="1"/>
    <col min="13576" max="13577" width="15" bestFit="1" customWidth="1"/>
    <col min="13578" max="13578" width="16.5546875" bestFit="1" customWidth="1"/>
    <col min="13579" max="13579" width="12.5546875" customWidth="1"/>
    <col min="13580" max="13580" width="17.5546875" bestFit="1" customWidth="1"/>
    <col min="13581" max="13582" width="18.109375" bestFit="1" customWidth="1"/>
    <col min="13583" max="13583" width="12.88671875" bestFit="1" customWidth="1"/>
    <col min="13584" max="13585" width="16.5546875" bestFit="1" customWidth="1"/>
    <col min="13586" max="13587" width="13.109375" bestFit="1" customWidth="1"/>
    <col min="13588" max="13588" width="15.5546875" bestFit="1" customWidth="1"/>
    <col min="13589" max="13589" width="13.6640625" bestFit="1" customWidth="1"/>
    <col min="13590" max="13592" width="12.33203125" bestFit="1" customWidth="1"/>
    <col min="13593" max="13593" width="17.5546875" bestFit="1" customWidth="1"/>
    <col min="13594" max="13594" width="12.33203125" bestFit="1" customWidth="1"/>
    <col min="13595" max="13595" width="13.44140625" bestFit="1" customWidth="1"/>
    <col min="13830" max="13830" width="33.6640625" customWidth="1"/>
    <col min="13831" max="13831" width="16" customWidth="1"/>
    <col min="13832" max="13833" width="15" bestFit="1" customWidth="1"/>
    <col min="13834" max="13834" width="16.5546875" bestFit="1" customWidth="1"/>
    <col min="13835" max="13835" width="12.5546875" customWidth="1"/>
    <col min="13836" max="13836" width="17.5546875" bestFit="1" customWidth="1"/>
    <col min="13837" max="13838" width="18.109375" bestFit="1" customWidth="1"/>
    <col min="13839" max="13839" width="12.88671875" bestFit="1" customWidth="1"/>
    <col min="13840" max="13841" width="16.5546875" bestFit="1" customWidth="1"/>
    <col min="13842" max="13843" width="13.109375" bestFit="1" customWidth="1"/>
    <col min="13844" max="13844" width="15.5546875" bestFit="1" customWidth="1"/>
    <col min="13845" max="13845" width="13.6640625" bestFit="1" customWidth="1"/>
    <col min="13846" max="13848" width="12.33203125" bestFit="1" customWidth="1"/>
    <col min="13849" max="13849" width="17.5546875" bestFit="1" customWidth="1"/>
    <col min="13850" max="13850" width="12.33203125" bestFit="1" customWidth="1"/>
    <col min="13851" max="13851" width="13.44140625" bestFit="1" customWidth="1"/>
    <col min="14086" max="14086" width="33.6640625" customWidth="1"/>
    <col min="14087" max="14087" width="16" customWidth="1"/>
    <col min="14088" max="14089" width="15" bestFit="1" customWidth="1"/>
    <col min="14090" max="14090" width="16.5546875" bestFit="1" customWidth="1"/>
    <col min="14091" max="14091" width="12.5546875" customWidth="1"/>
    <col min="14092" max="14092" width="17.5546875" bestFit="1" customWidth="1"/>
    <col min="14093" max="14094" width="18.109375" bestFit="1" customWidth="1"/>
    <col min="14095" max="14095" width="12.88671875" bestFit="1" customWidth="1"/>
    <col min="14096" max="14097" width="16.5546875" bestFit="1" customWidth="1"/>
    <col min="14098" max="14099" width="13.109375" bestFit="1" customWidth="1"/>
    <col min="14100" max="14100" width="15.5546875" bestFit="1" customWidth="1"/>
    <col min="14101" max="14101" width="13.6640625" bestFit="1" customWidth="1"/>
    <col min="14102" max="14104" width="12.33203125" bestFit="1" customWidth="1"/>
    <col min="14105" max="14105" width="17.5546875" bestFit="1" customWidth="1"/>
    <col min="14106" max="14106" width="12.33203125" bestFit="1" customWidth="1"/>
    <col min="14107" max="14107" width="13.44140625" bestFit="1" customWidth="1"/>
    <col min="14342" max="14342" width="33.6640625" customWidth="1"/>
    <col min="14343" max="14343" width="16" customWidth="1"/>
    <col min="14344" max="14345" width="15" bestFit="1" customWidth="1"/>
    <col min="14346" max="14346" width="16.5546875" bestFit="1" customWidth="1"/>
    <col min="14347" max="14347" width="12.5546875" customWidth="1"/>
    <col min="14348" max="14348" width="17.5546875" bestFit="1" customWidth="1"/>
    <col min="14349" max="14350" width="18.109375" bestFit="1" customWidth="1"/>
    <col min="14351" max="14351" width="12.88671875" bestFit="1" customWidth="1"/>
    <col min="14352" max="14353" width="16.5546875" bestFit="1" customWidth="1"/>
    <col min="14354" max="14355" width="13.109375" bestFit="1" customWidth="1"/>
    <col min="14356" max="14356" width="15.5546875" bestFit="1" customWidth="1"/>
    <col min="14357" max="14357" width="13.6640625" bestFit="1" customWidth="1"/>
    <col min="14358" max="14360" width="12.33203125" bestFit="1" customWidth="1"/>
    <col min="14361" max="14361" width="17.5546875" bestFit="1" customWidth="1"/>
    <col min="14362" max="14362" width="12.33203125" bestFit="1" customWidth="1"/>
    <col min="14363" max="14363" width="13.44140625" bestFit="1" customWidth="1"/>
    <col min="14598" max="14598" width="33.6640625" customWidth="1"/>
    <col min="14599" max="14599" width="16" customWidth="1"/>
    <col min="14600" max="14601" width="15" bestFit="1" customWidth="1"/>
    <col min="14602" max="14602" width="16.5546875" bestFit="1" customWidth="1"/>
    <col min="14603" max="14603" width="12.5546875" customWidth="1"/>
    <col min="14604" max="14604" width="17.5546875" bestFit="1" customWidth="1"/>
    <col min="14605" max="14606" width="18.109375" bestFit="1" customWidth="1"/>
    <col min="14607" max="14607" width="12.88671875" bestFit="1" customWidth="1"/>
    <col min="14608" max="14609" width="16.5546875" bestFit="1" customWidth="1"/>
    <col min="14610" max="14611" width="13.109375" bestFit="1" customWidth="1"/>
    <col min="14612" max="14612" width="15.5546875" bestFit="1" customWidth="1"/>
    <col min="14613" max="14613" width="13.6640625" bestFit="1" customWidth="1"/>
    <col min="14614" max="14616" width="12.33203125" bestFit="1" customWidth="1"/>
    <col min="14617" max="14617" width="17.5546875" bestFit="1" customWidth="1"/>
    <col min="14618" max="14618" width="12.33203125" bestFit="1" customWidth="1"/>
    <col min="14619" max="14619" width="13.44140625" bestFit="1" customWidth="1"/>
    <col min="14854" max="14854" width="33.6640625" customWidth="1"/>
    <col min="14855" max="14855" width="16" customWidth="1"/>
    <col min="14856" max="14857" width="15" bestFit="1" customWidth="1"/>
    <col min="14858" max="14858" width="16.5546875" bestFit="1" customWidth="1"/>
    <col min="14859" max="14859" width="12.5546875" customWidth="1"/>
    <col min="14860" max="14860" width="17.5546875" bestFit="1" customWidth="1"/>
    <col min="14861" max="14862" width="18.109375" bestFit="1" customWidth="1"/>
    <col min="14863" max="14863" width="12.88671875" bestFit="1" customWidth="1"/>
    <col min="14864" max="14865" width="16.5546875" bestFit="1" customWidth="1"/>
    <col min="14866" max="14867" width="13.109375" bestFit="1" customWidth="1"/>
    <col min="14868" max="14868" width="15.5546875" bestFit="1" customWidth="1"/>
    <col min="14869" max="14869" width="13.6640625" bestFit="1" customWidth="1"/>
    <col min="14870" max="14872" width="12.33203125" bestFit="1" customWidth="1"/>
    <col min="14873" max="14873" width="17.5546875" bestFit="1" customWidth="1"/>
    <col min="14874" max="14874" width="12.33203125" bestFit="1" customWidth="1"/>
    <col min="14875" max="14875" width="13.44140625" bestFit="1" customWidth="1"/>
    <col min="15110" max="15110" width="33.6640625" customWidth="1"/>
    <col min="15111" max="15111" width="16" customWidth="1"/>
    <col min="15112" max="15113" width="15" bestFit="1" customWidth="1"/>
    <col min="15114" max="15114" width="16.5546875" bestFit="1" customWidth="1"/>
    <col min="15115" max="15115" width="12.5546875" customWidth="1"/>
    <col min="15116" max="15116" width="17.5546875" bestFit="1" customWidth="1"/>
    <col min="15117" max="15118" width="18.109375" bestFit="1" customWidth="1"/>
    <col min="15119" max="15119" width="12.88671875" bestFit="1" customWidth="1"/>
    <col min="15120" max="15121" width="16.5546875" bestFit="1" customWidth="1"/>
    <col min="15122" max="15123" width="13.109375" bestFit="1" customWidth="1"/>
    <col min="15124" max="15124" width="15.5546875" bestFit="1" customWidth="1"/>
    <col min="15125" max="15125" width="13.6640625" bestFit="1" customWidth="1"/>
    <col min="15126" max="15128" width="12.33203125" bestFit="1" customWidth="1"/>
    <col min="15129" max="15129" width="17.5546875" bestFit="1" customWidth="1"/>
    <col min="15130" max="15130" width="12.33203125" bestFit="1" customWidth="1"/>
    <col min="15131" max="15131" width="13.44140625" bestFit="1" customWidth="1"/>
    <col min="15366" max="15366" width="33.6640625" customWidth="1"/>
    <col min="15367" max="15367" width="16" customWidth="1"/>
    <col min="15368" max="15369" width="15" bestFit="1" customWidth="1"/>
    <col min="15370" max="15370" width="16.5546875" bestFit="1" customWidth="1"/>
    <col min="15371" max="15371" width="12.5546875" customWidth="1"/>
    <col min="15372" max="15372" width="17.5546875" bestFit="1" customWidth="1"/>
    <col min="15373" max="15374" width="18.109375" bestFit="1" customWidth="1"/>
    <col min="15375" max="15375" width="12.88671875" bestFit="1" customWidth="1"/>
    <col min="15376" max="15377" width="16.5546875" bestFit="1" customWidth="1"/>
    <col min="15378" max="15379" width="13.109375" bestFit="1" customWidth="1"/>
    <col min="15380" max="15380" width="15.5546875" bestFit="1" customWidth="1"/>
    <col min="15381" max="15381" width="13.6640625" bestFit="1" customWidth="1"/>
    <col min="15382" max="15384" width="12.33203125" bestFit="1" customWidth="1"/>
    <col min="15385" max="15385" width="17.5546875" bestFit="1" customWidth="1"/>
    <col min="15386" max="15386" width="12.33203125" bestFit="1" customWidth="1"/>
    <col min="15387" max="15387" width="13.44140625" bestFit="1" customWidth="1"/>
    <col min="15622" max="15622" width="33.6640625" customWidth="1"/>
    <col min="15623" max="15623" width="16" customWidth="1"/>
    <col min="15624" max="15625" width="15" bestFit="1" customWidth="1"/>
    <col min="15626" max="15626" width="16.5546875" bestFit="1" customWidth="1"/>
    <col min="15627" max="15627" width="12.5546875" customWidth="1"/>
    <col min="15628" max="15628" width="17.5546875" bestFit="1" customWidth="1"/>
    <col min="15629" max="15630" width="18.109375" bestFit="1" customWidth="1"/>
    <col min="15631" max="15631" width="12.88671875" bestFit="1" customWidth="1"/>
    <col min="15632" max="15633" width="16.5546875" bestFit="1" customWidth="1"/>
    <col min="15634" max="15635" width="13.109375" bestFit="1" customWidth="1"/>
    <col min="15636" max="15636" width="15.5546875" bestFit="1" customWidth="1"/>
    <col min="15637" max="15637" width="13.6640625" bestFit="1" customWidth="1"/>
    <col min="15638" max="15640" width="12.33203125" bestFit="1" customWidth="1"/>
    <col min="15641" max="15641" width="17.5546875" bestFit="1" customWidth="1"/>
    <col min="15642" max="15642" width="12.33203125" bestFit="1" customWidth="1"/>
    <col min="15643" max="15643" width="13.44140625" bestFit="1" customWidth="1"/>
    <col min="15878" max="15878" width="33.6640625" customWidth="1"/>
    <col min="15879" max="15879" width="16" customWidth="1"/>
    <col min="15880" max="15881" width="15" bestFit="1" customWidth="1"/>
    <col min="15882" max="15882" width="16.5546875" bestFit="1" customWidth="1"/>
    <col min="15883" max="15883" width="12.5546875" customWidth="1"/>
    <col min="15884" max="15884" width="17.5546875" bestFit="1" customWidth="1"/>
    <col min="15885" max="15886" width="18.109375" bestFit="1" customWidth="1"/>
    <col min="15887" max="15887" width="12.88671875" bestFit="1" customWidth="1"/>
    <col min="15888" max="15889" width="16.5546875" bestFit="1" customWidth="1"/>
    <col min="15890" max="15891" width="13.109375" bestFit="1" customWidth="1"/>
    <col min="15892" max="15892" width="15.5546875" bestFit="1" customWidth="1"/>
    <col min="15893" max="15893" width="13.6640625" bestFit="1" customWidth="1"/>
    <col min="15894" max="15896" width="12.33203125" bestFit="1" customWidth="1"/>
    <col min="15897" max="15897" width="17.5546875" bestFit="1" customWidth="1"/>
    <col min="15898" max="15898" width="12.33203125" bestFit="1" customWidth="1"/>
    <col min="15899" max="15899" width="13.44140625" bestFit="1" customWidth="1"/>
    <col min="16134" max="16134" width="33.6640625" customWidth="1"/>
    <col min="16135" max="16135" width="16" customWidth="1"/>
    <col min="16136" max="16137" width="15" bestFit="1" customWidth="1"/>
    <col min="16138" max="16138" width="16.5546875" bestFit="1" customWidth="1"/>
    <col min="16139" max="16139" width="12.5546875" customWidth="1"/>
    <col min="16140" max="16140" width="17.5546875" bestFit="1" customWidth="1"/>
    <col min="16141" max="16142" width="18.109375" bestFit="1" customWidth="1"/>
    <col min="16143" max="16143" width="12.88671875" bestFit="1" customWidth="1"/>
    <col min="16144" max="16145" width="16.5546875" bestFit="1" customWidth="1"/>
    <col min="16146" max="16147" width="13.109375" bestFit="1" customWidth="1"/>
    <col min="16148" max="16148" width="15.5546875" bestFit="1" customWidth="1"/>
    <col min="16149" max="16149" width="13.6640625" bestFit="1" customWidth="1"/>
    <col min="16150" max="16152" width="12.33203125" bestFit="1" customWidth="1"/>
    <col min="16153" max="16153" width="17.5546875" bestFit="1" customWidth="1"/>
    <col min="16154" max="16154" width="12.33203125" bestFit="1" customWidth="1"/>
    <col min="16155" max="16155" width="13.44140625" bestFit="1" customWidth="1"/>
  </cols>
  <sheetData>
    <row r="1" spans="1:27" ht="14.4">
      <c r="C1" s="538"/>
      <c r="D1" s="538"/>
      <c r="E1" s="538"/>
      <c r="F1" s="538"/>
      <c r="G1" s="538"/>
      <c r="H1" s="538"/>
      <c r="I1" s="538"/>
      <c r="J1" s="538"/>
      <c r="K1" s="538"/>
      <c r="L1" s="538"/>
      <c r="M1" s="538"/>
      <c r="N1" s="538"/>
      <c r="O1" s="538"/>
      <c r="P1" s="538"/>
      <c r="Q1" s="538"/>
      <c r="R1" s="538"/>
      <c r="S1" s="538"/>
      <c r="T1" s="538"/>
      <c r="U1" s="538"/>
      <c r="V1" s="538"/>
      <c r="W1" s="538"/>
      <c r="X1" s="538"/>
      <c r="Y1" s="538"/>
      <c r="Z1" s="538"/>
    </row>
    <row r="2" spans="1:27" s="351" customFormat="1" ht="31.5" customHeight="1">
      <c r="B2"/>
      <c r="C2" s="539" t="s">
        <v>248</v>
      </c>
      <c r="D2" s="349" t="s">
        <v>249</v>
      </c>
      <c r="E2" s="539" t="s">
        <v>250</v>
      </c>
      <c r="F2" s="539"/>
      <c r="G2" s="350" t="s">
        <v>249</v>
      </c>
      <c r="H2" s="350" t="s">
        <v>251</v>
      </c>
      <c r="I2" s="540" t="s">
        <v>252</v>
      </c>
      <c r="J2" s="541"/>
      <c r="K2" s="541"/>
      <c r="L2" s="541"/>
      <c r="M2" s="541"/>
      <c r="N2" s="541"/>
      <c r="O2" s="542"/>
      <c r="P2" s="543" t="s">
        <v>253</v>
      </c>
      <c r="Q2" s="544"/>
      <c r="R2" s="544"/>
      <c r="S2" s="544"/>
      <c r="T2" s="545"/>
      <c r="U2" s="546" t="s">
        <v>254</v>
      </c>
      <c r="V2" s="547"/>
      <c r="W2" s="547"/>
      <c r="X2" s="548"/>
      <c r="Y2" s="549" t="s">
        <v>255</v>
      </c>
      <c r="Z2" s="551" t="s">
        <v>256</v>
      </c>
    </row>
    <row r="3" spans="1:27" s="351" customFormat="1" ht="39.6" customHeight="1">
      <c r="B3"/>
      <c r="C3" s="539"/>
      <c r="D3" s="352">
        <v>45657</v>
      </c>
      <c r="E3" s="349" t="s">
        <v>257</v>
      </c>
      <c r="F3" s="349" t="s">
        <v>258</v>
      </c>
      <c r="G3" s="353">
        <v>45291</v>
      </c>
      <c r="H3" s="350" t="s">
        <v>259</v>
      </c>
      <c r="I3" s="354" t="s">
        <v>260</v>
      </c>
      <c r="J3" s="355" t="s">
        <v>261</v>
      </c>
      <c r="K3" s="355" t="s">
        <v>262</v>
      </c>
      <c r="L3" s="355" t="s">
        <v>263</v>
      </c>
      <c r="M3" s="355" t="s">
        <v>264</v>
      </c>
      <c r="N3" s="355" t="s">
        <v>265</v>
      </c>
      <c r="O3" s="355" t="s">
        <v>266</v>
      </c>
      <c r="P3" s="356" t="s">
        <v>233</v>
      </c>
      <c r="Q3" s="356" t="s">
        <v>267</v>
      </c>
      <c r="R3" s="356" t="s">
        <v>268</v>
      </c>
      <c r="S3" s="356" t="s">
        <v>235</v>
      </c>
      <c r="T3" s="356" t="s">
        <v>236</v>
      </c>
      <c r="U3" s="357" t="s">
        <v>269</v>
      </c>
      <c r="V3" s="357" t="s">
        <v>270</v>
      </c>
      <c r="W3" s="357" t="s">
        <v>271</v>
      </c>
      <c r="X3" s="357" t="s">
        <v>272</v>
      </c>
      <c r="Y3" s="550"/>
      <c r="Z3" s="551"/>
    </row>
    <row r="4" spans="1:27" s="364" customFormat="1" ht="12.75" customHeight="1">
      <c r="A4" s="358">
        <f>+LEN(B4)</f>
        <v>15</v>
      </c>
      <c r="B4" s="398">
        <v>110101010010101</v>
      </c>
      <c r="C4" s="417" t="s">
        <v>273</v>
      </c>
      <c r="D4" s="359">
        <f>+SUMIF('BG SISTEMA'!A:A,'CA EF'!B4,'BG SISTEMA'!F:F)</f>
        <v>0</v>
      </c>
      <c r="E4" s="360"/>
      <c r="F4" s="360"/>
      <c r="G4" s="418">
        <v>0</v>
      </c>
      <c r="H4" s="361">
        <f t="shared" ref="H4:H511" si="0">+D4+E4-F4-G4</f>
        <v>0</v>
      </c>
      <c r="I4" s="361">
        <v>0</v>
      </c>
      <c r="J4" s="361">
        <v>0</v>
      </c>
      <c r="K4" s="361">
        <v>0</v>
      </c>
      <c r="L4" s="361">
        <v>0</v>
      </c>
      <c r="M4" s="361">
        <v>0</v>
      </c>
      <c r="N4" s="361">
        <v>0</v>
      </c>
      <c r="O4" s="361">
        <v>0</v>
      </c>
      <c r="P4" s="361">
        <v>0</v>
      </c>
      <c r="Q4" s="361">
        <v>0</v>
      </c>
      <c r="R4" s="361">
        <v>0</v>
      </c>
      <c r="S4" s="361">
        <v>0</v>
      </c>
      <c r="T4" s="361">
        <v>0</v>
      </c>
      <c r="U4" s="361">
        <v>0</v>
      </c>
      <c r="V4" s="361">
        <v>0</v>
      </c>
      <c r="W4" s="361">
        <v>0</v>
      </c>
      <c r="X4" s="361">
        <v>0</v>
      </c>
      <c r="Y4" s="361">
        <v>0</v>
      </c>
      <c r="Z4" s="362">
        <f t="shared" ref="Z4:Z541" si="1">SUM(H4:Y4)</f>
        <v>0</v>
      </c>
      <c r="AA4" s="363"/>
    </row>
    <row r="5" spans="1:27" s="364" customFormat="1" ht="12.75" customHeight="1">
      <c r="A5" s="358">
        <f t="shared" ref="A5:A610" si="2">+LEN(B5)</f>
        <v>15</v>
      </c>
      <c r="B5" s="398">
        <v>110101010010199</v>
      </c>
      <c r="C5" s="417" t="s">
        <v>274</v>
      </c>
      <c r="D5" s="359">
        <f>+SUMIF('BG SISTEMA'!A:A,'CA EF'!B5,'BG SISTEMA'!F:F)</f>
        <v>0</v>
      </c>
      <c r="E5" s="360"/>
      <c r="F5" s="360"/>
      <c r="G5" s="418">
        <v>0</v>
      </c>
      <c r="H5" s="361">
        <f t="shared" si="0"/>
        <v>0</v>
      </c>
      <c r="I5" s="361">
        <v>0</v>
      </c>
      <c r="J5" s="361">
        <v>0</v>
      </c>
      <c r="K5" s="361">
        <v>0</v>
      </c>
      <c r="L5" s="361">
        <v>0</v>
      </c>
      <c r="M5" s="361">
        <v>0</v>
      </c>
      <c r="N5" s="361">
        <v>0</v>
      </c>
      <c r="O5" s="361">
        <v>0</v>
      </c>
      <c r="P5" s="361">
        <v>0</v>
      </c>
      <c r="Q5" s="361">
        <v>0</v>
      </c>
      <c r="R5" s="361">
        <v>0</v>
      </c>
      <c r="S5" s="361">
        <v>0</v>
      </c>
      <c r="T5" s="361">
        <v>0</v>
      </c>
      <c r="U5" s="361">
        <v>0</v>
      </c>
      <c r="V5" s="361">
        <v>0</v>
      </c>
      <c r="W5" s="361">
        <v>0</v>
      </c>
      <c r="X5" s="361">
        <v>0</v>
      </c>
      <c r="Y5" s="361">
        <v>0</v>
      </c>
      <c r="Z5" s="362">
        <f t="shared" si="1"/>
        <v>0</v>
      </c>
      <c r="AA5" s="365"/>
    </row>
    <row r="6" spans="1:27" s="364" customFormat="1" ht="12.75" customHeight="1">
      <c r="A6" s="358">
        <f t="shared" si="2"/>
        <v>15</v>
      </c>
      <c r="B6" s="398">
        <v>110101030010101</v>
      </c>
      <c r="C6" s="417" t="s">
        <v>275</v>
      </c>
      <c r="D6" s="359">
        <f>+SUMIF('BG SISTEMA'!A:A,'CA EF'!B6,'BG SISTEMA'!F:F)</f>
        <v>0</v>
      </c>
      <c r="E6" s="360"/>
      <c r="F6" s="360"/>
      <c r="G6" s="418">
        <v>0</v>
      </c>
      <c r="H6" s="361">
        <f t="shared" si="0"/>
        <v>0</v>
      </c>
      <c r="I6" s="361">
        <v>0</v>
      </c>
      <c r="J6" s="361">
        <v>0</v>
      </c>
      <c r="K6" s="361">
        <v>0</v>
      </c>
      <c r="L6" s="361">
        <v>0</v>
      </c>
      <c r="M6" s="361">
        <v>0</v>
      </c>
      <c r="N6" s="361">
        <v>0</v>
      </c>
      <c r="O6" s="361">
        <v>0</v>
      </c>
      <c r="P6" s="361">
        <v>0</v>
      </c>
      <c r="Q6" s="361">
        <v>0</v>
      </c>
      <c r="R6" s="361">
        <v>0</v>
      </c>
      <c r="S6" s="361">
        <v>0</v>
      </c>
      <c r="T6" s="361">
        <v>0</v>
      </c>
      <c r="U6" s="361">
        <v>0</v>
      </c>
      <c r="V6" s="361">
        <v>0</v>
      </c>
      <c r="W6" s="361">
        <v>0</v>
      </c>
      <c r="X6" s="361">
        <v>0</v>
      </c>
      <c r="Y6" s="361">
        <v>0</v>
      </c>
      <c r="Z6" s="362">
        <f t="shared" si="1"/>
        <v>0</v>
      </c>
      <c r="AA6" s="365"/>
    </row>
    <row r="7" spans="1:27" s="364" customFormat="1" ht="12.75" customHeight="1">
      <c r="A7" s="358">
        <f t="shared" si="2"/>
        <v>15</v>
      </c>
      <c r="B7" s="398">
        <v>110101030010199</v>
      </c>
      <c r="C7" s="417" t="s">
        <v>276</v>
      </c>
      <c r="D7" s="359">
        <f>+SUMIF('BG SISTEMA'!A:A,'CA EF'!B7,'BG SISTEMA'!F:F)</f>
        <v>0</v>
      </c>
      <c r="E7" s="360"/>
      <c r="F7" s="360"/>
      <c r="G7" s="418">
        <v>0</v>
      </c>
      <c r="H7" s="361">
        <f t="shared" si="0"/>
        <v>0</v>
      </c>
      <c r="I7" s="361">
        <v>0</v>
      </c>
      <c r="J7" s="361">
        <v>0</v>
      </c>
      <c r="K7" s="361">
        <v>0</v>
      </c>
      <c r="L7" s="361">
        <v>0</v>
      </c>
      <c r="M7" s="361">
        <v>0</v>
      </c>
      <c r="N7" s="361">
        <v>0</v>
      </c>
      <c r="O7" s="361">
        <v>0</v>
      </c>
      <c r="P7" s="361">
        <v>0</v>
      </c>
      <c r="Q7" s="361">
        <v>0</v>
      </c>
      <c r="R7" s="361">
        <v>0</v>
      </c>
      <c r="S7" s="361">
        <v>0</v>
      </c>
      <c r="T7" s="361">
        <v>0</v>
      </c>
      <c r="U7" s="361">
        <v>0</v>
      </c>
      <c r="V7" s="361">
        <v>0</v>
      </c>
      <c r="W7" s="361">
        <v>0</v>
      </c>
      <c r="X7" s="361">
        <v>0</v>
      </c>
      <c r="Y7" s="361">
        <v>0</v>
      </c>
      <c r="Z7" s="362">
        <f t="shared" si="1"/>
        <v>0</v>
      </c>
      <c r="AA7" s="365"/>
    </row>
    <row r="8" spans="1:27" s="364" customFormat="1" ht="12.75" customHeight="1">
      <c r="A8" s="358">
        <f t="shared" si="2"/>
        <v>15</v>
      </c>
      <c r="B8" s="398">
        <v>110201050010101</v>
      </c>
      <c r="C8" s="417" t="s">
        <v>277</v>
      </c>
      <c r="D8" s="359">
        <f>+SUMIF('BG SISTEMA'!A:A,'CA EF'!B8,'BG SISTEMA'!F:F)</f>
        <v>0</v>
      </c>
      <c r="E8" s="360"/>
      <c r="F8" s="360"/>
      <c r="G8" s="418">
        <v>0</v>
      </c>
      <c r="H8" s="361">
        <f t="shared" si="0"/>
        <v>0</v>
      </c>
      <c r="I8" s="361">
        <v>0</v>
      </c>
      <c r="J8" s="361">
        <v>0</v>
      </c>
      <c r="K8" s="361">
        <v>0</v>
      </c>
      <c r="L8" s="361">
        <v>0</v>
      </c>
      <c r="M8" s="361">
        <v>0</v>
      </c>
      <c r="N8" s="361">
        <v>0</v>
      </c>
      <c r="O8" s="361">
        <v>0</v>
      </c>
      <c r="P8" s="361">
        <v>0</v>
      </c>
      <c r="Q8" s="361">
        <v>0</v>
      </c>
      <c r="R8" s="361">
        <v>0</v>
      </c>
      <c r="S8" s="361">
        <v>0</v>
      </c>
      <c r="T8" s="361">
        <v>0</v>
      </c>
      <c r="U8" s="361">
        <v>0</v>
      </c>
      <c r="V8" s="361">
        <v>0</v>
      </c>
      <c r="W8" s="361">
        <v>0</v>
      </c>
      <c r="X8" s="361">
        <v>0</v>
      </c>
      <c r="Y8" s="361">
        <v>0</v>
      </c>
      <c r="Z8" s="362">
        <f t="shared" si="1"/>
        <v>0</v>
      </c>
      <c r="AA8" s="365"/>
    </row>
    <row r="9" spans="1:27" s="364" customFormat="1" ht="12.75" customHeight="1">
      <c r="A9" s="358">
        <f t="shared" si="2"/>
        <v>15</v>
      </c>
      <c r="B9" s="398">
        <v>110201050010199</v>
      </c>
      <c r="C9" s="417" t="s">
        <v>278</v>
      </c>
      <c r="D9" s="359">
        <f>+SUMIF('BG SISTEMA'!A:A,'CA EF'!B9,'BG SISTEMA'!F:F)</f>
        <v>0</v>
      </c>
      <c r="E9" s="360"/>
      <c r="F9" s="360"/>
      <c r="G9" s="418">
        <v>0</v>
      </c>
      <c r="H9" s="361">
        <f t="shared" si="0"/>
        <v>0</v>
      </c>
      <c r="I9" s="361">
        <v>0</v>
      </c>
      <c r="J9" s="361">
        <v>0</v>
      </c>
      <c r="K9" s="361">
        <v>0</v>
      </c>
      <c r="L9" s="361">
        <v>0</v>
      </c>
      <c r="M9" s="361">
        <v>0</v>
      </c>
      <c r="N9" s="361">
        <v>0</v>
      </c>
      <c r="O9" s="361">
        <v>0</v>
      </c>
      <c r="P9" s="361">
        <v>0</v>
      </c>
      <c r="Q9" s="361">
        <v>0</v>
      </c>
      <c r="R9" s="361">
        <v>0</v>
      </c>
      <c r="S9" s="361">
        <v>0</v>
      </c>
      <c r="T9" s="361">
        <v>0</v>
      </c>
      <c r="U9" s="361">
        <v>0</v>
      </c>
      <c r="V9" s="361">
        <v>0</v>
      </c>
      <c r="W9" s="361">
        <v>0</v>
      </c>
      <c r="X9" s="361">
        <v>0</v>
      </c>
      <c r="Y9" s="361">
        <v>0</v>
      </c>
      <c r="Z9" s="362">
        <f t="shared" si="1"/>
        <v>0</v>
      </c>
      <c r="AA9" s="365"/>
    </row>
    <row r="10" spans="1:27" s="364" customFormat="1" ht="12.75" customHeight="1">
      <c r="A10" s="358">
        <f t="shared" ref="A10:A50" si="3">+LEN(B10)</f>
        <v>15</v>
      </c>
      <c r="B10" s="398">
        <v>110201050010201</v>
      </c>
      <c r="C10" s="417" t="s">
        <v>279</v>
      </c>
      <c r="D10" s="359">
        <f>+SUMIF('BG SISTEMA'!A:A,'CA EF'!B10,'BG SISTEMA'!F:F)</f>
        <v>0</v>
      </c>
      <c r="E10" s="360"/>
      <c r="F10" s="360"/>
      <c r="G10" s="418">
        <v>0</v>
      </c>
      <c r="H10" s="361">
        <f t="shared" ref="H10:H50" si="4">+D10+E10-F10-G10</f>
        <v>0</v>
      </c>
      <c r="I10" s="361">
        <v>0</v>
      </c>
      <c r="J10" s="361">
        <v>0</v>
      </c>
      <c r="K10" s="361">
        <v>0</v>
      </c>
      <c r="L10" s="361">
        <v>0</v>
      </c>
      <c r="M10" s="361">
        <v>0</v>
      </c>
      <c r="N10" s="361">
        <v>0</v>
      </c>
      <c r="O10" s="361">
        <v>0</v>
      </c>
      <c r="P10" s="361">
        <v>0</v>
      </c>
      <c r="Q10" s="361">
        <v>0</v>
      </c>
      <c r="R10" s="361">
        <v>0</v>
      </c>
      <c r="S10" s="361">
        <v>0</v>
      </c>
      <c r="T10" s="361">
        <v>0</v>
      </c>
      <c r="U10" s="361">
        <v>0</v>
      </c>
      <c r="V10" s="361">
        <v>0</v>
      </c>
      <c r="W10" s="361">
        <v>0</v>
      </c>
      <c r="X10" s="361">
        <v>0</v>
      </c>
      <c r="Y10" s="361">
        <v>0</v>
      </c>
      <c r="Z10" s="362">
        <f t="shared" ref="Z10:Z50" si="5">SUM(H10:Y10)</f>
        <v>0</v>
      </c>
      <c r="AA10" s="365"/>
    </row>
    <row r="11" spans="1:27" s="364" customFormat="1" ht="12.75" customHeight="1">
      <c r="A11" s="358">
        <f t="shared" si="3"/>
        <v>15</v>
      </c>
      <c r="B11" s="398">
        <v>110201050010299</v>
      </c>
      <c r="C11" s="417" t="s">
        <v>280</v>
      </c>
      <c r="D11" s="359">
        <f>+SUMIF('BG SISTEMA'!A:A,'CA EF'!B11,'BG SISTEMA'!F:F)</f>
        <v>0</v>
      </c>
      <c r="E11" s="360"/>
      <c r="F11" s="360"/>
      <c r="G11" s="418">
        <v>0</v>
      </c>
      <c r="H11" s="361">
        <f t="shared" si="4"/>
        <v>0</v>
      </c>
      <c r="I11" s="361">
        <v>0</v>
      </c>
      <c r="J11" s="361">
        <v>0</v>
      </c>
      <c r="K11" s="361">
        <v>0</v>
      </c>
      <c r="L11" s="361">
        <v>0</v>
      </c>
      <c r="M11" s="361">
        <v>0</v>
      </c>
      <c r="N11" s="361">
        <v>0</v>
      </c>
      <c r="O11" s="361">
        <v>0</v>
      </c>
      <c r="P11" s="361">
        <v>0</v>
      </c>
      <c r="Q11" s="361">
        <v>0</v>
      </c>
      <c r="R11" s="361">
        <v>0</v>
      </c>
      <c r="S11" s="361">
        <v>0</v>
      </c>
      <c r="T11" s="361">
        <v>0</v>
      </c>
      <c r="U11" s="361">
        <v>0</v>
      </c>
      <c r="V11" s="361">
        <v>0</v>
      </c>
      <c r="W11" s="361">
        <v>0</v>
      </c>
      <c r="X11" s="361">
        <v>0</v>
      </c>
      <c r="Y11" s="361">
        <v>0</v>
      </c>
      <c r="Z11" s="362">
        <f t="shared" si="5"/>
        <v>0</v>
      </c>
      <c r="AA11" s="365"/>
    </row>
    <row r="12" spans="1:27" s="364" customFormat="1" ht="12.75" customHeight="1">
      <c r="A12" s="358">
        <f t="shared" si="3"/>
        <v>15</v>
      </c>
      <c r="B12" s="398">
        <v>110201050010301</v>
      </c>
      <c r="C12" s="417" t="s">
        <v>281</v>
      </c>
      <c r="D12" s="359">
        <f>+SUMIF('BG SISTEMA'!A:A,'CA EF'!B12,'BG SISTEMA'!F:F)</f>
        <v>0</v>
      </c>
      <c r="E12" s="360"/>
      <c r="F12" s="360"/>
      <c r="G12" s="418">
        <v>0</v>
      </c>
      <c r="H12" s="361">
        <f t="shared" si="4"/>
        <v>0</v>
      </c>
      <c r="I12" s="361">
        <v>0</v>
      </c>
      <c r="J12" s="361">
        <v>0</v>
      </c>
      <c r="K12" s="361">
        <v>0</v>
      </c>
      <c r="L12" s="361">
        <v>0</v>
      </c>
      <c r="M12" s="361">
        <v>0</v>
      </c>
      <c r="N12" s="361">
        <v>0</v>
      </c>
      <c r="O12" s="361">
        <v>0</v>
      </c>
      <c r="P12" s="361">
        <v>0</v>
      </c>
      <c r="Q12" s="361">
        <v>0</v>
      </c>
      <c r="R12" s="361">
        <v>0</v>
      </c>
      <c r="S12" s="361">
        <v>0</v>
      </c>
      <c r="T12" s="361">
        <v>0</v>
      </c>
      <c r="U12" s="361">
        <v>0</v>
      </c>
      <c r="V12" s="361">
        <v>0</v>
      </c>
      <c r="W12" s="361">
        <v>0</v>
      </c>
      <c r="X12" s="361">
        <v>0</v>
      </c>
      <c r="Y12" s="361">
        <v>0</v>
      </c>
      <c r="Z12" s="362">
        <f t="shared" si="5"/>
        <v>0</v>
      </c>
      <c r="AA12" s="365"/>
    </row>
    <row r="13" spans="1:27" s="364" customFormat="1" ht="12.75" customHeight="1">
      <c r="A13" s="358">
        <f t="shared" si="3"/>
        <v>15</v>
      </c>
      <c r="B13" s="398">
        <v>110201050010399</v>
      </c>
      <c r="C13" s="417" t="s">
        <v>282</v>
      </c>
      <c r="D13" s="359">
        <f>+SUMIF('BG SISTEMA'!A:A,'CA EF'!B13,'BG SISTEMA'!F:F)</f>
        <v>0</v>
      </c>
      <c r="E13" s="360"/>
      <c r="F13" s="360"/>
      <c r="G13" s="418">
        <v>0</v>
      </c>
      <c r="H13" s="361">
        <f t="shared" si="4"/>
        <v>0</v>
      </c>
      <c r="I13" s="361">
        <v>0</v>
      </c>
      <c r="J13" s="361">
        <v>0</v>
      </c>
      <c r="K13" s="361">
        <v>0</v>
      </c>
      <c r="L13" s="361">
        <v>0</v>
      </c>
      <c r="M13" s="361">
        <v>0</v>
      </c>
      <c r="N13" s="361">
        <v>0</v>
      </c>
      <c r="O13" s="361">
        <v>0</v>
      </c>
      <c r="P13" s="361">
        <v>0</v>
      </c>
      <c r="Q13" s="361">
        <v>0</v>
      </c>
      <c r="R13" s="361">
        <v>0</v>
      </c>
      <c r="S13" s="361">
        <v>0</v>
      </c>
      <c r="T13" s="361">
        <v>0</v>
      </c>
      <c r="U13" s="361">
        <v>0</v>
      </c>
      <c r="V13" s="361">
        <v>0</v>
      </c>
      <c r="W13" s="361">
        <v>0</v>
      </c>
      <c r="X13" s="361">
        <v>0</v>
      </c>
      <c r="Y13" s="361">
        <v>0</v>
      </c>
      <c r="Z13" s="362">
        <f t="shared" si="5"/>
        <v>0</v>
      </c>
      <c r="AA13" s="365"/>
    </row>
    <row r="14" spans="1:27" s="364" customFormat="1" ht="12.75" customHeight="1">
      <c r="A14" s="358">
        <f t="shared" si="3"/>
        <v>15</v>
      </c>
      <c r="B14" s="398">
        <v>110201050010401</v>
      </c>
      <c r="C14" s="417" t="s">
        <v>283</v>
      </c>
      <c r="D14" s="359">
        <f>+SUMIF('BG SISTEMA'!A:A,'CA EF'!B14,'BG SISTEMA'!F:F)</f>
        <v>0</v>
      </c>
      <c r="E14" s="360"/>
      <c r="F14" s="360"/>
      <c r="G14" s="418">
        <v>0</v>
      </c>
      <c r="H14" s="361">
        <f t="shared" si="4"/>
        <v>0</v>
      </c>
      <c r="I14" s="361">
        <v>0</v>
      </c>
      <c r="J14" s="361">
        <v>0</v>
      </c>
      <c r="K14" s="361">
        <v>0</v>
      </c>
      <c r="L14" s="361">
        <v>0</v>
      </c>
      <c r="M14" s="361">
        <v>0</v>
      </c>
      <c r="N14" s="361">
        <v>0</v>
      </c>
      <c r="O14" s="361">
        <v>0</v>
      </c>
      <c r="P14" s="361">
        <v>0</v>
      </c>
      <c r="Q14" s="361">
        <v>0</v>
      </c>
      <c r="R14" s="361">
        <v>0</v>
      </c>
      <c r="S14" s="361">
        <v>0</v>
      </c>
      <c r="T14" s="361">
        <v>0</v>
      </c>
      <c r="U14" s="361">
        <v>0</v>
      </c>
      <c r="V14" s="361">
        <v>0</v>
      </c>
      <c r="W14" s="361">
        <v>0</v>
      </c>
      <c r="X14" s="361">
        <v>0</v>
      </c>
      <c r="Y14" s="361">
        <v>0</v>
      </c>
      <c r="Z14" s="362">
        <f t="shared" si="5"/>
        <v>0</v>
      </c>
      <c r="AA14" s="365"/>
    </row>
    <row r="15" spans="1:27" s="364" customFormat="1" ht="12.75" customHeight="1">
      <c r="A15" s="358">
        <f t="shared" si="3"/>
        <v>15</v>
      </c>
      <c r="B15" s="398">
        <v>110201050010499</v>
      </c>
      <c r="C15" s="417" t="s">
        <v>284</v>
      </c>
      <c r="D15" s="359">
        <f>+SUMIF('BG SISTEMA'!A:A,'CA EF'!B15,'BG SISTEMA'!F:F)</f>
        <v>0</v>
      </c>
      <c r="E15" s="360"/>
      <c r="F15" s="360"/>
      <c r="G15" s="418">
        <v>0</v>
      </c>
      <c r="H15" s="361">
        <f t="shared" si="4"/>
        <v>0</v>
      </c>
      <c r="I15" s="361">
        <v>0</v>
      </c>
      <c r="J15" s="361">
        <v>0</v>
      </c>
      <c r="K15" s="361">
        <v>0</v>
      </c>
      <c r="L15" s="361">
        <v>0</v>
      </c>
      <c r="M15" s="361">
        <v>0</v>
      </c>
      <c r="N15" s="361">
        <v>0</v>
      </c>
      <c r="O15" s="361">
        <v>0</v>
      </c>
      <c r="P15" s="361">
        <v>0</v>
      </c>
      <c r="Q15" s="361">
        <v>0</v>
      </c>
      <c r="R15" s="361">
        <v>0</v>
      </c>
      <c r="S15" s="361">
        <v>0</v>
      </c>
      <c r="T15" s="361">
        <v>0</v>
      </c>
      <c r="U15" s="361">
        <v>0</v>
      </c>
      <c r="V15" s="361">
        <v>0</v>
      </c>
      <c r="W15" s="361">
        <v>0</v>
      </c>
      <c r="X15" s="361">
        <v>0</v>
      </c>
      <c r="Y15" s="361">
        <v>0</v>
      </c>
      <c r="Z15" s="362">
        <f t="shared" si="5"/>
        <v>0</v>
      </c>
      <c r="AA15" s="363"/>
    </row>
    <row r="16" spans="1:27" s="364" customFormat="1" ht="12.75" customHeight="1">
      <c r="A16" s="358">
        <f t="shared" si="3"/>
        <v>15</v>
      </c>
      <c r="B16" s="398">
        <v>110201050010501</v>
      </c>
      <c r="C16" s="417" t="s">
        <v>285</v>
      </c>
      <c r="D16" s="359">
        <f>+SUMIF('BG SISTEMA'!A:A,'CA EF'!B16,'BG SISTEMA'!F:F)</f>
        <v>0</v>
      </c>
      <c r="E16" s="360"/>
      <c r="F16" s="360"/>
      <c r="G16" s="418">
        <v>0</v>
      </c>
      <c r="H16" s="361">
        <f t="shared" si="4"/>
        <v>0</v>
      </c>
      <c r="I16" s="361">
        <v>0</v>
      </c>
      <c r="J16" s="361">
        <v>0</v>
      </c>
      <c r="K16" s="361">
        <v>0</v>
      </c>
      <c r="L16" s="361">
        <v>0</v>
      </c>
      <c r="M16" s="361">
        <v>0</v>
      </c>
      <c r="N16" s="361">
        <v>0</v>
      </c>
      <c r="O16" s="361">
        <v>0</v>
      </c>
      <c r="P16" s="361">
        <v>0</v>
      </c>
      <c r="Q16" s="361">
        <v>0</v>
      </c>
      <c r="R16" s="361">
        <v>0</v>
      </c>
      <c r="S16" s="361">
        <v>0</v>
      </c>
      <c r="T16" s="361">
        <v>0</v>
      </c>
      <c r="U16" s="361">
        <v>0</v>
      </c>
      <c r="V16" s="361">
        <v>0</v>
      </c>
      <c r="W16" s="361">
        <v>0</v>
      </c>
      <c r="X16" s="361">
        <v>0</v>
      </c>
      <c r="Y16" s="361">
        <v>0</v>
      </c>
      <c r="Z16" s="362">
        <f t="shared" si="5"/>
        <v>0</v>
      </c>
      <c r="AA16" s="363"/>
    </row>
    <row r="17" spans="1:27" s="364" customFormat="1" ht="12.75" customHeight="1">
      <c r="A17" s="358">
        <f t="shared" si="3"/>
        <v>15</v>
      </c>
      <c r="B17" s="398">
        <v>110201050010599</v>
      </c>
      <c r="C17" s="417" t="s">
        <v>286</v>
      </c>
      <c r="D17" s="359">
        <f>+SUMIF('BG SISTEMA'!A:A,'CA EF'!B17,'BG SISTEMA'!F:F)</f>
        <v>0</v>
      </c>
      <c r="E17" s="360"/>
      <c r="F17" s="360"/>
      <c r="G17" s="418">
        <v>0</v>
      </c>
      <c r="H17" s="361">
        <f t="shared" si="4"/>
        <v>0</v>
      </c>
      <c r="I17" s="361">
        <v>0</v>
      </c>
      <c r="J17" s="361">
        <v>0</v>
      </c>
      <c r="K17" s="361">
        <v>0</v>
      </c>
      <c r="L17" s="361">
        <v>0</v>
      </c>
      <c r="M17" s="361">
        <v>0</v>
      </c>
      <c r="N17" s="361">
        <v>0</v>
      </c>
      <c r="O17" s="361">
        <v>0</v>
      </c>
      <c r="P17" s="361">
        <v>0</v>
      </c>
      <c r="Q17" s="361">
        <v>0</v>
      </c>
      <c r="R17" s="361">
        <v>0</v>
      </c>
      <c r="S17" s="361">
        <v>0</v>
      </c>
      <c r="T17" s="361">
        <v>0</v>
      </c>
      <c r="U17" s="361">
        <v>0</v>
      </c>
      <c r="V17" s="361">
        <v>0</v>
      </c>
      <c r="W17" s="361">
        <v>0</v>
      </c>
      <c r="X17" s="361">
        <v>0</v>
      </c>
      <c r="Y17" s="361">
        <v>0</v>
      </c>
      <c r="Z17" s="362">
        <f t="shared" si="5"/>
        <v>0</v>
      </c>
      <c r="AA17" s="363"/>
    </row>
    <row r="18" spans="1:27" s="364" customFormat="1" ht="12.75" customHeight="1">
      <c r="A18" s="358">
        <f t="shared" si="3"/>
        <v>15</v>
      </c>
      <c r="B18" s="398">
        <v>110201050010601</v>
      </c>
      <c r="C18" s="417" t="s">
        <v>287</v>
      </c>
      <c r="D18" s="359">
        <f>+SUMIF('BG SISTEMA'!A:A,'CA EF'!B18,'BG SISTEMA'!F:F)</f>
        <v>0</v>
      </c>
      <c r="E18" s="360"/>
      <c r="F18" s="360"/>
      <c r="G18" s="418">
        <v>0</v>
      </c>
      <c r="H18" s="361">
        <f t="shared" si="4"/>
        <v>0</v>
      </c>
      <c r="I18" s="361">
        <v>0</v>
      </c>
      <c r="J18" s="361">
        <v>0</v>
      </c>
      <c r="K18" s="361">
        <v>0</v>
      </c>
      <c r="L18" s="361">
        <v>0</v>
      </c>
      <c r="M18" s="361">
        <v>0</v>
      </c>
      <c r="N18" s="361">
        <v>0</v>
      </c>
      <c r="O18" s="361">
        <v>0</v>
      </c>
      <c r="P18" s="361">
        <v>0</v>
      </c>
      <c r="Q18" s="361">
        <v>0</v>
      </c>
      <c r="R18" s="361">
        <v>0</v>
      </c>
      <c r="S18" s="361">
        <v>0</v>
      </c>
      <c r="T18" s="361">
        <v>0</v>
      </c>
      <c r="U18" s="361">
        <v>0</v>
      </c>
      <c r="V18" s="361">
        <v>0</v>
      </c>
      <c r="W18" s="361">
        <v>0</v>
      </c>
      <c r="X18" s="361">
        <v>0</v>
      </c>
      <c r="Y18" s="361">
        <v>0</v>
      </c>
      <c r="Z18" s="362">
        <f t="shared" si="5"/>
        <v>0</v>
      </c>
      <c r="AA18" s="363"/>
    </row>
    <row r="19" spans="1:27" s="364" customFormat="1" ht="12.75" customHeight="1">
      <c r="A19" s="358">
        <f t="shared" si="3"/>
        <v>15</v>
      </c>
      <c r="B19" s="398">
        <v>110201050010699</v>
      </c>
      <c r="C19" s="417" t="s">
        <v>288</v>
      </c>
      <c r="D19" s="359">
        <f>+SUMIF('BG SISTEMA'!A:A,'CA EF'!B19,'BG SISTEMA'!F:F)</f>
        <v>0</v>
      </c>
      <c r="E19" s="360"/>
      <c r="F19" s="360"/>
      <c r="G19" s="418">
        <v>0</v>
      </c>
      <c r="H19" s="361">
        <f t="shared" si="4"/>
        <v>0</v>
      </c>
      <c r="I19" s="361">
        <v>0</v>
      </c>
      <c r="J19" s="361">
        <v>0</v>
      </c>
      <c r="K19" s="361">
        <v>0</v>
      </c>
      <c r="L19" s="361">
        <v>0</v>
      </c>
      <c r="M19" s="361">
        <v>0</v>
      </c>
      <c r="N19" s="361">
        <v>0</v>
      </c>
      <c r="O19" s="361">
        <v>0</v>
      </c>
      <c r="P19" s="361">
        <v>0</v>
      </c>
      <c r="Q19" s="361">
        <v>0</v>
      </c>
      <c r="R19" s="361">
        <v>0</v>
      </c>
      <c r="S19" s="361">
        <v>0</v>
      </c>
      <c r="T19" s="361">
        <v>0</v>
      </c>
      <c r="U19" s="361">
        <v>0</v>
      </c>
      <c r="V19" s="361">
        <v>0</v>
      </c>
      <c r="W19" s="361">
        <v>0</v>
      </c>
      <c r="X19" s="361">
        <v>0</v>
      </c>
      <c r="Y19" s="361">
        <v>0</v>
      </c>
      <c r="Z19" s="362">
        <f t="shared" si="5"/>
        <v>0</v>
      </c>
      <c r="AA19" s="363"/>
    </row>
    <row r="20" spans="1:27" s="364" customFormat="1" ht="12.75" customHeight="1">
      <c r="A20" s="358">
        <f t="shared" si="3"/>
        <v>15</v>
      </c>
      <c r="B20" s="398">
        <v>110201050020101</v>
      </c>
      <c r="C20" s="417" t="s">
        <v>289</v>
      </c>
      <c r="D20" s="359">
        <f>+SUMIF('BG SISTEMA'!A:A,'CA EF'!B20,'BG SISTEMA'!F:F)</f>
        <v>0</v>
      </c>
      <c r="E20" s="360"/>
      <c r="F20" s="360"/>
      <c r="G20" s="418">
        <v>0</v>
      </c>
      <c r="H20" s="361">
        <f t="shared" si="4"/>
        <v>0</v>
      </c>
      <c r="I20" s="361">
        <v>0</v>
      </c>
      <c r="J20" s="361">
        <v>0</v>
      </c>
      <c r="K20" s="361">
        <v>0</v>
      </c>
      <c r="L20" s="361">
        <v>0</v>
      </c>
      <c r="M20" s="361">
        <v>0</v>
      </c>
      <c r="N20" s="361">
        <v>0</v>
      </c>
      <c r="O20" s="361">
        <v>0</v>
      </c>
      <c r="P20" s="361">
        <v>0</v>
      </c>
      <c r="Q20" s="361">
        <v>0</v>
      </c>
      <c r="R20" s="361">
        <v>0</v>
      </c>
      <c r="S20" s="361">
        <v>0</v>
      </c>
      <c r="T20" s="361">
        <v>0</v>
      </c>
      <c r="U20" s="361">
        <v>0</v>
      </c>
      <c r="V20" s="361">
        <v>0</v>
      </c>
      <c r="W20" s="361">
        <v>0</v>
      </c>
      <c r="X20" s="361">
        <v>0</v>
      </c>
      <c r="Y20" s="361">
        <v>0</v>
      </c>
      <c r="Z20" s="362">
        <f t="shared" si="5"/>
        <v>0</v>
      </c>
      <c r="AA20" s="363"/>
    </row>
    <row r="21" spans="1:27" s="364" customFormat="1" ht="12.75" customHeight="1">
      <c r="A21" s="358">
        <f t="shared" si="3"/>
        <v>15</v>
      </c>
      <c r="B21" s="398">
        <v>110201050020199</v>
      </c>
      <c r="C21" s="417" t="s">
        <v>290</v>
      </c>
      <c r="D21" s="359">
        <f>+SUMIF('BG SISTEMA'!A:A,'CA EF'!B21,'BG SISTEMA'!F:F)</f>
        <v>0</v>
      </c>
      <c r="E21" s="360"/>
      <c r="F21" s="360"/>
      <c r="G21" s="418">
        <v>0</v>
      </c>
      <c r="H21" s="361">
        <f t="shared" si="4"/>
        <v>0</v>
      </c>
      <c r="I21" s="361">
        <v>0</v>
      </c>
      <c r="J21" s="361">
        <v>0</v>
      </c>
      <c r="K21" s="361">
        <v>0</v>
      </c>
      <c r="L21" s="361">
        <v>0</v>
      </c>
      <c r="M21" s="361">
        <v>0</v>
      </c>
      <c r="N21" s="361">
        <v>0</v>
      </c>
      <c r="O21" s="361">
        <v>0</v>
      </c>
      <c r="P21" s="361">
        <v>0</v>
      </c>
      <c r="Q21" s="361">
        <v>0</v>
      </c>
      <c r="R21" s="361">
        <v>0</v>
      </c>
      <c r="S21" s="361">
        <v>0</v>
      </c>
      <c r="T21" s="361">
        <v>0</v>
      </c>
      <c r="U21" s="361">
        <v>0</v>
      </c>
      <c r="V21" s="361">
        <v>0</v>
      </c>
      <c r="W21" s="361">
        <v>0</v>
      </c>
      <c r="X21" s="361">
        <v>0</v>
      </c>
      <c r="Y21" s="361">
        <v>0</v>
      </c>
      <c r="Z21" s="362">
        <f t="shared" si="5"/>
        <v>0</v>
      </c>
      <c r="AA21" s="363"/>
    </row>
    <row r="22" spans="1:27" s="364" customFormat="1" ht="12.75" customHeight="1">
      <c r="A22" s="358">
        <f t="shared" si="3"/>
        <v>15</v>
      </c>
      <c r="B22" s="398">
        <v>110201050020201</v>
      </c>
      <c r="C22" s="417" t="s">
        <v>291</v>
      </c>
      <c r="D22" s="359">
        <f>+SUMIF('BG SISTEMA'!A:A,'CA EF'!B22,'BG SISTEMA'!F:F)</f>
        <v>39156300</v>
      </c>
      <c r="E22" s="360"/>
      <c r="F22" s="360"/>
      <c r="G22" s="418">
        <v>36317949.911000013</v>
      </c>
      <c r="H22" s="361">
        <f t="shared" si="4"/>
        <v>2838350.0889999866</v>
      </c>
      <c r="I22" s="361">
        <v>0</v>
      </c>
      <c r="J22" s="361">
        <v>0</v>
      </c>
      <c r="K22" s="361">
        <v>0</v>
      </c>
      <c r="L22" s="361">
        <v>0</v>
      </c>
      <c r="M22" s="361">
        <v>0</v>
      </c>
      <c r="N22" s="361">
        <v>0</v>
      </c>
      <c r="O22" s="361">
        <v>0</v>
      </c>
      <c r="P22" s="361">
        <v>0</v>
      </c>
      <c r="Q22" s="361">
        <v>0</v>
      </c>
      <c r="R22" s="361">
        <v>0</v>
      </c>
      <c r="S22" s="361">
        <v>0</v>
      </c>
      <c r="T22" s="361">
        <v>0</v>
      </c>
      <c r="U22" s="361">
        <v>0</v>
      </c>
      <c r="V22" s="361">
        <v>0</v>
      </c>
      <c r="W22" s="361">
        <v>0</v>
      </c>
      <c r="X22" s="361">
        <v>0</v>
      </c>
      <c r="Y22" s="361">
        <v>0</v>
      </c>
      <c r="Z22" s="362">
        <f t="shared" si="5"/>
        <v>2838350.0889999866</v>
      </c>
      <c r="AA22" s="365"/>
    </row>
    <row r="23" spans="1:27" s="364" customFormat="1" ht="12.75" customHeight="1">
      <c r="A23" s="358">
        <f t="shared" si="3"/>
        <v>15</v>
      </c>
      <c r="B23" s="398">
        <v>110201050020299</v>
      </c>
      <c r="C23" s="417" t="s">
        <v>292</v>
      </c>
      <c r="D23" s="359">
        <f>+SUMIF('BG SISTEMA'!A:A,'CA EF'!B23,'BG SISTEMA'!F:F)</f>
        <v>7000000</v>
      </c>
      <c r="E23" s="360"/>
      <c r="F23" s="360"/>
      <c r="G23" s="418">
        <v>6999999</v>
      </c>
      <c r="H23" s="361">
        <f t="shared" si="4"/>
        <v>1</v>
      </c>
      <c r="I23" s="361">
        <v>0</v>
      </c>
      <c r="J23" s="361">
        <v>0</v>
      </c>
      <c r="K23" s="361">
        <v>0</v>
      </c>
      <c r="L23" s="361">
        <v>0</v>
      </c>
      <c r="M23" s="361">
        <v>0</v>
      </c>
      <c r="N23" s="361">
        <v>0</v>
      </c>
      <c r="O23" s="361">
        <v>0</v>
      </c>
      <c r="P23" s="361">
        <v>0</v>
      </c>
      <c r="Q23" s="361">
        <v>0</v>
      </c>
      <c r="R23" s="361">
        <v>0</v>
      </c>
      <c r="S23" s="361">
        <v>0</v>
      </c>
      <c r="T23" s="361">
        <v>0</v>
      </c>
      <c r="U23" s="361">
        <v>0</v>
      </c>
      <c r="V23" s="361">
        <v>0</v>
      </c>
      <c r="W23" s="361">
        <v>0</v>
      </c>
      <c r="X23" s="361">
        <v>0</v>
      </c>
      <c r="Y23" s="361">
        <v>0</v>
      </c>
      <c r="Z23" s="362">
        <f t="shared" si="5"/>
        <v>1</v>
      </c>
      <c r="AA23" s="365"/>
    </row>
    <row r="24" spans="1:27" s="364" customFormat="1" ht="12.75" customHeight="1">
      <c r="A24" s="358">
        <f t="shared" si="3"/>
        <v>15</v>
      </c>
      <c r="B24" s="398">
        <v>110201070010101</v>
      </c>
      <c r="C24" s="417" t="s">
        <v>293</v>
      </c>
      <c r="D24" s="359">
        <f>+SUMIF('BG SISTEMA'!A:A,'CA EF'!B24,'BG SISTEMA'!F:F)</f>
        <v>0</v>
      </c>
      <c r="E24" s="360"/>
      <c r="F24" s="360"/>
      <c r="G24" s="418">
        <v>0</v>
      </c>
      <c r="H24" s="361">
        <f t="shared" si="4"/>
        <v>0</v>
      </c>
      <c r="I24" s="361">
        <v>0</v>
      </c>
      <c r="J24" s="361">
        <v>0</v>
      </c>
      <c r="K24" s="361">
        <v>0</v>
      </c>
      <c r="L24" s="361">
        <v>0</v>
      </c>
      <c r="M24" s="361">
        <v>0</v>
      </c>
      <c r="N24" s="361">
        <v>0</v>
      </c>
      <c r="O24" s="361">
        <v>0</v>
      </c>
      <c r="P24" s="361">
        <v>0</v>
      </c>
      <c r="Q24" s="361">
        <v>0</v>
      </c>
      <c r="R24" s="361">
        <v>0</v>
      </c>
      <c r="S24" s="361">
        <v>0</v>
      </c>
      <c r="T24" s="361">
        <v>0</v>
      </c>
      <c r="U24" s="361">
        <v>0</v>
      </c>
      <c r="V24" s="361">
        <v>0</v>
      </c>
      <c r="W24" s="361">
        <v>0</v>
      </c>
      <c r="X24" s="361">
        <v>0</v>
      </c>
      <c r="Y24" s="361">
        <v>0</v>
      </c>
      <c r="Z24" s="362">
        <f t="shared" si="5"/>
        <v>0</v>
      </c>
      <c r="AA24" s="365"/>
    </row>
    <row r="25" spans="1:27" s="364" customFormat="1" ht="12.75" customHeight="1">
      <c r="A25" s="358">
        <f t="shared" si="3"/>
        <v>15</v>
      </c>
      <c r="B25" s="398">
        <v>110201070010199</v>
      </c>
      <c r="C25" s="417" t="s">
        <v>294</v>
      </c>
      <c r="D25" s="359">
        <f>+SUMIF('BG SISTEMA'!A:A,'CA EF'!B25,'BG SISTEMA'!F:F)</f>
        <v>0</v>
      </c>
      <c r="E25" s="360"/>
      <c r="F25" s="360"/>
      <c r="G25" s="418">
        <v>0</v>
      </c>
      <c r="H25" s="361">
        <f t="shared" si="4"/>
        <v>0</v>
      </c>
      <c r="I25" s="361">
        <v>0</v>
      </c>
      <c r="J25" s="361">
        <v>0</v>
      </c>
      <c r="K25" s="361">
        <v>0</v>
      </c>
      <c r="L25" s="361">
        <v>0</v>
      </c>
      <c r="M25" s="361">
        <v>0</v>
      </c>
      <c r="N25" s="361">
        <v>0</v>
      </c>
      <c r="O25" s="361">
        <v>0</v>
      </c>
      <c r="P25" s="361">
        <v>0</v>
      </c>
      <c r="Q25" s="361">
        <v>0</v>
      </c>
      <c r="R25" s="361">
        <v>0</v>
      </c>
      <c r="S25" s="361">
        <v>0</v>
      </c>
      <c r="T25" s="361">
        <v>0</v>
      </c>
      <c r="U25" s="361">
        <v>0</v>
      </c>
      <c r="V25" s="361">
        <v>0</v>
      </c>
      <c r="W25" s="361">
        <v>0</v>
      </c>
      <c r="X25" s="361">
        <v>0</v>
      </c>
      <c r="Y25" s="361">
        <v>0</v>
      </c>
      <c r="Z25" s="362">
        <f t="shared" si="5"/>
        <v>0</v>
      </c>
      <c r="AA25" s="365"/>
    </row>
    <row r="26" spans="1:27" s="364" customFormat="1" ht="12.75" customHeight="1">
      <c r="A26" s="358">
        <f t="shared" si="3"/>
        <v>15</v>
      </c>
      <c r="B26" s="398">
        <v>110201070010201</v>
      </c>
      <c r="C26" s="417" t="s">
        <v>295</v>
      </c>
      <c r="D26" s="359">
        <f>+SUMIF('BG SISTEMA'!A:A,'CA EF'!B26,'BG SISTEMA'!F:F)</f>
        <v>0</v>
      </c>
      <c r="E26" s="360"/>
      <c r="F26" s="360"/>
      <c r="G26" s="418">
        <v>0</v>
      </c>
      <c r="H26" s="361">
        <f t="shared" si="4"/>
        <v>0</v>
      </c>
      <c r="I26" s="361">
        <v>0</v>
      </c>
      <c r="J26" s="361">
        <v>0</v>
      </c>
      <c r="K26" s="361">
        <v>0</v>
      </c>
      <c r="L26" s="361">
        <v>0</v>
      </c>
      <c r="M26" s="361">
        <v>0</v>
      </c>
      <c r="N26" s="361">
        <v>0</v>
      </c>
      <c r="O26" s="361">
        <v>0</v>
      </c>
      <c r="P26" s="361">
        <v>0</v>
      </c>
      <c r="Q26" s="361">
        <v>0</v>
      </c>
      <c r="R26" s="361">
        <v>0</v>
      </c>
      <c r="S26" s="361">
        <v>0</v>
      </c>
      <c r="T26" s="361">
        <v>0</v>
      </c>
      <c r="U26" s="361">
        <v>0</v>
      </c>
      <c r="V26" s="361">
        <v>0</v>
      </c>
      <c r="W26" s="361">
        <v>0</v>
      </c>
      <c r="X26" s="361">
        <v>0</v>
      </c>
      <c r="Y26" s="361">
        <v>0</v>
      </c>
      <c r="Z26" s="362">
        <f t="shared" si="5"/>
        <v>0</v>
      </c>
      <c r="AA26" s="363"/>
    </row>
    <row r="27" spans="1:27" s="364" customFormat="1" ht="12.75" customHeight="1">
      <c r="A27" s="358">
        <f t="shared" si="3"/>
        <v>15</v>
      </c>
      <c r="B27" s="398">
        <v>110201070010299</v>
      </c>
      <c r="C27" s="417" t="s">
        <v>296</v>
      </c>
      <c r="D27" s="359">
        <f>+SUMIF('BG SISTEMA'!A:A,'CA EF'!B27,'BG SISTEMA'!F:F)</f>
        <v>0</v>
      </c>
      <c r="E27" s="360"/>
      <c r="F27" s="360"/>
      <c r="G27" s="418">
        <v>0</v>
      </c>
      <c r="H27" s="361">
        <f t="shared" si="4"/>
        <v>0</v>
      </c>
      <c r="I27" s="361">
        <v>0</v>
      </c>
      <c r="J27" s="361">
        <v>0</v>
      </c>
      <c r="K27" s="361">
        <v>0</v>
      </c>
      <c r="L27" s="361">
        <v>0</v>
      </c>
      <c r="M27" s="361">
        <v>0</v>
      </c>
      <c r="N27" s="361">
        <v>0</v>
      </c>
      <c r="O27" s="361">
        <v>0</v>
      </c>
      <c r="P27" s="361">
        <v>0</v>
      </c>
      <c r="Q27" s="361">
        <v>0</v>
      </c>
      <c r="R27" s="361">
        <v>0</v>
      </c>
      <c r="S27" s="361">
        <v>0</v>
      </c>
      <c r="T27" s="361">
        <v>0</v>
      </c>
      <c r="U27" s="361">
        <v>0</v>
      </c>
      <c r="V27" s="361">
        <v>0</v>
      </c>
      <c r="W27" s="361">
        <v>0</v>
      </c>
      <c r="X27" s="361">
        <v>0</v>
      </c>
      <c r="Y27" s="361">
        <v>0</v>
      </c>
      <c r="Z27" s="362">
        <f t="shared" si="5"/>
        <v>0</v>
      </c>
      <c r="AA27" s="365"/>
    </row>
    <row r="28" spans="1:27" s="364" customFormat="1" ht="12.75" customHeight="1">
      <c r="A28" s="358">
        <f t="shared" si="3"/>
        <v>15</v>
      </c>
      <c r="B28" s="398">
        <v>110201070010301</v>
      </c>
      <c r="C28" s="417" t="s">
        <v>297</v>
      </c>
      <c r="D28" s="359">
        <f>+SUMIF('BG SISTEMA'!A:A,'CA EF'!B28,'BG SISTEMA'!F:F)</f>
        <v>0</v>
      </c>
      <c r="E28" s="360"/>
      <c r="F28" s="360"/>
      <c r="G28" s="418">
        <v>0</v>
      </c>
      <c r="H28" s="361">
        <f t="shared" si="4"/>
        <v>0</v>
      </c>
      <c r="I28" s="361">
        <v>0</v>
      </c>
      <c r="J28" s="361">
        <v>0</v>
      </c>
      <c r="K28" s="361">
        <v>0</v>
      </c>
      <c r="L28" s="361">
        <v>0</v>
      </c>
      <c r="M28" s="361">
        <v>0</v>
      </c>
      <c r="N28" s="361">
        <v>0</v>
      </c>
      <c r="O28" s="361">
        <v>0</v>
      </c>
      <c r="P28" s="361">
        <v>0</v>
      </c>
      <c r="Q28" s="361">
        <v>0</v>
      </c>
      <c r="R28" s="361">
        <v>0</v>
      </c>
      <c r="S28" s="361">
        <v>0</v>
      </c>
      <c r="T28" s="361">
        <v>0</v>
      </c>
      <c r="U28" s="361">
        <v>0</v>
      </c>
      <c r="V28" s="361">
        <v>0</v>
      </c>
      <c r="W28" s="361">
        <v>0</v>
      </c>
      <c r="X28" s="361">
        <v>0</v>
      </c>
      <c r="Y28" s="361">
        <v>0</v>
      </c>
      <c r="Z28" s="362">
        <f t="shared" si="5"/>
        <v>0</v>
      </c>
      <c r="AA28" s="365"/>
    </row>
    <row r="29" spans="1:27" s="364" customFormat="1" ht="12.75" customHeight="1">
      <c r="A29" s="358">
        <f t="shared" si="3"/>
        <v>15</v>
      </c>
      <c r="B29" s="398">
        <v>110201070010399</v>
      </c>
      <c r="C29" s="417" t="s">
        <v>298</v>
      </c>
      <c r="D29" s="359">
        <f>+SUMIF('BG SISTEMA'!A:A,'CA EF'!B29,'BG SISTEMA'!F:F)</f>
        <v>0</v>
      </c>
      <c r="E29" s="360"/>
      <c r="F29" s="360"/>
      <c r="G29" s="418">
        <v>0</v>
      </c>
      <c r="H29" s="361">
        <f t="shared" si="4"/>
        <v>0</v>
      </c>
      <c r="I29" s="361">
        <v>0</v>
      </c>
      <c r="J29" s="361">
        <v>0</v>
      </c>
      <c r="K29" s="361">
        <v>0</v>
      </c>
      <c r="L29" s="361">
        <v>0</v>
      </c>
      <c r="M29" s="361">
        <v>0</v>
      </c>
      <c r="N29" s="361">
        <v>0</v>
      </c>
      <c r="O29" s="361">
        <v>0</v>
      </c>
      <c r="P29" s="361">
        <v>0</v>
      </c>
      <c r="Q29" s="361">
        <v>0</v>
      </c>
      <c r="R29" s="361">
        <v>0</v>
      </c>
      <c r="S29" s="361">
        <v>0</v>
      </c>
      <c r="T29" s="361">
        <v>0</v>
      </c>
      <c r="U29" s="361">
        <v>0</v>
      </c>
      <c r="V29" s="361">
        <v>0</v>
      </c>
      <c r="W29" s="361">
        <v>0</v>
      </c>
      <c r="X29" s="361">
        <v>0</v>
      </c>
      <c r="Y29" s="361">
        <v>0</v>
      </c>
      <c r="Z29" s="362">
        <f t="shared" si="5"/>
        <v>0</v>
      </c>
      <c r="AA29" s="365"/>
    </row>
    <row r="30" spans="1:27" s="364" customFormat="1" ht="12.75" customHeight="1">
      <c r="A30" s="358">
        <f t="shared" si="3"/>
        <v>15</v>
      </c>
      <c r="B30" s="398">
        <v>110201070010401</v>
      </c>
      <c r="C30" s="417" t="s">
        <v>299</v>
      </c>
      <c r="D30" s="359">
        <f>+SUMIF('BG SISTEMA'!A:A,'CA EF'!B30,'BG SISTEMA'!F:F)</f>
        <v>0</v>
      </c>
      <c r="E30" s="360"/>
      <c r="F30" s="360"/>
      <c r="G30" s="418">
        <v>0</v>
      </c>
      <c r="H30" s="361">
        <f t="shared" si="4"/>
        <v>0</v>
      </c>
      <c r="I30" s="361">
        <v>0</v>
      </c>
      <c r="J30" s="361">
        <v>0</v>
      </c>
      <c r="K30" s="361">
        <v>0</v>
      </c>
      <c r="L30" s="361">
        <v>0</v>
      </c>
      <c r="M30" s="361">
        <v>0</v>
      </c>
      <c r="N30" s="361">
        <v>0</v>
      </c>
      <c r="O30" s="361">
        <v>0</v>
      </c>
      <c r="P30" s="361">
        <v>0</v>
      </c>
      <c r="Q30" s="361">
        <v>0</v>
      </c>
      <c r="R30" s="361">
        <v>0</v>
      </c>
      <c r="S30" s="361">
        <v>0</v>
      </c>
      <c r="T30" s="361">
        <v>0</v>
      </c>
      <c r="U30" s="361">
        <v>0</v>
      </c>
      <c r="V30" s="361">
        <v>0</v>
      </c>
      <c r="W30" s="361">
        <v>0</v>
      </c>
      <c r="X30" s="361">
        <v>0</v>
      </c>
      <c r="Y30" s="361">
        <v>0</v>
      </c>
      <c r="Z30" s="362">
        <f t="shared" si="5"/>
        <v>0</v>
      </c>
      <c r="AA30" s="365"/>
    </row>
    <row r="31" spans="1:27" s="364" customFormat="1" ht="12.75" customHeight="1">
      <c r="A31" s="358">
        <f t="shared" si="3"/>
        <v>15</v>
      </c>
      <c r="B31" s="398">
        <v>110201070010499</v>
      </c>
      <c r="C31" s="417" t="s">
        <v>300</v>
      </c>
      <c r="D31" s="359">
        <f>+SUMIF('BG SISTEMA'!A:A,'CA EF'!B31,'BG SISTEMA'!F:F)</f>
        <v>0</v>
      </c>
      <c r="E31" s="360"/>
      <c r="F31" s="360"/>
      <c r="G31" s="418">
        <v>0</v>
      </c>
      <c r="H31" s="361">
        <f t="shared" si="4"/>
        <v>0</v>
      </c>
      <c r="I31" s="361">
        <v>0</v>
      </c>
      <c r="J31" s="361">
        <v>0</v>
      </c>
      <c r="K31" s="361">
        <v>0</v>
      </c>
      <c r="L31" s="361">
        <v>0</v>
      </c>
      <c r="M31" s="361">
        <v>0</v>
      </c>
      <c r="N31" s="361">
        <v>0</v>
      </c>
      <c r="O31" s="361">
        <v>0</v>
      </c>
      <c r="P31" s="361">
        <v>0</v>
      </c>
      <c r="Q31" s="361">
        <v>0</v>
      </c>
      <c r="R31" s="361">
        <v>0</v>
      </c>
      <c r="S31" s="361">
        <v>0</v>
      </c>
      <c r="T31" s="361">
        <v>0</v>
      </c>
      <c r="U31" s="361">
        <v>0</v>
      </c>
      <c r="V31" s="361">
        <v>0</v>
      </c>
      <c r="W31" s="361">
        <v>0</v>
      </c>
      <c r="X31" s="361">
        <v>0</v>
      </c>
      <c r="Y31" s="361">
        <v>0</v>
      </c>
      <c r="Z31" s="362">
        <f t="shared" si="5"/>
        <v>0</v>
      </c>
      <c r="AA31" s="365"/>
    </row>
    <row r="32" spans="1:27" s="364" customFormat="1" ht="12.75" customHeight="1">
      <c r="A32" s="358">
        <f t="shared" si="3"/>
        <v>15</v>
      </c>
      <c r="B32" s="398">
        <v>110201070010501</v>
      </c>
      <c r="C32" s="417" t="s">
        <v>301</v>
      </c>
      <c r="D32" s="359">
        <f>+SUMIF('BG SISTEMA'!A:A,'CA EF'!B32,'BG SISTEMA'!F:F)</f>
        <v>0</v>
      </c>
      <c r="E32" s="360"/>
      <c r="F32" s="360"/>
      <c r="G32" s="418">
        <v>0</v>
      </c>
      <c r="H32" s="361">
        <f t="shared" si="4"/>
        <v>0</v>
      </c>
      <c r="I32" s="361">
        <v>0</v>
      </c>
      <c r="J32" s="361">
        <v>0</v>
      </c>
      <c r="K32" s="361">
        <v>0</v>
      </c>
      <c r="L32" s="361">
        <v>0</v>
      </c>
      <c r="M32" s="361">
        <v>0</v>
      </c>
      <c r="N32" s="361">
        <v>0</v>
      </c>
      <c r="O32" s="361">
        <v>0</v>
      </c>
      <c r="P32" s="361">
        <v>0</v>
      </c>
      <c r="Q32" s="361">
        <v>0</v>
      </c>
      <c r="R32" s="361">
        <v>0</v>
      </c>
      <c r="S32" s="361">
        <v>0</v>
      </c>
      <c r="T32" s="361">
        <v>0</v>
      </c>
      <c r="U32" s="361">
        <v>0</v>
      </c>
      <c r="V32" s="361">
        <v>0</v>
      </c>
      <c r="W32" s="361">
        <v>0</v>
      </c>
      <c r="X32" s="361">
        <v>0</v>
      </c>
      <c r="Y32" s="361">
        <v>0</v>
      </c>
      <c r="Z32" s="362">
        <f t="shared" si="5"/>
        <v>0</v>
      </c>
      <c r="AA32" s="363"/>
    </row>
    <row r="33" spans="1:27" s="364" customFormat="1" ht="12.75" customHeight="1">
      <c r="A33" s="358">
        <f t="shared" si="3"/>
        <v>15</v>
      </c>
      <c r="B33" s="398">
        <v>110201070010599</v>
      </c>
      <c r="C33" s="417" t="s">
        <v>302</v>
      </c>
      <c r="D33" s="359">
        <f>+SUMIF('BG SISTEMA'!A:A,'CA EF'!B33,'BG SISTEMA'!F:F)</f>
        <v>0</v>
      </c>
      <c r="E33" s="360"/>
      <c r="F33" s="360"/>
      <c r="G33" s="418">
        <v>0</v>
      </c>
      <c r="H33" s="361">
        <f t="shared" si="4"/>
        <v>0</v>
      </c>
      <c r="I33" s="361">
        <v>0</v>
      </c>
      <c r="J33" s="361">
        <v>0</v>
      </c>
      <c r="K33" s="361">
        <v>0</v>
      </c>
      <c r="L33" s="361">
        <v>0</v>
      </c>
      <c r="M33" s="361">
        <v>0</v>
      </c>
      <c r="N33" s="361">
        <v>0</v>
      </c>
      <c r="O33" s="361">
        <v>0</v>
      </c>
      <c r="P33" s="361">
        <v>0</v>
      </c>
      <c r="Q33" s="361">
        <v>0</v>
      </c>
      <c r="R33" s="361">
        <v>0</v>
      </c>
      <c r="S33" s="361">
        <v>0</v>
      </c>
      <c r="T33" s="361">
        <v>0</v>
      </c>
      <c r="U33" s="361">
        <v>0</v>
      </c>
      <c r="V33" s="361">
        <v>0</v>
      </c>
      <c r="W33" s="361">
        <v>0</v>
      </c>
      <c r="X33" s="361">
        <v>0</v>
      </c>
      <c r="Y33" s="361">
        <v>0</v>
      </c>
      <c r="Z33" s="362">
        <f t="shared" si="5"/>
        <v>0</v>
      </c>
      <c r="AA33" s="365"/>
    </row>
    <row r="34" spans="1:27" s="364" customFormat="1" ht="12.75" customHeight="1">
      <c r="A34" s="358">
        <f t="shared" si="3"/>
        <v>15</v>
      </c>
      <c r="B34" s="398">
        <v>110201070010601</v>
      </c>
      <c r="C34" s="417" t="s">
        <v>303</v>
      </c>
      <c r="D34" s="359">
        <f>+SUMIF('BG SISTEMA'!A:A,'CA EF'!B34,'BG SISTEMA'!F:F)</f>
        <v>166593533</v>
      </c>
      <c r="E34" s="360"/>
      <c r="F34" s="360"/>
      <c r="G34" s="418">
        <v>1190720</v>
      </c>
      <c r="H34" s="361">
        <f t="shared" si="4"/>
        <v>165402813</v>
      </c>
      <c r="I34" s="361">
        <v>0</v>
      </c>
      <c r="J34" s="361">
        <v>0</v>
      </c>
      <c r="K34" s="361">
        <v>0</v>
      </c>
      <c r="L34" s="361">
        <v>0</v>
      </c>
      <c r="M34" s="361">
        <v>0</v>
      </c>
      <c r="N34" s="361">
        <v>0</v>
      </c>
      <c r="O34" s="361">
        <v>0</v>
      </c>
      <c r="P34" s="361">
        <v>0</v>
      </c>
      <c r="Q34" s="361">
        <v>0</v>
      </c>
      <c r="R34" s="361">
        <v>0</v>
      </c>
      <c r="S34" s="361">
        <v>0</v>
      </c>
      <c r="T34" s="361">
        <v>0</v>
      </c>
      <c r="U34" s="361">
        <v>0</v>
      </c>
      <c r="V34" s="361">
        <v>0</v>
      </c>
      <c r="W34" s="361">
        <v>0</v>
      </c>
      <c r="X34" s="361">
        <v>0</v>
      </c>
      <c r="Y34" s="361">
        <v>0</v>
      </c>
      <c r="Z34" s="362">
        <f t="shared" si="5"/>
        <v>165402813</v>
      </c>
      <c r="AA34" s="365"/>
    </row>
    <row r="35" spans="1:27" s="364" customFormat="1" ht="12.75" customHeight="1">
      <c r="A35" s="358">
        <f t="shared" si="3"/>
        <v>15</v>
      </c>
      <c r="B35" s="398">
        <v>110201070010699</v>
      </c>
      <c r="C35" s="417" t="s">
        <v>304</v>
      </c>
      <c r="D35" s="359">
        <f>+SUMIF('BG SISTEMA'!A:A,'CA EF'!B35,'BG SISTEMA'!F:F)</f>
        <v>4103413010</v>
      </c>
      <c r="E35" s="360"/>
      <c r="F35" s="360"/>
      <c r="G35" s="418">
        <v>1122341544</v>
      </c>
      <c r="H35" s="361">
        <f t="shared" si="4"/>
        <v>2981071466</v>
      </c>
      <c r="I35" s="361">
        <v>0</v>
      </c>
      <c r="J35" s="361">
        <v>0</v>
      </c>
      <c r="K35" s="361">
        <v>0</v>
      </c>
      <c r="L35" s="361">
        <v>0</v>
      </c>
      <c r="M35" s="361">
        <v>0</v>
      </c>
      <c r="N35" s="361">
        <v>0</v>
      </c>
      <c r="O35" s="361">
        <v>0</v>
      </c>
      <c r="P35" s="361">
        <v>0</v>
      </c>
      <c r="Q35" s="361">
        <v>0</v>
      </c>
      <c r="R35" s="361">
        <v>0</v>
      </c>
      <c r="S35" s="361">
        <v>0</v>
      </c>
      <c r="T35" s="361">
        <v>0</v>
      </c>
      <c r="U35" s="361">
        <v>0</v>
      </c>
      <c r="V35" s="361">
        <v>0</v>
      </c>
      <c r="W35" s="361">
        <v>0</v>
      </c>
      <c r="X35" s="361">
        <v>0</v>
      </c>
      <c r="Y35" s="361">
        <v>0</v>
      </c>
      <c r="Z35" s="362">
        <f t="shared" si="5"/>
        <v>2981071466</v>
      </c>
      <c r="AA35" s="365"/>
    </row>
    <row r="36" spans="1:27" s="364" customFormat="1" ht="12.75" customHeight="1">
      <c r="A36" s="358">
        <f t="shared" si="3"/>
        <v>15</v>
      </c>
      <c r="B36" s="398">
        <v>110201070010701</v>
      </c>
      <c r="C36" s="417" t="s">
        <v>305</v>
      </c>
      <c r="D36" s="359">
        <f>+SUMIF('BG SISTEMA'!A:A,'CA EF'!B36,'BG SISTEMA'!F:F)</f>
        <v>32955508</v>
      </c>
      <c r="E36" s="360"/>
      <c r="F36" s="360"/>
      <c r="G36" s="418">
        <v>0</v>
      </c>
      <c r="H36" s="361">
        <f t="shared" si="4"/>
        <v>32955508</v>
      </c>
      <c r="I36" s="361">
        <v>0</v>
      </c>
      <c r="J36" s="361">
        <v>0</v>
      </c>
      <c r="K36" s="361">
        <v>0</v>
      </c>
      <c r="L36" s="361">
        <v>0</v>
      </c>
      <c r="M36" s="361">
        <v>0</v>
      </c>
      <c r="N36" s="361">
        <v>0</v>
      </c>
      <c r="O36" s="361">
        <v>0</v>
      </c>
      <c r="P36" s="361">
        <v>0</v>
      </c>
      <c r="Q36" s="361">
        <v>0</v>
      </c>
      <c r="R36" s="361">
        <v>0</v>
      </c>
      <c r="S36" s="361">
        <v>0</v>
      </c>
      <c r="T36" s="361">
        <v>0</v>
      </c>
      <c r="U36" s="361">
        <v>0</v>
      </c>
      <c r="V36" s="361">
        <v>0</v>
      </c>
      <c r="W36" s="361">
        <v>0</v>
      </c>
      <c r="X36" s="361">
        <v>0</v>
      </c>
      <c r="Y36" s="361">
        <v>0</v>
      </c>
      <c r="Z36" s="362">
        <f t="shared" si="5"/>
        <v>32955508</v>
      </c>
      <c r="AA36" s="365"/>
    </row>
    <row r="37" spans="1:27" s="364" customFormat="1" ht="12.75" customHeight="1">
      <c r="A37" s="358">
        <f t="shared" si="3"/>
        <v>15</v>
      </c>
      <c r="B37" s="398">
        <v>110201070010799</v>
      </c>
      <c r="C37" s="417" t="s">
        <v>306</v>
      </c>
      <c r="D37" s="359">
        <f>+SUMIF('BG SISTEMA'!A:A,'CA EF'!B37,'BG SISTEMA'!F:F)</f>
        <v>8000784</v>
      </c>
      <c r="E37" s="360"/>
      <c r="F37" s="360"/>
      <c r="G37" s="418">
        <v>7835042</v>
      </c>
      <c r="H37" s="361">
        <f t="shared" si="4"/>
        <v>165742</v>
      </c>
      <c r="I37" s="361">
        <v>0</v>
      </c>
      <c r="J37" s="361">
        <v>0</v>
      </c>
      <c r="K37" s="361">
        <v>0</v>
      </c>
      <c r="L37" s="361">
        <v>0</v>
      </c>
      <c r="M37" s="361">
        <v>0</v>
      </c>
      <c r="N37" s="361">
        <v>0</v>
      </c>
      <c r="O37" s="361">
        <v>0</v>
      </c>
      <c r="P37" s="361">
        <v>0</v>
      </c>
      <c r="Q37" s="361">
        <v>0</v>
      </c>
      <c r="R37" s="361">
        <v>0</v>
      </c>
      <c r="S37" s="361">
        <v>0</v>
      </c>
      <c r="T37" s="361">
        <v>0</v>
      </c>
      <c r="U37" s="361">
        <v>0</v>
      </c>
      <c r="V37" s="361">
        <v>0</v>
      </c>
      <c r="W37" s="361">
        <v>0</v>
      </c>
      <c r="X37" s="361">
        <v>0</v>
      </c>
      <c r="Y37" s="361">
        <v>0</v>
      </c>
      <c r="Z37" s="362">
        <f t="shared" si="5"/>
        <v>165742</v>
      </c>
      <c r="AA37" s="365"/>
    </row>
    <row r="38" spans="1:27" s="364" customFormat="1" ht="12.75" customHeight="1">
      <c r="A38" s="358">
        <f t="shared" si="3"/>
        <v>15</v>
      </c>
      <c r="B38" s="398">
        <v>110201070010801</v>
      </c>
      <c r="C38" s="417" t="s">
        <v>307</v>
      </c>
      <c r="D38" s="359">
        <f>+SUMIF('BG SISTEMA'!A:A,'CA EF'!B38,'BG SISTEMA'!F:F)</f>
        <v>0</v>
      </c>
      <c r="E38" s="360"/>
      <c r="F38" s="360"/>
      <c r="G38" s="418">
        <v>0</v>
      </c>
      <c r="H38" s="361">
        <f t="shared" si="4"/>
        <v>0</v>
      </c>
      <c r="I38" s="361">
        <v>0</v>
      </c>
      <c r="J38" s="361">
        <v>0</v>
      </c>
      <c r="K38" s="361">
        <v>0</v>
      </c>
      <c r="L38" s="361">
        <v>0</v>
      </c>
      <c r="M38" s="361">
        <v>0</v>
      </c>
      <c r="N38" s="361">
        <v>0</v>
      </c>
      <c r="O38" s="361">
        <v>0</v>
      </c>
      <c r="P38" s="361">
        <v>0</v>
      </c>
      <c r="Q38" s="361">
        <v>0</v>
      </c>
      <c r="R38" s="361">
        <v>0</v>
      </c>
      <c r="S38" s="361">
        <v>0</v>
      </c>
      <c r="T38" s="361">
        <v>0</v>
      </c>
      <c r="U38" s="361">
        <v>0</v>
      </c>
      <c r="V38" s="361">
        <v>0</v>
      </c>
      <c r="W38" s="361">
        <v>0</v>
      </c>
      <c r="X38" s="361">
        <v>0</v>
      </c>
      <c r="Y38" s="361">
        <v>0</v>
      </c>
      <c r="Z38" s="362">
        <f t="shared" si="5"/>
        <v>0</v>
      </c>
      <c r="AA38" s="365"/>
    </row>
    <row r="39" spans="1:27" s="364" customFormat="1" ht="12.75" customHeight="1">
      <c r="A39" s="358">
        <f t="shared" si="3"/>
        <v>15</v>
      </c>
      <c r="B39" s="398">
        <v>110201070010899</v>
      </c>
      <c r="C39" s="417" t="s">
        <v>308</v>
      </c>
      <c r="D39" s="359">
        <f>+SUMIF('BG SISTEMA'!A:A,'CA EF'!B39,'BG SISTEMA'!F:F)</f>
        <v>0</v>
      </c>
      <c r="E39" s="360"/>
      <c r="F39" s="360"/>
      <c r="G39" s="418">
        <v>0</v>
      </c>
      <c r="H39" s="361">
        <f t="shared" si="4"/>
        <v>0</v>
      </c>
      <c r="I39" s="361">
        <v>0</v>
      </c>
      <c r="J39" s="361">
        <v>0</v>
      </c>
      <c r="K39" s="361">
        <v>0</v>
      </c>
      <c r="L39" s="361">
        <v>0</v>
      </c>
      <c r="M39" s="361">
        <v>0</v>
      </c>
      <c r="N39" s="361">
        <v>0</v>
      </c>
      <c r="O39" s="361">
        <v>0</v>
      </c>
      <c r="P39" s="361">
        <v>0</v>
      </c>
      <c r="Q39" s="361">
        <v>0</v>
      </c>
      <c r="R39" s="361">
        <v>0</v>
      </c>
      <c r="S39" s="361">
        <v>0</v>
      </c>
      <c r="T39" s="361">
        <v>0</v>
      </c>
      <c r="U39" s="361">
        <v>0</v>
      </c>
      <c r="V39" s="361">
        <v>0</v>
      </c>
      <c r="W39" s="361">
        <v>0</v>
      </c>
      <c r="X39" s="361">
        <v>0</v>
      </c>
      <c r="Y39" s="361">
        <v>0</v>
      </c>
      <c r="Z39" s="362">
        <f t="shared" si="5"/>
        <v>0</v>
      </c>
      <c r="AA39" s="365"/>
    </row>
    <row r="40" spans="1:27" s="364" customFormat="1" ht="12.75" customHeight="1">
      <c r="A40" s="358">
        <f t="shared" si="3"/>
        <v>15</v>
      </c>
      <c r="B40" s="398">
        <v>110201070010901</v>
      </c>
      <c r="C40" s="417" t="s">
        <v>309</v>
      </c>
      <c r="D40" s="359">
        <f>+SUMIF('BG SISTEMA'!A:A,'CA EF'!B40,'BG SISTEMA'!F:F)</f>
        <v>0</v>
      </c>
      <c r="E40" s="360"/>
      <c r="F40" s="360"/>
      <c r="G40" s="418">
        <v>0</v>
      </c>
      <c r="H40" s="361">
        <f t="shared" si="4"/>
        <v>0</v>
      </c>
      <c r="I40" s="361">
        <v>0</v>
      </c>
      <c r="J40" s="361">
        <v>0</v>
      </c>
      <c r="K40" s="361">
        <v>0</v>
      </c>
      <c r="L40" s="361">
        <v>0</v>
      </c>
      <c r="M40" s="361">
        <v>0</v>
      </c>
      <c r="N40" s="361">
        <v>0</v>
      </c>
      <c r="O40" s="361">
        <v>0</v>
      </c>
      <c r="P40" s="361">
        <v>0</v>
      </c>
      <c r="Q40" s="361">
        <v>0</v>
      </c>
      <c r="R40" s="361">
        <v>0</v>
      </c>
      <c r="S40" s="361">
        <v>0</v>
      </c>
      <c r="T40" s="361">
        <v>0</v>
      </c>
      <c r="U40" s="361">
        <v>0</v>
      </c>
      <c r="V40" s="361">
        <v>0</v>
      </c>
      <c r="W40" s="361">
        <v>0</v>
      </c>
      <c r="X40" s="361">
        <v>0</v>
      </c>
      <c r="Y40" s="361">
        <v>0</v>
      </c>
      <c r="Z40" s="362">
        <f t="shared" si="5"/>
        <v>0</v>
      </c>
      <c r="AA40" s="365"/>
    </row>
    <row r="41" spans="1:27" s="364" customFormat="1" ht="12.75" customHeight="1">
      <c r="A41" s="358">
        <f t="shared" si="3"/>
        <v>15</v>
      </c>
      <c r="B41" s="398">
        <v>110201070010999</v>
      </c>
      <c r="C41" s="417" t="s">
        <v>310</v>
      </c>
      <c r="D41" s="359">
        <f>+SUMIF('BG SISTEMA'!A:A,'CA EF'!B41,'BG SISTEMA'!F:F)</f>
        <v>0</v>
      </c>
      <c r="E41" s="360"/>
      <c r="F41" s="360"/>
      <c r="G41" s="418">
        <v>0</v>
      </c>
      <c r="H41" s="361">
        <f t="shared" si="4"/>
        <v>0</v>
      </c>
      <c r="I41" s="361">
        <v>0</v>
      </c>
      <c r="J41" s="361">
        <v>0</v>
      </c>
      <c r="K41" s="361">
        <v>0</v>
      </c>
      <c r="L41" s="361">
        <v>0</v>
      </c>
      <c r="M41" s="361">
        <v>0</v>
      </c>
      <c r="N41" s="361">
        <v>0</v>
      </c>
      <c r="O41" s="361">
        <v>0</v>
      </c>
      <c r="P41" s="361">
        <v>0</v>
      </c>
      <c r="Q41" s="361">
        <v>0</v>
      </c>
      <c r="R41" s="361">
        <v>0</v>
      </c>
      <c r="S41" s="361">
        <v>0</v>
      </c>
      <c r="T41" s="361">
        <v>0</v>
      </c>
      <c r="U41" s="361">
        <v>0</v>
      </c>
      <c r="V41" s="361">
        <v>0</v>
      </c>
      <c r="W41" s="361">
        <v>0</v>
      </c>
      <c r="X41" s="361">
        <v>0</v>
      </c>
      <c r="Y41" s="361">
        <v>0</v>
      </c>
      <c r="Z41" s="362">
        <f t="shared" si="5"/>
        <v>0</v>
      </c>
      <c r="AA41" s="365"/>
    </row>
    <row r="42" spans="1:27" s="364" customFormat="1" ht="12.75" customHeight="1">
      <c r="A42" s="358">
        <f t="shared" si="3"/>
        <v>15</v>
      </c>
      <c r="B42" s="398">
        <v>110201090010101</v>
      </c>
      <c r="C42" s="417" t="s">
        <v>311</v>
      </c>
      <c r="D42" s="359">
        <f>+SUMIF('BG SISTEMA'!A:A,'CA EF'!B42,'BG SISTEMA'!F:F)</f>
        <v>0</v>
      </c>
      <c r="E42" s="360"/>
      <c r="F42" s="360"/>
      <c r="G42" s="418">
        <v>0</v>
      </c>
      <c r="H42" s="361">
        <f t="shared" si="4"/>
        <v>0</v>
      </c>
      <c r="I42" s="361">
        <v>0</v>
      </c>
      <c r="J42" s="361">
        <v>0</v>
      </c>
      <c r="K42" s="361">
        <v>0</v>
      </c>
      <c r="L42" s="361">
        <v>0</v>
      </c>
      <c r="M42" s="361">
        <v>0</v>
      </c>
      <c r="N42" s="361">
        <v>0</v>
      </c>
      <c r="O42" s="361">
        <v>0</v>
      </c>
      <c r="P42" s="361">
        <v>0</v>
      </c>
      <c r="Q42" s="361">
        <v>0</v>
      </c>
      <c r="R42" s="361">
        <v>0</v>
      </c>
      <c r="S42" s="361">
        <v>0</v>
      </c>
      <c r="T42" s="361">
        <v>0</v>
      </c>
      <c r="U42" s="361">
        <v>0</v>
      </c>
      <c r="V42" s="361">
        <v>0</v>
      </c>
      <c r="W42" s="361">
        <v>0</v>
      </c>
      <c r="X42" s="361">
        <v>0</v>
      </c>
      <c r="Y42" s="361">
        <v>0</v>
      </c>
      <c r="Z42" s="362">
        <f t="shared" si="5"/>
        <v>0</v>
      </c>
      <c r="AA42" s="365"/>
    </row>
    <row r="43" spans="1:27" s="364" customFormat="1" ht="12.75" customHeight="1">
      <c r="A43" s="358">
        <f t="shared" si="3"/>
        <v>15</v>
      </c>
      <c r="B43" s="398">
        <v>110201090010199</v>
      </c>
      <c r="C43" s="417" t="s">
        <v>312</v>
      </c>
      <c r="D43" s="359">
        <f>+SUMIF('BG SISTEMA'!A:A,'CA EF'!B43,'BG SISTEMA'!F:F)</f>
        <v>0</v>
      </c>
      <c r="E43" s="360"/>
      <c r="F43" s="360"/>
      <c r="G43" s="418">
        <v>0</v>
      </c>
      <c r="H43" s="361">
        <f t="shared" si="4"/>
        <v>0</v>
      </c>
      <c r="I43" s="361">
        <v>0</v>
      </c>
      <c r="J43" s="361">
        <v>0</v>
      </c>
      <c r="K43" s="361">
        <v>0</v>
      </c>
      <c r="L43" s="361">
        <v>0</v>
      </c>
      <c r="M43" s="361">
        <v>0</v>
      </c>
      <c r="N43" s="361">
        <v>0</v>
      </c>
      <c r="O43" s="361">
        <v>0</v>
      </c>
      <c r="P43" s="361">
        <v>0</v>
      </c>
      <c r="Q43" s="361">
        <v>0</v>
      </c>
      <c r="R43" s="361">
        <v>0</v>
      </c>
      <c r="S43" s="361">
        <v>0</v>
      </c>
      <c r="T43" s="361">
        <v>0</v>
      </c>
      <c r="U43" s="361">
        <v>0</v>
      </c>
      <c r="V43" s="361">
        <v>0</v>
      </c>
      <c r="W43" s="361">
        <v>0</v>
      </c>
      <c r="X43" s="361">
        <v>0</v>
      </c>
      <c r="Y43" s="361">
        <v>0</v>
      </c>
      <c r="Z43" s="362">
        <f t="shared" si="5"/>
        <v>0</v>
      </c>
      <c r="AA43" s="365"/>
    </row>
    <row r="44" spans="1:27" s="364" customFormat="1" ht="12.75" customHeight="1">
      <c r="A44" s="358">
        <f t="shared" si="3"/>
        <v>15</v>
      </c>
      <c r="B44" s="398">
        <v>110201090020101</v>
      </c>
      <c r="C44" s="417" t="s">
        <v>313</v>
      </c>
      <c r="D44" s="359">
        <f>+SUMIF('BG SISTEMA'!A:A,'CA EF'!B44,'BG SISTEMA'!F:F)</f>
        <v>0</v>
      </c>
      <c r="E44" s="360"/>
      <c r="F44" s="360"/>
      <c r="G44" s="418">
        <v>0</v>
      </c>
      <c r="H44" s="361">
        <f t="shared" si="4"/>
        <v>0</v>
      </c>
      <c r="I44" s="361">
        <v>0</v>
      </c>
      <c r="J44" s="361">
        <v>0</v>
      </c>
      <c r="K44" s="361">
        <v>0</v>
      </c>
      <c r="L44" s="361">
        <v>0</v>
      </c>
      <c r="M44" s="361">
        <v>0</v>
      </c>
      <c r="N44" s="361">
        <v>0</v>
      </c>
      <c r="O44" s="361">
        <v>0</v>
      </c>
      <c r="P44" s="361">
        <v>0</v>
      </c>
      <c r="Q44" s="361">
        <v>0</v>
      </c>
      <c r="R44" s="361">
        <v>0</v>
      </c>
      <c r="S44" s="361">
        <v>0</v>
      </c>
      <c r="T44" s="361">
        <v>0</v>
      </c>
      <c r="U44" s="361">
        <v>0</v>
      </c>
      <c r="V44" s="361">
        <v>0</v>
      </c>
      <c r="W44" s="361">
        <v>0</v>
      </c>
      <c r="X44" s="361">
        <v>0</v>
      </c>
      <c r="Y44" s="361">
        <v>0</v>
      </c>
      <c r="Z44" s="362">
        <f t="shared" si="5"/>
        <v>0</v>
      </c>
      <c r="AA44" s="365"/>
    </row>
    <row r="45" spans="1:27" s="364" customFormat="1" ht="12.75" customHeight="1">
      <c r="A45" s="358">
        <f t="shared" si="3"/>
        <v>15</v>
      </c>
      <c r="B45" s="398">
        <v>110201090020199</v>
      </c>
      <c r="C45" s="417" t="s">
        <v>314</v>
      </c>
      <c r="D45" s="359">
        <f>+SUMIF('BG SISTEMA'!A:A,'CA EF'!B45,'BG SISTEMA'!F:F)</f>
        <v>0</v>
      </c>
      <c r="E45" s="360"/>
      <c r="F45" s="360"/>
      <c r="G45" s="418">
        <v>0</v>
      </c>
      <c r="H45" s="361">
        <f t="shared" si="4"/>
        <v>0</v>
      </c>
      <c r="I45" s="361">
        <v>0</v>
      </c>
      <c r="J45" s="361">
        <v>0</v>
      </c>
      <c r="K45" s="361">
        <v>0</v>
      </c>
      <c r="L45" s="361">
        <v>0</v>
      </c>
      <c r="M45" s="361">
        <v>0</v>
      </c>
      <c r="N45" s="361">
        <v>0</v>
      </c>
      <c r="O45" s="361">
        <v>0</v>
      </c>
      <c r="P45" s="361">
        <v>0</v>
      </c>
      <c r="Q45" s="361">
        <v>0</v>
      </c>
      <c r="R45" s="361">
        <v>0</v>
      </c>
      <c r="S45" s="361">
        <v>0</v>
      </c>
      <c r="T45" s="361">
        <v>0</v>
      </c>
      <c r="U45" s="361">
        <v>0</v>
      </c>
      <c r="V45" s="361">
        <v>0</v>
      </c>
      <c r="W45" s="361">
        <v>0</v>
      </c>
      <c r="X45" s="361">
        <v>0</v>
      </c>
      <c r="Y45" s="361">
        <v>0</v>
      </c>
      <c r="Z45" s="362">
        <f t="shared" si="5"/>
        <v>0</v>
      </c>
      <c r="AA45" s="363"/>
    </row>
    <row r="46" spans="1:27" s="364" customFormat="1" ht="12.75" customHeight="1">
      <c r="A46" s="358">
        <f t="shared" si="3"/>
        <v>15</v>
      </c>
      <c r="B46" s="398">
        <v>110201110010101</v>
      </c>
      <c r="C46" s="417" t="s">
        <v>315</v>
      </c>
      <c r="D46" s="359">
        <f>+SUMIF('BG SISTEMA'!A:A,'CA EF'!B46,'BG SISTEMA'!F:F)</f>
        <v>0</v>
      </c>
      <c r="E46" s="360"/>
      <c r="F46" s="360"/>
      <c r="G46" s="418">
        <v>0</v>
      </c>
      <c r="H46" s="361">
        <f t="shared" si="4"/>
        <v>0</v>
      </c>
      <c r="I46" s="361">
        <v>0</v>
      </c>
      <c r="J46" s="361">
        <v>0</v>
      </c>
      <c r="K46" s="361">
        <v>0</v>
      </c>
      <c r="L46" s="361">
        <v>0</v>
      </c>
      <c r="M46" s="361">
        <v>0</v>
      </c>
      <c r="N46" s="361">
        <v>0</v>
      </c>
      <c r="O46" s="361">
        <v>0</v>
      </c>
      <c r="P46" s="361">
        <v>0</v>
      </c>
      <c r="Q46" s="361">
        <v>0</v>
      </c>
      <c r="R46" s="361">
        <v>0</v>
      </c>
      <c r="S46" s="361">
        <v>0</v>
      </c>
      <c r="T46" s="361">
        <v>0</v>
      </c>
      <c r="U46" s="361">
        <v>0</v>
      </c>
      <c r="V46" s="361">
        <v>0</v>
      </c>
      <c r="W46" s="361">
        <v>0</v>
      </c>
      <c r="X46" s="361">
        <v>0</v>
      </c>
      <c r="Y46" s="361">
        <v>0</v>
      </c>
      <c r="Z46" s="362">
        <f t="shared" si="5"/>
        <v>0</v>
      </c>
      <c r="AA46" s="363"/>
    </row>
    <row r="47" spans="1:27" s="364" customFormat="1" ht="12.75" customHeight="1">
      <c r="A47" s="358">
        <f t="shared" si="3"/>
        <v>15</v>
      </c>
      <c r="B47" s="398">
        <v>110201110010199</v>
      </c>
      <c r="C47" s="417" t="s">
        <v>316</v>
      </c>
      <c r="D47" s="359">
        <f>+SUMIF('BG SISTEMA'!A:A,'CA EF'!B47,'BG SISTEMA'!F:F)</f>
        <v>0</v>
      </c>
      <c r="E47" s="360"/>
      <c r="F47" s="360"/>
      <c r="G47" s="418">
        <v>0</v>
      </c>
      <c r="H47" s="361">
        <f t="shared" si="4"/>
        <v>0</v>
      </c>
      <c r="I47" s="361">
        <v>0</v>
      </c>
      <c r="J47" s="361">
        <v>0</v>
      </c>
      <c r="K47" s="361">
        <v>0</v>
      </c>
      <c r="L47" s="361">
        <v>0</v>
      </c>
      <c r="M47" s="361">
        <v>0</v>
      </c>
      <c r="N47" s="361">
        <v>0</v>
      </c>
      <c r="O47" s="361">
        <v>0</v>
      </c>
      <c r="P47" s="361">
        <v>0</v>
      </c>
      <c r="Q47" s="361">
        <v>0</v>
      </c>
      <c r="R47" s="361">
        <v>0</v>
      </c>
      <c r="S47" s="361">
        <v>0</v>
      </c>
      <c r="T47" s="361">
        <v>0</v>
      </c>
      <c r="U47" s="361">
        <v>0</v>
      </c>
      <c r="V47" s="361">
        <v>0</v>
      </c>
      <c r="W47" s="361">
        <v>0</v>
      </c>
      <c r="X47" s="361">
        <v>0</v>
      </c>
      <c r="Y47" s="361">
        <v>0</v>
      </c>
      <c r="Z47" s="362">
        <f t="shared" si="5"/>
        <v>0</v>
      </c>
      <c r="AA47" s="363"/>
    </row>
    <row r="48" spans="1:27" s="364" customFormat="1" ht="12.75" customHeight="1">
      <c r="A48" s="358">
        <f t="shared" si="3"/>
        <v>15</v>
      </c>
      <c r="B48" s="398">
        <v>110301130010101</v>
      </c>
      <c r="C48" s="417" t="s">
        <v>317</v>
      </c>
      <c r="D48" s="359">
        <f>+SUMIF('BG SISTEMA'!A:A,'CA EF'!B48,'BG SISTEMA'!F:F)</f>
        <v>0</v>
      </c>
      <c r="E48" s="360"/>
      <c r="F48" s="360"/>
      <c r="G48" s="418">
        <v>0</v>
      </c>
      <c r="H48" s="361">
        <f t="shared" si="4"/>
        <v>0</v>
      </c>
      <c r="I48" s="361">
        <v>0</v>
      </c>
      <c r="J48" s="361">
        <v>0</v>
      </c>
      <c r="K48" s="361">
        <v>0</v>
      </c>
      <c r="L48" s="361">
        <v>0</v>
      </c>
      <c r="M48" s="361">
        <v>0</v>
      </c>
      <c r="N48" s="361">
        <v>0</v>
      </c>
      <c r="O48" s="361">
        <v>0</v>
      </c>
      <c r="P48" s="361">
        <v>0</v>
      </c>
      <c r="Q48" s="361">
        <v>0</v>
      </c>
      <c r="R48" s="361">
        <v>0</v>
      </c>
      <c r="S48" s="361">
        <v>0</v>
      </c>
      <c r="T48" s="361">
        <v>0</v>
      </c>
      <c r="U48" s="361">
        <v>0</v>
      </c>
      <c r="V48" s="361">
        <v>0</v>
      </c>
      <c r="W48" s="361">
        <v>0</v>
      </c>
      <c r="X48" s="361">
        <v>0</v>
      </c>
      <c r="Y48" s="361">
        <v>0</v>
      </c>
      <c r="Z48" s="362">
        <f t="shared" si="5"/>
        <v>0</v>
      </c>
      <c r="AA48" s="363"/>
    </row>
    <row r="49" spans="1:27" s="364" customFormat="1" ht="12.75" customHeight="1">
      <c r="A49" s="358">
        <f t="shared" si="3"/>
        <v>15</v>
      </c>
      <c r="B49" s="398">
        <v>110301130010199</v>
      </c>
      <c r="C49" s="417" t="s">
        <v>318</v>
      </c>
      <c r="D49" s="359">
        <f>+SUMIF('BG SISTEMA'!A:A,'CA EF'!B49,'BG SISTEMA'!F:F)</f>
        <v>0</v>
      </c>
      <c r="E49" s="360"/>
      <c r="F49" s="360"/>
      <c r="G49" s="418">
        <v>0</v>
      </c>
      <c r="H49" s="361">
        <f t="shared" si="4"/>
        <v>0</v>
      </c>
      <c r="I49" s="361">
        <v>0</v>
      </c>
      <c r="J49" s="361">
        <v>0</v>
      </c>
      <c r="K49" s="361">
        <v>0</v>
      </c>
      <c r="L49" s="361">
        <v>0</v>
      </c>
      <c r="M49" s="361">
        <v>0</v>
      </c>
      <c r="N49" s="361">
        <v>0</v>
      </c>
      <c r="O49" s="361">
        <v>0</v>
      </c>
      <c r="P49" s="361">
        <v>0</v>
      </c>
      <c r="Q49" s="361">
        <v>0</v>
      </c>
      <c r="R49" s="361">
        <v>0</v>
      </c>
      <c r="S49" s="361">
        <v>0</v>
      </c>
      <c r="T49" s="361">
        <v>0</v>
      </c>
      <c r="U49" s="361">
        <v>0</v>
      </c>
      <c r="V49" s="361">
        <v>0</v>
      </c>
      <c r="W49" s="361">
        <v>0</v>
      </c>
      <c r="X49" s="361">
        <v>0</v>
      </c>
      <c r="Y49" s="361">
        <v>0</v>
      </c>
      <c r="Z49" s="362">
        <f t="shared" si="5"/>
        <v>0</v>
      </c>
      <c r="AA49" s="363"/>
    </row>
    <row r="50" spans="1:27" s="364" customFormat="1" ht="12.75" customHeight="1">
      <c r="A50" s="358">
        <f t="shared" si="3"/>
        <v>15</v>
      </c>
      <c r="B50" s="398">
        <v>120101150010101</v>
      </c>
      <c r="C50" s="417" t="s">
        <v>319</v>
      </c>
      <c r="D50" s="359">
        <f>+SUMIF('BG SISTEMA'!A:A,'CA EF'!B50,'BG SISTEMA'!F:F)</f>
        <v>0</v>
      </c>
      <c r="E50" s="360"/>
      <c r="F50" s="360"/>
      <c r="G50" s="418">
        <v>0</v>
      </c>
      <c r="H50" s="361">
        <f t="shared" si="4"/>
        <v>0</v>
      </c>
      <c r="I50" s="361">
        <v>0</v>
      </c>
      <c r="J50" s="361">
        <v>0</v>
      </c>
      <c r="K50" s="361">
        <v>0</v>
      </c>
      <c r="L50" s="361">
        <v>0</v>
      </c>
      <c r="M50" s="361">
        <v>0</v>
      </c>
      <c r="N50" s="361">
        <v>0</v>
      </c>
      <c r="O50" s="361">
        <v>0</v>
      </c>
      <c r="P50" s="361">
        <v>0</v>
      </c>
      <c r="Q50" s="361">
        <v>0</v>
      </c>
      <c r="R50" s="361">
        <v>0</v>
      </c>
      <c r="S50" s="361">
        <v>0</v>
      </c>
      <c r="T50" s="361">
        <v>0</v>
      </c>
      <c r="U50" s="361">
        <v>0</v>
      </c>
      <c r="V50" s="361">
        <v>0</v>
      </c>
      <c r="W50" s="361">
        <v>0</v>
      </c>
      <c r="X50" s="361">
        <v>0</v>
      </c>
      <c r="Y50" s="361">
        <v>0</v>
      </c>
      <c r="Z50" s="362">
        <f t="shared" si="5"/>
        <v>0</v>
      </c>
      <c r="AA50" s="363"/>
    </row>
    <row r="51" spans="1:27" s="364" customFormat="1" ht="12.75" customHeight="1">
      <c r="A51" s="358">
        <f t="shared" si="2"/>
        <v>15</v>
      </c>
      <c r="B51" s="398">
        <v>120101150010199</v>
      </c>
      <c r="C51" s="417" t="s">
        <v>320</v>
      </c>
      <c r="D51" s="359">
        <f>+SUMIF('BG SISTEMA'!A:A,'CA EF'!B51,'BG SISTEMA'!F:F)</f>
        <v>0</v>
      </c>
      <c r="E51" s="360"/>
      <c r="F51" s="360"/>
      <c r="G51" s="418">
        <v>400000000</v>
      </c>
      <c r="H51" s="361">
        <f t="shared" si="0"/>
        <v>-400000000</v>
      </c>
      <c r="I51" s="361">
        <v>0</v>
      </c>
      <c r="J51" s="361">
        <v>0</v>
      </c>
      <c r="K51" s="361">
        <v>0</v>
      </c>
      <c r="L51" s="361">
        <v>0</v>
      </c>
      <c r="M51" s="361">
        <v>0</v>
      </c>
      <c r="N51" s="361">
        <v>0</v>
      </c>
      <c r="O51" s="361">
        <v>0</v>
      </c>
      <c r="P51" s="361">
        <v>0</v>
      </c>
      <c r="Q51" s="361">
        <v>0</v>
      </c>
      <c r="R51" s="361">
        <f>-$H51</f>
        <v>400000000</v>
      </c>
      <c r="S51" s="361">
        <v>0</v>
      </c>
      <c r="T51" s="361">
        <v>0</v>
      </c>
      <c r="U51" s="361">
        <v>0</v>
      </c>
      <c r="V51" s="361">
        <v>0</v>
      </c>
      <c r="W51" s="361">
        <v>0</v>
      </c>
      <c r="X51" s="361">
        <v>0</v>
      </c>
      <c r="Y51" s="361">
        <v>0</v>
      </c>
      <c r="Z51" s="362">
        <f t="shared" si="1"/>
        <v>0</v>
      </c>
      <c r="AA51" s="365"/>
    </row>
    <row r="52" spans="1:27" s="364" customFormat="1" ht="12.75" customHeight="1">
      <c r="A52" s="358">
        <f t="shared" si="2"/>
        <v>15</v>
      </c>
      <c r="B52" s="398">
        <v>120101150020101</v>
      </c>
      <c r="C52" s="417" t="s">
        <v>321</v>
      </c>
      <c r="D52" s="359">
        <f>+SUMIF('BG SISTEMA'!A:A,'CA EF'!B52,'BG SISTEMA'!F:F)</f>
        <v>0</v>
      </c>
      <c r="E52" s="360"/>
      <c r="F52" s="360"/>
      <c r="G52" s="418">
        <v>0</v>
      </c>
      <c r="H52" s="361">
        <f t="shared" si="0"/>
        <v>0</v>
      </c>
      <c r="I52" s="361">
        <v>0</v>
      </c>
      <c r="J52" s="361">
        <v>0</v>
      </c>
      <c r="K52" s="361">
        <v>0</v>
      </c>
      <c r="L52" s="361">
        <v>0</v>
      </c>
      <c r="M52" s="361">
        <v>0</v>
      </c>
      <c r="N52" s="361">
        <v>0</v>
      </c>
      <c r="O52" s="361">
        <v>0</v>
      </c>
      <c r="P52" s="361">
        <v>0</v>
      </c>
      <c r="Q52" s="361">
        <v>0</v>
      </c>
      <c r="R52" s="361">
        <v>0</v>
      </c>
      <c r="S52" s="361">
        <v>0</v>
      </c>
      <c r="T52" s="361">
        <v>0</v>
      </c>
      <c r="U52" s="361">
        <v>0</v>
      </c>
      <c r="V52" s="361">
        <v>0</v>
      </c>
      <c r="W52" s="361">
        <v>0</v>
      </c>
      <c r="X52" s="361">
        <v>0</v>
      </c>
      <c r="Y52" s="361">
        <v>0</v>
      </c>
      <c r="Z52" s="362">
        <f t="shared" si="1"/>
        <v>0</v>
      </c>
      <c r="AA52" s="365"/>
    </row>
    <row r="53" spans="1:27" s="364" customFormat="1" ht="12.75" customHeight="1">
      <c r="A53" s="358">
        <f t="shared" si="2"/>
        <v>15</v>
      </c>
      <c r="B53" s="398">
        <v>120101150020199</v>
      </c>
      <c r="C53" s="417" t="s">
        <v>322</v>
      </c>
      <c r="D53" s="359">
        <f>+SUMIF('BG SISTEMA'!A:A,'CA EF'!B53,'BG SISTEMA'!F:F)</f>
        <v>0</v>
      </c>
      <c r="E53" s="360"/>
      <c r="F53" s="360"/>
      <c r="G53" s="418">
        <v>0</v>
      </c>
      <c r="H53" s="361">
        <f t="shared" si="0"/>
        <v>0</v>
      </c>
      <c r="I53" s="361">
        <v>0</v>
      </c>
      <c r="J53" s="361">
        <v>0</v>
      </c>
      <c r="K53" s="361">
        <v>0</v>
      </c>
      <c r="L53" s="361">
        <v>0</v>
      </c>
      <c r="M53" s="361">
        <v>0</v>
      </c>
      <c r="N53" s="361">
        <v>0</v>
      </c>
      <c r="O53" s="361">
        <v>0</v>
      </c>
      <c r="P53" s="361">
        <v>0</v>
      </c>
      <c r="Q53" s="361">
        <v>0</v>
      </c>
      <c r="R53" s="361">
        <v>0</v>
      </c>
      <c r="S53" s="361">
        <v>0</v>
      </c>
      <c r="T53" s="361">
        <v>0</v>
      </c>
      <c r="U53" s="361">
        <v>0</v>
      </c>
      <c r="V53" s="361">
        <v>0</v>
      </c>
      <c r="W53" s="361">
        <v>0</v>
      </c>
      <c r="X53" s="361">
        <v>0</v>
      </c>
      <c r="Y53" s="361">
        <v>0</v>
      </c>
      <c r="Z53" s="362">
        <f t="shared" si="1"/>
        <v>0</v>
      </c>
      <c r="AA53" s="365"/>
    </row>
    <row r="54" spans="1:27" s="364" customFormat="1" ht="12.75" customHeight="1">
      <c r="A54" s="358">
        <f t="shared" si="2"/>
        <v>15</v>
      </c>
      <c r="B54" s="398">
        <v>120101150030101</v>
      </c>
      <c r="C54" s="417" t="s">
        <v>323</v>
      </c>
      <c r="D54" s="359">
        <f>+SUMIF('BG SISTEMA'!A:A,'CA EF'!B54,'BG SISTEMA'!F:F)</f>
        <v>0</v>
      </c>
      <c r="E54" s="360"/>
      <c r="F54" s="360"/>
      <c r="G54" s="418">
        <v>0</v>
      </c>
      <c r="H54" s="361">
        <f t="shared" si="0"/>
        <v>0</v>
      </c>
      <c r="I54" s="361">
        <v>0</v>
      </c>
      <c r="J54" s="361">
        <v>0</v>
      </c>
      <c r="K54" s="361">
        <v>0</v>
      </c>
      <c r="L54" s="361">
        <v>0</v>
      </c>
      <c r="M54" s="361">
        <v>0</v>
      </c>
      <c r="N54" s="361">
        <v>0</v>
      </c>
      <c r="O54" s="361">
        <v>0</v>
      </c>
      <c r="P54" s="361">
        <v>0</v>
      </c>
      <c r="Q54" s="361">
        <v>0</v>
      </c>
      <c r="R54" s="361">
        <v>0</v>
      </c>
      <c r="S54" s="361">
        <v>0</v>
      </c>
      <c r="T54" s="361">
        <v>0</v>
      </c>
      <c r="U54" s="361">
        <v>0</v>
      </c>
      <c r="V54" s="361">
        <v>0</v>
      </c>
      <c r="W54" s="361">
        <v>0</v>
      </c>
      <c r="X54" s="361">
        <v>0</v>
      </c>
      <c r="Y54" s="361">
        <v>0</v>
      </c>
      <c r="Z54" s="362">
        <f t="shared" si="1"/>
        <v>0</v>
      </c>
      <c r="AA54" s="365"/>
    </row>
    <row r="55" spans="1:27" s="364" customFormat="1" ht="12.75" customHeight="1">
      <c r="A55" s="358">
        <f t="shared" si="2"/>
        <v>15</v>
      </c>
      <c r="B55" s="398">
        <v>120101150030199</v>
      </c>
      <c r="C55" s="417" t="s">
        <v>324</v>
      </c>
      <c r="D55" s="359">
        <f>+SUMIF('BG SISTEMA'!A:A,'CA EF'!B55,'BG SISTEMA'!F:F)</f>
        <v>0</v>
      </c>
      <c r="E55" s="360"/>
      <c r="F55" s="360"/>
      <c r="G55" s="418">
        <v>0</v>
      </c>
      <c r="H55" s="361">
        <f t="shared" si="0"/>
        <v>0</v>
      </c>
      <c r="I55" s="361">
        <v>0</v>
      </c>
      <c r="J55" s="361">
        <v>0</v>
      </c>
      <c r="K55" s="361">
        <v>0</v>
      </c>
      <c r="L55" s="361">
        <v>0</v>
      </c>
      <c r="M55" s="361">
        <v>0</v>
      </c>
      <c r="N55" s="361">
        <v>0</v>
      </c>
      <c r="O55" s="361">
        <v>0</v>
      </c>
      <c r="P55" s="361">
        <v>0</v>
      </c>
      <c r="Q55" s="361">
        <v>0</v>
      </c>
      <c r="R55" s="361">
        <v>0</v>
      </c>
      <c r="S55" s="361">
        <v>0</v>
      </c>
      <c r="T55" s="361">
        <v>0</v>
      </c>
      <c r="U55" s="361">
        <v>0</v>
      </c>
      <c r="V55" s="361">
        <v>0</v>
      </c>
      <c r="W55" s="361">
        <v>0</v>
      </c>
      <c r="X55" s="361">
        <v>0</v>
      </c>
      <c r="Y55" s="361">
        <v>0</v>
      </c>
      <c r="Z55" s="362">
        <f t="shared" si="1"/>
        <v>0</v>
      </c>
      <c r="AA55" s="365"/>
    </row>
    <row r="56" spans="1:27" s="364" customFormat="1" ht="12.75" customHeight="1">
      <c r="A56" s="358">
        <f t="shared" si="2"/>
        <v>15</v>
      </c>
      <c r="B56" s="398">
        <v>120101150040101</v>
      </c>
      <c r="C56" s="417" t="s">
        <v>325</v>
      </c>
      <c r="D56" s="359">
        <f>+SUMIF('BG SISTEMA'!A:A,'CA EF'!B56,'BG SISTEMA'!F:F)</f>
        <v>0</v>
      </c>
      <c r="E56" s="360"/>
      <c r="F56" s="360"/>
      <c r="G56" s="418">
        <v>0</v>
      </c>
      <c r="H56" s="361">
        <f t="shared" si="0"/>
        <v>0</v>
      </c>
      <c r="I56" s="361">
        <v>0</v>
      </c>
      <c r="J56" s="361">
        <v>0</v>
      </c>
      <c r="K56" s="361">
        <v>0</v>
      </c>
      <c r="L56" s="361">
        <v>0</v>
      </c>
      <c r="M56" s="361">
        <v>0</v>
      </c>
      <c r="N56" s="361">
        <v>0</v>
      </c>
      <c r="O56" s="361">
        <v>0</v>
      </c>
      <c r="P56" s="361">
        <v>0</v>
      </c>
      <c r="Q56" s="361">
        <v>0</v>
      </c>
      <c r="R56" s="361">
        <v>0</v>
      </c>
      <c r="S56" s="361">
        <v>0</v>
      </c>
      <c r="T56" s="361">
        <v>0</v>
      </c>
      <c r="U56" s="361">
        <v>0</v>
      </c>
      <c r="V56" s="361">
        <v>0</v>
      </c>
      <c r="W56" s="361">
        <v>0</v>
      </c>
      <c r="X56" s="361">
        <v>0</v>
      </c>
      <c r="Y56" s="361">
        <v>0</v>
      </c>
      <c r="Z56" s="362">
        <f t="shared" si="1"/>
        <v>0</v>
      </c>
      <c r="AA56" s="365"/>
    </row>
    <row r="57" spans="1:27" s="364" customFormat="1" ht="12.75" customHeight="1">
      <c r="A57" s="358">
        <f t="shared" si="2"/>
        <v>15</v>
      </c>
      <c r="B57" s="398">
        <v>120101150040199</v>
      </c>
      <c r="C57" s="417" t="s">
        <v>326</v>
      </c>
      <c r="D57" s="359">
        <f>+SUMIF('BG SISTEMA'!A:A,'CA EF'!B57,'BG SISTEMA'!F:F)</f>
        <v>0</v>
      </c>
      <c r="E57" s="360"/>
      <c r="F57" s="360"/>
      <c r="G57" s="418">
        <v>0</v>
      </c>
      <c r="H57" s="361">
        <f t="shared" si="0"/>
        <v>0</v>
      </c>
      <c r="I57" s="361">
        <v>0</v>
      </c>
      <c r="J57" s="361">
        <v>0</v>
      </c>
      <c r="K57" s="361">
        <v>0</v>
      </c>
      <c r="L57" s="361">
        <v>0</v>
      </c>
      <c r="M57" s="361">
        <v>0</v>
      </c>
      <c r="N57" s="361">
        <v>0</v>
      </c>
      <c r="O57" s="361">
        <v>0</v>
      </c>
      <c r="P57" s="361">
        <v>0</v>
      </c>
      <c r="Q57" s="361">
        <v>0</v>
      </c>
      <c r="R57" s="361">
        <v>0</v>
      </c>
      <c r="S57" s="361">
        <v>0</v>
      </c>
      <c r="T57" s="361">
        <v>0</v>
      </c>
      <c r="U57" s="361">
        <v>0</v>
      </c>
      <c r="V57" s="361">
        <v>0</v>
      </c>
      <c r="W57" s="361">
        <v>0</v>
      </c>
      <c r="X57" s="361">
        <v>0</v>
      </c>
      <c r="Y57" s="361">
        <v>0</v>
      </c>
      <c r="Z57" s="362">
        <f t="shared" si="1"/>
        <v>0</v>
      </c>
      <c r="AA57" s="365"/>
    </row>
    <row r="58" spans="1:27" s="364" customFormat="1" ht="12.75" customHeight="1">
      <c r="A58" s="358">
        <f t="shared" si="2"/>
        <v>15</v>
      </c>
      <c r="B58" s="398">
        <v>120101150050101</v>
      </c>
      <c r="C58" s="417" t="s">
        <v>327</v>
      </c>
      <c r="D58" s="359">
        <f>+SUMIF('BG SISTEMA'!A:A,'CA EF'!B58,'BG SISTEMA'!F:F)</f>
        <v>0</v>
      </c>
      <c r="E58" s="360"/>
      <c r="F58" s="360"/>
      <c r="G58" s="418">
        <v>0</v>
      </c>
      <c r="H58" s="361">
        <f t="shared" si="0"/>
        <v>0</v>
      </c>
      <c r="I58" s="361">
        <v>0</v>
      </c>
      <c r="J58" s="361">
        <v>0</v>
      </c>
      <c r="K58" s="361">
        <v>0</v>
      </c>
      <c r="L58" s="361">
        <v>0</v>
      </c>
      <c r="M58" s="361">
        <v>0</v>
      </c>
      <c r="N58" s="361">
        <v>0</v>
      </c>
      <c r="O58" s="361">
        <v>0</v>
      </c>
      <c r="P58" s="361">
        <v>0</v>
      </c>
      <c r="Q58" s="361">
        <v>0</v>
      </c>
      <c r="R58" s="361">
        <v>0</v>
      </c>
      <c r="S58" s="361">
        <v>0</v>
      </c>
      <c r="T58" s="361">
        <v>0</v>
      </c>
      <c r="U58" s="361">
        <v>0</v>
      </c>
      <c r="V58" s="361">
        <v>0</v>
      </c>
      <c r="W58" s="361">
        <v>0</v>
      </c>
      <c r="X58" s="361">
        <v>0</v>
      </c>
      <c r="Y58" s="361">
        <v>0</v>
      </c>
      <c r="Z58" s="362">
        <f t="shared" si="1"/>
        <v>0</v>
      </c>
      <c r="AA58" s="365"/>
    </row>
    <row r="59" spans="1:27" s="364" customFormat="1" ht="12.75" customHeight="1">
      <c r="A59" s="358">
        <f t="shared" si="2"/>
        <v>15</v>
      </c>
      <c r="B59" s="398">
        <v>120101150050199</v>
      </c>
      <c r="C59" s="417" t="s">
        <v>328</v>
      </c>
      <c r="D59" s="359">
        <f>+SUMIF('BG SISTEMA'!A:A,'CA EF'!B59,'BG SISTEMA'!F:F)</f>
        <v>0</v>
      </c>
      <c r="E59" s="360"/>
      <c r="F59" s="360"/>
      <c r="G59" s="418">
        <v>0</v>
      </c>
      <c r="H59" s="361">
        <f t="shared" si="0"/>
        <v>0</v>
      </c>
      <c r="I59" s="361">
        <v>0</v>
      </c>
      <c r="J59" s="361">
        <v>0</v>
      </c>
      <c r="K59" s="361">
        <v>0</v>
      </c>
      <c r="L59" s="361">
        <v>0</v>
      </c>
      <c r="M59" s="361">
        <v>0</v>
      </c>
      <c r="N59" s="361">
        <v>0</v>
      </c>
      <c r="O59" s="361">
        <v>0</v>
      </c>
      <c r="P59" s="361">
        <v>0</v>
      </c>
      <c r="Q59" s="361">
        <v>0</v>
      </c>
      <c r="R59" s="361">
        <v>0</v>
      </c>
      <c r="S59" s="361">
        <v>0</v>
      </c>
      <c r="T59" s="361">
        <v>0</v>
      </c>
      <c r="U59" s="361">
        <v>0</v>
      </c>
      <c r="V59" s="361">
        <v>0</v>
      </c>
      <c r="W59" s="361">
        <v>0</v>
      </c>
      <c r="X59" s="361">
        <v>0</v>
      </c>
      <c r="Y59" s="361">
        <v>0</v>
      </c>
      <c r="Z59" s="362">
        <f t="shared" si="1"/>
        <v>0</v>
      </c>
      <c r="AA59" s="365"/>
    </row>
    <row r="60" spans="1:27" s="364" customFormat="1" ht="12.75" customHeight="1">
      <c r="A60" s="358">
        <f t="shared" si="2"/>
        <v>15</v>
      </c>
      <c r="B60" s="398">
        <v>120101150060101</v>
      </c>
      <c r="C60" s="417" t="s">
        <v>329</v>
      </c>
      <c r="D60" s="359">
        <f>+SUMIF('BG SISTEMA'!A:A,'CA EF'!B60,'BG SISTEMA'!F:F)</f>
        <v>0</v>
      </c>
      <c r="E60" s="360"/>
      <c r="F60" s="360"/>
      <c r="G60" s="418">
        <v>0</v>
      </c>
      <c r="H60" s="361">
        <f t="shared" si="0"/>
        <v>0</v>
      </c>
      <c r="I60" s="361">
        <v>0</v>
      </c>
      <c r="J60" s="361">
        <v>0</v>
      </c>
      <c r="K60" s="361">
        <v>0</v>
      </c>
      <c r="L60" s="361">
        <v>0</v>
      </c>
      <c r="M60" s="361">
        <v>0</v>
      </c>
      <c r="N60" s="361">
        <v>0</v>
      </c>
      <c r="O60" s="361">
        <v>0</v>
      </c>
      <c r="P60" s="361">
        <v>0</v>
      </c>
      <c r="Q60" s="361">
        <v>0</v>
      </c>
      <c r="R60" s="361">
        <v>0</v>
      </c>
      <c r="S60" s="361">
        <v>0</v>
      </c>
      <c r="T60" s="361">
        <v>0</v>
      </c>
      <c r="U60" s="361">
        <v>0</v>
      </c>
      <c r="V60" s="361">
        <v>0</v>
      </c>
      <c r="W60" s="361">
        <v>0</v>
      </c>
      <c r="X60" s="361">
        <v>0</v>
      </c>
      <c r="Y60" s="361">
        <v>0</v>
      </c>
      <c r="Z60" s="362">
        <f t="shared" si="1"/>
        <v>0</v>
      </c>
      <c r="AA60" s="363"/>
    </row>
    <row r="61" spans="1:27" s="364" customFormat="1" ht="12.75" customHeight="1">
      <c r="A61" s="358">
        <f t="shared" si="2"/>
        <v>15</v>
      </c>
      <c r="B61" s="398">
        <v>120101150060199</v>
      </c>
      <c r="C61" s="417" t="s">
        <v>330</v>
      </c>
      <c r="D61" s="359">
        <f>+SUMIF('BG SISTEMA'!A:A,'CA EF'!B61,'BG SISTEMA'!F:F)</f>
        <v>0</v>
      </c>
      <c r="E61" s="360"/>
      <c r="F61" s="360"/>
      <c r="G61" s="418">
        <v>0</v>
      </c>
      <c r="H61" s="361">
        <f t="shared" si="0"/>
        <v>0</v>
      </c>
      <c r="I61" s="361">
        <v>0</v>
      </c>
      <c r="J61" s="361">
        <v>0</v>
      </c>
      <c r="K61" s="361">
        <v>0</v>
      </c>
      <c r="L61" s="361">
        <v>0</v>
      </c>
      <c r="M61" s="361">
        <v>0</v>
      </c>
      <c r="N61" s="361">
        <v>0</v>
      </c>
      <c r="O61" s="361">
        <v>0</v>
      </c>
      <c r="P61" s="361">
        <v>0</v>
      </c>
      <c r="Q61" s="361">
        <v>0</v>
      </c>
      <c r="R61" s="361">
        <v>0</v>
      </c>
      <c r="S61" s="361">
        <v>0</v>
      </c>
      <c r="T61" s="361">
        <v>0</v>
      </c>
      <c r="U61" s="361">
        <v>0</v>
      </c>
      <c r="V61" s="361">
        <v>0</v>
      </c>
      <c r="W61" s="361">
        <v>0</v>
      </c>
      <c r="X61" s="361">
        <v>0</v>
      </c>
      <c r="Y61" s="361">
        <v>0</v>
      </c>
      <c r="Z61" s="362">
        <f t="shared" si="1"/>
        <v>0</v>
      </c>
      <c r="AA61" s="365"/>
    </row>
    <row r="62" spans="1:27" s="364" customFormat="1" ht="12.75" customHeight="1">
      <c r="A62" s="358">
        <f t="shared" si="2"/>
        <v>15</v>
      </c>
      <c r="B62" s="398">
        <v>120101150070101</v>
      </c>
      <c r="C62" s="417" t="s">
        <v>331</v>
      </c>
      <c r="D62" s="359">
        <f>+SUMIF('BG SISTEMA'!A:A,'CA EF'!B62,'BG SISTEMA'!F:F)</f>
        <v>0</v>
      </c>
      <c r="E62" s="360"/>
      <c r="F62" s="360"/>
      <c r="G62" s="418">
        <v>0</v>
      </c>
      <c r="H62" s="361">
        <f t="shared" si="0"/>
        <v>0</v>
      </c>
      <c r="I62" s="361">
        <v>0</v>
      </c>
      <c r="J62" s="361">
        <v>0</v>
      </c>
      <c r="K62" s="361">
        <v>0</v>
      </c>
      <c r="L62" s="361">
        <v>0</v>
      </c>
      <c r="M62" s="361">
        <v>0</v>
      </c>
      <c r="N62" s="361">
        <v>0</v>
      </c>
      <c r="O62" s="361">
        <v>0</v>
      </c>
      <c r="P62" s="361">
        <v>0</v>
      </c>
      <c r="Q62" s="361">
        <v>0</v>
      </c>
      <c r="R62" s="361">
        <v>0</v>
      </c>
      <c r="S62" s="361">
        <v>0</v>
      </c>
      <c r="T62" s="361">
        <v>0</v>
      </c>
      <c r="U62" s="361">
        <v>0</v>
      </c>
      <c r="V62" s="361">
        <v>0</v>
      </c>
      <c r="W62" s="361">
        <v>0</v>
      </c>
      <c r="X62" s="361">
        <v>0</v>
      </c>
      <c r="Y62" s="361">
        <v>0</v>
      </c>
      <c r="Z62" s="362">
        <f t="shared" si="1"/>
        <v>0</v>
      </c>
      <c r="AA62" s="365"/>
    </row>
    <row r="63" spans="1:27" s="364" customFormat="1" ht="12.75" customHeight="1">
      <c r="A63" s="358">
        <f t="shared" si="2"/>
        <v>15</v>
      </c>
      <c r="B63" s="398">
        <v>120101150070199</v>
      </c>
      <c r="C63" s="417" t="s">
        <v>332</v>
      </c>
      <c r="D63" s="359">
        <f>+SUMIF('BG SISTEMA'!A:A,'CA EF'!B63,'BG SISTEMA'!F:F)</f>
        <v>0</v>
      </c>
      <c r="E63" s="360"/>
      <c r="F63" s="360"/>
      <c r="G63" s="418">
        <v>0</v>
      </c>
      <c r="H63" s="361">
        <f t="shared" si="0"/>
        <v>0</v>
      </c>
      <c r="I63" s="361">
        <v>0</v>
      </c>
      <c r="J63" s="361">
        <v>0</v>
      </c>
      <c r="K63" s="361">
        <v>0</v>
      </c>
      <c r="L63" s="361">
        <v>0</v>
      </c>
      <c r="M63" s="361">
        <v>0</v>
      </c>
      <c r="N63" s="361">
        <v>0</v>
      </c>
      <c r="O63" s="361">
        <v>0</v>
      </c>
      <c r="P63" s="361">
        <v>0</v>
      </c>
      <c r="Q63" s="361">
        <v>0</v>
      </c>
      <c r="R63" s="361">
        <v>0</v>
      </c>
      <c r="S63" s="361">
        <v>0</v>
      </c>
      <c r="T63" s="361">
        <v>0</v>
      </c>
      <c r="U63" s="361">
        <v>0</v>
      </c>
      <c r="V63" s="361">
        <v>0</v>
      </c>
      <c r="W63" s="361">
        <v>0</v>
      </c>
      <c r="X63" s="361">
        <v>0</v>
      </c>
      <c r="Y63" s="361">
        <v>0</v>
      </c>
      <c r="Z63" s="362">
        <f t="shared" si="1"/>
        <v>0</v>
      </c>
      <c r="AA63" s="363"/>
    </row>
    <row r="64" spans="1:27" s="364" customFormat="1" ht="12.75" customHeight="1">
      <c r="A64" s="358">
        <f t="shared" si="2"/>
        <v>15</v>
      </c>
      <c r="B64" s="398">
        <v>120101150080101</v>
      </c>
      <c r="C64" s="417" t="s">
        <v>333</v>
      </c>
      <c r="D64" s="359">
        <f>+SUMIF('BG SISTEMA'!A:A,'CA EF'!B64,'BG SISTEMA'!F:F)</f>
        <v>0</v>
      </c>
      <c r="E64" s="360"/>
      <c r="F64" s="360"/>
      <c r="G64" s="418">
        <v>0</v>
      </c>
      <c r="H64" s="361">
        <f t="shared" si="0"/>
        <v>0</v>
      </c>
      <c r="I64" s="361">
        <v>0</v>
      </c>
      <c r="J64" s="361">
        <v>0</v>
      </c>
      <c r="K64" s="361">
        <v>0</v>
      </c>
      <c r="L64" s="361">
        <v>0</v>
      </c>
      <c r="M64" s="361">
        <v>0</v>
      </c>
      <c r="N64" s="361">
        <v>0</v>
      </c>
      <c r="O64" s="361">
        <v>0</v>
      </c>
      <c r="P64" s="361">
        <v>0</v>
      </c>
      <c r="Q64" s="361">
        <v>0</v>
      </c>
      <c r="R64" s="361">
        <v>0</v>
      </c>
      <c r="S64" s="361">
        <v>0</v>
      </c>
      <c r="T64" s="361">
        <v>0</v>
      </c>
      <c r="U64" s="361">
        <v>0</v>
      </c>
      <c r="V64" s="361">
        <v>0</v>
      </c>
      <c r="W64" s="361">
        <v>0</v>
      </c>
      <c r="X64" s="361">
        <v>0</v>
      </c>
      <c r="Y64" s="361">
        <v>0</v>
      </c>
      <c r="Z64" s="362">
        <f t="shared" si="1"/>
        <v>0</v>
      </c>
      <c r="AA64" s="363"/>
    </row>
    <row r="65" spans="1:27" s="364" customFormat="1" ht="12.75" customHeight="1">
      <c r="A65" s="358">
        <f t="shared" si="2"/>
        <v>15</v>
      </c>
      <c r="B65" s="398">
        <v>120101150080199</v>
      </c>
      <c r="C65" s="417" t="s">
        <v>334</v>
      </c>
      <c r="D65" s="359">
        <f>+SUMIF('BG SISTEMA'!A:A,'CA EF'!B65,'BG SISTEMA'!F:F)</f>
        <v>0</v>
      </c>
      <c r="E65" s="360"/>
      <c r="F65" s="360"/>
      <c r="G65" s="418">
        <v>0</v>
      </c>
      <c r="H65" s="361">
        <f t="shared" si="0"/>
        <v>0</v>
      </c>
      <c r="I65" s="361">
        <v>0</v>
      </c>
      <c r="J65" s="361">
        <v>0</v>
      </c>
      <c r="K65" s="361">
        <v>0</v>
      </c>
      <c r="L65" s="361">
        <v>0</v>
      </c>
      <c r="M65" s="361">
        <v>0</v>
      </c>
      <c r="N65" s="361">
        <v>0</v>
      </c>
      <c r="O65" s="361">
        <v>0</v>
      </c>
      <c r="P65" s="361">
        <v>0</v>
      </c>
      <c r="Q65" s="361">
        <v>0</v>
      </c>
      <c r="R65" s="361">
        <v>0</v>
      </c>
      <c r="S65" s="361">
        <v>0</v>
      </c>
      <c r="T65" s="361">
        <v>0</v>
      </c>
      <c r="U65" s="361">
        <v>0</v>
      </c>
      <c r="V65" s="361">
        <v>0</v>
      </c>
      <c r="W65" s="361">
        <v>0</v>
      </c>
      <c r="X65" s="361">
        <v>0</v>
      </c>
      <c r="Y65" s="361">
        <v>0</v>
      </c>
      <c r="Z65" s="362">
        <f t="shared" si="1"/>
        <v>0</v>
      </c>
      <c r="AA65" s="363"/>
    </row>
    <row r="66" spans="1:27" s="364" customFormat="1" ht="12.75" customHeight="1">
      <c r="A66" s="358">
        <f t="shared" si="2"/>
        <v>15</v>
      </c>
      <c r="B66" s="398">
        <v>120101150090101</v>
      </c>
      <c r="C66" s="417" t="s">
        <v>335</v>
      </c>
      <c r="D66" s="359">
        <f>+SUMIF('BG SISTEMA'!A:A,'CA EF'!B66,'BG SISTEMA'!F:F)</f>
        <v>0</v>
      </c>
      <c r="E66" s="360"/>
      <c r="F66" s="360"/>
      <c r="G66" s="418">
        <v>0</v>
      </c>
      <c r="H66" s="361">
        <f t="shared" si="0"/>
        <v>0</v>
      </c>
      <c r="I66" s="361">
        <v>0</v>
      </c>
      <c r="J66" s="361">
        <v>0</v>
      </c>
      <c r="K66" s="361">
        <v>0</v>
      </c>
      <c r="L66" s="361">
        <v>0</v>
      </c>
      <c r="M66" s="361">
        <v>0</v>
      </c>
      <c r="N66" s="361">
        <v>0</v>
      </c>
      <c r="O66" s="361">
        <v>0</v>
      </c>
      <c r="P66" s="361">
        <v>0</v>
      </c>
      <c r="Q66" s="361">
        <v>0</v>
      </c>
      <c r="R66" s="361">
        <v>0</v>
      </c>
      <c r="S66" s="361">
        <v>0</v>
      </c>
      <c r="T66" s="361">
        <v>0</v>
      </c>
      <c r="U66" s="361">
        <v>0</v>
      </c>
      <c r="V66" s="361">
        <v>0</v>
      </c>
      <c r="W66" s="361">
        <v>0</v>
      </c>
      <c r="X66" s="361">
        <v>0</v>
      </c>
      <c r="Y66" s="361">
        <v>0</v>
      </c>
      <c r="Z66" s="362">
        <f t="shared" si="1"/>
        <v>0</v>
      </c>
      <c r="AA66" s="363"/>
    </row>
    <row r="67" spans="1:27" s="364" customFormat="1" ht="12.75" customHeight="1">
      <c r="A67" s="358">
        <f t="shared" si="2"/>
        <v>15</v>
      </c>
      <c r="B67" s="398">
        <v>120101150090199</v>
      </c>
      <c r="C67" s="417" t="s">
        <v>336</v>
      </c>
      <c r="D67" s="359">
        <f>+SUMIF('BG SISTEMA'!A:A,'CA EF'!B67,'BG SISTEMA'!F:F)</f>
        <v>0</v>
      </c>
      <c r="E67" s="360"/>
      <c r="F67" s="360"/>
      <c r="G67" s="418">
        <v>0</v>
      </c>
      <c r="H67" s="361">
        <f t="shared" si="0"/>
        <v>0</v>
      </c>
      <c r="I67" s="361">
        <v>0</v>
      </c>
      <c r="J67" s="361">
        <v>0</v>
      </c>
      <c r="K67" s="361">
        <v>0</v>
      </c>
      <c r="L67" s="361">
        <v>0</v>
      </c>
      <c r="M67" s="361">
        <v>0</v>
      </c>
      <c r="N67" s="361">
        <v>0</v>
      </c>
      <c r="O67" s="361">
        <v>0</v>
      </c>
      <c r="P67" s="361">
        <v>0</v>
      </c>
      <c r="Q67" s="361">
        <v>0</v>
      </c>
      <c r="R67" s="361">
        <v>0</v>
      </c>
      <c r="S67" s="361">
        <v>0</v>
      </c>
      <c r="T67" s="361">
        <v>0</v>
      </c>
      <c r="U67" s="361">
        <v>0</v>
      </c>
      <c r="V67" s="361">
        <v>0</v>
      </c>
      <c r="W67" s="361">
        <v>0</v>
      </c>
      <c r="X67" s="361">
        <v>0</v>
      </c>
      <c r="Y67" s="361">
        <v>0</v>
      </c>
      <c r="Z67" s="362">
        <f t="shared" si="1"/>
        <v>0</v>
      </c>
      <c r="AA67" s="363"/>
    </row>
    <row r="68" spans="1:27" s="364" customFormat="1" ht="12.75" customHeight="1">
      <c r="A68" s="358">
        <f t="shared" si="2"/>
        <v>15</v>
      </c>
      <c r="B68" s="398">
        <v>120101150100101</v>
      </c>
      <c r="C68" s="417" t="s">
        <v>337</v>
      </c>
      <c r="D68" s="359">
        <f>+SUMIF('BG SISTEMA'!A:A,'CA EF'!B68,'BG SISTEMA'!F:F)</f>
        <v>0</v>
      </c>
      <c r="E68" s="360"/>
      <c r="F68" s="360"/>
      <c r="G68" s="418">
        <v>0</v>
      </c>
      <c r="H68" s="361">
        <f t="shared" si="0"/>
        <v>0</v>
      </c>
      <c r="I68" s="361">
        <v>0</v>
      </c>
      <c r="J68" s="361">
        <v>0</v>
      </c>
      <c r="K68" s="361">
        <v>0</v>
      </c>
      <c r="L68" s="361">
        <v>0</v>
      </c>
      <c r="M68" s="361">
        <v>0</v>
      </c>
      <c r="N68" s="361">
        <v>0</v>
      </c>
      <c r="O68" s="361">
        <v>0</v>
      </c>
      <c r="P68" s="361">
        <v>0</v>
      </c>
      <c r="Q68" s="361">
        <v>0</v>
      </c>
      <c r="R68" s="361">
        <v>0</v>
      </c>
      <c r="S68" s="361">
        <v>0</v>
      </c>
      <c r="T68" s="361">
        <v>0</v>
      </c>
      <c r="U68" s="361">
        <v>0</v>
      </c>
      <c r="V68" s="361">
        <v>0</v>
      </c>
      <c r="W68" s="361">
        <v>0</v>
      </c>
      <c r="X68" s="361">
        <v>0</v>
      </c>
      <c r="Y68" s="361">
        <v>0</v>
      </c>
      <c r="Z68" s="362">
        <f t="shared" si="1"/>
        <v>0</v>
      </c>
      <c r="AA68" s="363"/>
    </row>
    <row r="69" spans="1:27" s="364" customFormat="1" ht="12.75" customHeight="1">
      <c r="A69" s="358">
        <f t="shared" si="2"/>
        <v>15</v>
      </c>
      <c r="B69" s="398">
        <v>120101150100199</v>
      </c>
      <c r="C69" s="417" t="s">
        <v>338</v>
      </c>
      <c r="D69" s="359">
        <f>+SUMIF('BG SISTEMA'!A:A,'CA EF'!B69,'BG SISTEMA'!F:F)</f>
        <v>0</v>
      </c>
      <c r="E69" s="360"/>
      <c r="F69" s="360"/>
      <c r="G69" s="418">
        <v>0</v>
      </c>
      <c r="H69" s="361">
        <f t="shared" si="0"/>
        <v>0</v>
      </c>
      <c r="I69" s="361">
        <v>0</v>
      </c>
      <c r="J69" s="361">
        <v>0</v>
      </c>
      <c r="K69" s="361">
        <v>0</v>
      </c>
      <c r="L69" s="361">
        <v>0</v>
      </c>
      <c r="M69" s="361">
        <v>0</v>
      </c>
      <c r="N69" s="361">
        <v>0</v>
      </c>
      <c r="O69" s="361">
        <v>0</v>
      </c>
      <c r="P69" s="361">
        <v>0</v>
      </c>
      <c r="Q69" s="361">
        <v>0</v>
      </c>
      <c r="R69" s="361">
        <v>0</v>
      </c>
      <c r="S69" s="361">
        <v>0</v>
      </c>
      <c r="T69" s="361">
        <v>0</v>
      </c>
      <c r="U69" s="361">
        <v>0</v>
      </c>
      <c r="V69" s="361">
        <v>0</v>
      </c>
      <c r="W69" s="361">
        <v>0</v>
      </c>
      <c r="X69" s="361">
        <v>0</v>
      </c>
      <c r="Y69" s="361">
        <v>0</v>
      </c>
      <c r="Z69" s="362">
        <f t="shared" si="1"/>
        <v>0</v>
      </c>
      <c r="AA69" s="363"/>
    </row>
    <row r="70" spans="1:27" s="364" customFormat="1" ht="12.75" customHeight="1">
      <c r="A70" s="358">
        <f t="shared" si="2"/>
        <v>15</v>
      </c>
      <c r="B70" s="398">
        <v>120101170010101</v>
      </c>
      <c r="C70" s="417" t="s">
        <v>339</v>
      </c>
      <c r="D70" s="359">
        <f>+SUMIF('BG SISTEMA'!A:A,'CA EF'!B70,'BG SISTEMA'!F:F)</f>
        <v>0</v>
      </c>
      <c r="E70" s="360"/>
      <c r="F70" s="360"/>
      <c r="G70" s="418">
        <v>0</v>
      </c>
      <c r="H70" s="361">
        <f t="shared" si="0"/>
        <v>0</v>
      </c>
      <c r="I70" s="361">
        <v>0</v>
      </c>
      <c r="J70" s="361">
        <v>0</v>
      </c>
      <c r="K70" s="361">
        <v>0</v>
      </c>
      <c r="L70" s="361">
        <v>0</v>
      </c>
      <c r="M70" s="361">
        <v>0</v>
      </c>
      <c r="N70" s="361">
        <v>0</v>
      </c>
      <c r="O70" s="361">
        <v>0</v>
      </c>
      <c r="P70" s="361">
        <v>0</v>
      </c>
      <c r="Q70" s="361">
        <v>0</v>
      </c>
      <c r="R70" s="361">
        <v>0</v>
      </c>
      <c r="S70" s="361">
        <v>0</v>
      </c>
      <c r="T70" s="361">
        <v>0</v>
      </c>
      <c r="U70" s="361">
        <v>0</v>
      </c>
      <c r="V70" s="361">
        <v>0</v>
      </c>
      <c r="W70" s="361">
        <v>0</v>
      </c>
      <c r="X70" s="361">
        <v>0</v>
      </c>
      <c r="Y70" s="361">
        <v>0</v>
      </c>
      <c r="Z70" s="362">
        <f t="shared" si="1"/>
        <v>0</v>
      </c>
      <c r="AA70" s="363"/>
    </row>
    <row r="71" spans="1:27" s="364" customFormat="1" ht="12.75" customHeight="1">
      <c r="A71" s="358">
        <f t="shared" si="2"/>
        <v>15</v>
      </c>
      <c r="B71" s="398">
        <v>120101170010199</v>
      </c>
      <c r="C71" s="417" t="s">
        <v>340</v>
      </c>
      <c r="D71" s="359">
        <f>+SUMIF('BG SISTEMA'!A:A,'CA EF'!B71,'BG SISTEMA'!F:F)</f>
        <v>0</v>
      </c>
      <c r="E71" s="360"/>
      <c r="F71" s="360"/>
      <c r="G71" s="418">
        <v>0</v>
      </c>
      <c r="H71" s="361">
        <f t="shared" si="0"/>
        <v>0</v>
      </c>
      <c r="I71" s="361">
        <v>0</v>
      </c>
      <c r="J71" s="361">
        <v>0</v>
      </c>
      <c r="K71" s="361">
        <v>0</v>
      </c>
      <c r="L71" s="361">
        <v>0</v>
      </c>
      <c r="M71" s="361">
        <v>0</v>
      </c>
      <c r="N71" s="361">
        <v>0</v>
      </c>
      <c r="O71" s="361">
        <v>0</v>
      </c>
      <c r="P71" s="361">
        <v>0</v>
      </c>
      <c r="Q71" s="361">
        <v>0</v>
      </c>
      <c r="R71" s="361">
        <v>0</v>
      </c>
      <c r="S71" s="361">
        <v>0</v>
      </c>
      <c r="T71" s="361">
        <v>0</v>
      </c>
      <c r="U71" s="361">
        <v>0</v>
      </c>
      <c r="V71" s="361">
        <v>0</v>
      </c>
      <c r="W71" s="361">
        <v>0</v>
      </c>
      <c r="X71" s="361">
        <v>0</v>
      </c>
      <c r="Y71" s="361">
        <v>0</v>
      </c>
      <c r="Z71" s="362">
        <f t="shared" si="1"/>
        <v>0</v>
      </c>
      <c r="AA71" s="363"/>
    </row>
    <row r="72" spans="1:27" s="364" customFormat="1" ht="12.75" customHeight="1">
      <c r="A72" s="358">
        <f t="shared" si="2"/>
        <v>15</v>
      </c>
      <c r="B72" s="398">
        <v>120101170020101</v>
      </c>
      <c r="C72" s="417" t="s">
        <v>341</v>
      </c>
      <c r="D72" s="359">
        <f>+SUMIF('BG SISTEMA'!A:A,'CA EF'!B72,'BG SISTEMA'!F:F)</f>
        <v>0</v>
      </c>
      <c r="E72" s="360"/>
      <c r="F72" s="360"/>
      <c r="G72" s="418">
        <v>0</v>
      </c>
      <c r="H72" s="361">
        <f t="shared" si="0"/>
        <v>0</v>
      </c>
      <c r="I72" s="361">
        <v>0</v>
      </c>
      <c r="J72" s="361">
        <v>0</v>
      </c>
      <c r="K72" s="361">
        <v>0</v>
      </c>
      <c r="L72" s="361">
        <v>0</v>
      </c>
      <c r="M72" s="361">
        <v>0</v>
      </c>
      <c r="N72" s="361">
        <v>0</v>
      </c>
      <c r="O72" s="361">
        <v>0</v>
      </c>
      <c r="P72" s="361">
        <v>0</v>
      </c>
      <c r="Q72" s="361">
        <v>0</v>
      </c>
      <c r="R72" s="361">
        <v>0</v>
      </c>
      <c r="S72" s="361">
        <v>0</v>
      </c>
      <c r="T72" s="361">
        <v>0</v>
      </c>
      <c r="U72" s="361">
        <v>0</v>
      </c>
      <c r="V72" s="361">
        <v>0</v>
      </c>
      <c r="W72" s="361">
        <v>0</v>
      </c>
      <c r="X72" s="361">
        <v>0</v>
      </c>
      <c r="Y72" s="361">
        <v>0</v>
      </c>
      <c r="Z72" s="362">
        <f t="shared" si="1"/>
        <v>0</v>
      </c>
      <c r="AA72" s="363"/>
    </row>
    <row r="73" spans="1:27" s="364" customFormat="1" ht="12.75" customHeight="1">
      <c r="A73" s="358">
        <f t="shared" si="2"/>
        <v>15</v>
      </c>
      <c r="B73" s="398">
        <v>120101170020199</v>
      </c>
      <c r="C73" s="417" t="s">
        <v>342</v>
      </c>
      <c r="D73" s="359">
        <f>+SUMIF('BG SISTEMA'!A:A,'CA EF'!B73,'BG SISTEMA'!F:F)</f>
        <v>0</v>
      </c>
      <c r="E73" s="360"/>
      <c r="F73" s="360"/>
      <c r="G73" s="418">
        <v>0</v>
      </c>
      <c r="H73" s="361">
        <f t="shared" si="0"/>
        <v>0</v>
      </c>
      <c r="I73" s="361">
        <v>0</v>
      </c>
      <c r="J73" s="361">
        <v>0</v>
      </c>
      <c r="K73" s="361">
        <v>0</v>
      </c>
      <c r="L73" s="361">
        <v>0</v>
      </c>
      <c r="M73" s="361">
        <v>0</v>
      </c>
      <c r="N73" s="361">
        <v>0</v>
      </c>
      <c r="O73" s="361">
        <v>0</v>
      </c>
      <c r="P73" s="361">
        <v>0</v>
      </c>
      <c r="Q73" s="361">
        <v>0</v>
      </c>
      <c r="R73" s="361">
        <v>0</v>
      </c>
      <c r="S73" s="361">
        <v>0</v>
      </c>
      <c r="T73" s="361">
        <v>0</v>
      </c>
      <c r="U73" s="361">
        <v>0</v>
      </c>
      <c r="V73" s="361">
        <v>0</v>
      </c>
      <c r="W73" s="361">
        <v>0</v>
      </c>
      <c r="X73" s="361">
        <v>0</v>
      </c>
      <c r="Y73" s="361">
        <v>0</v>
      </c>
      <c r="Z73" s="362">
        <f t="shared" si="1"/>
        <v>0</v>
      </c>
      <c r="AA73" s="363"/>
    </row>
    <row r="74" spans="1:27" s="364" customFormat="1" ht="12.75" customHeight="1">
      <c r="A74" s="358">
        <f t="shared" si="2"/>
        <v>15</v>
      </c>
      <c r="B74" s="398">
        <v>120101170030101</v>
      </c>
      <c r="C74" s="417" t="s">
        <v>343</v>
      </c>
      <c r="D74" s="359">
        <f>+SUMIF('BG SISTEMA'!A:A,'CA EF'!B74,'BG SISTEMA'!F:F)</f>
        <v>0</v>
      </c>
      <c r="E74" s="360"/>
      <c r="F74" s="360"/>
      <c r="G74" s="418">
        <v>0</v>
      </c>
      <c r="H74" s="361">
        <f t="shared" si="0"/>
        <v>0</v>
      </c>
      <c r="I74" s="361">
        <v>0</v>
      </c>
      <c r="J74" s="361">
        <v>0</v>
      </c>
      <c r="K74" s="361">
        <v>0</v>
      </c>
      <c r="L74" s="361">
        <v>0</v>
      </c>
      <c r="M74" s="361">
        <v>0</v>
      </c>
      <c r="N74" s="361">
        <v>0</v>
      </c>
      <c r="O74" s="361">
        <v>0</v>
      </c>
      <c r="P74" s="361">
        <v>0</v>
      </c>
      <c r="Q74" s="361">
        <v>0</v>
      </c>
      <c r="R74" s="361">
        <v>0</v>
      </c>
      <c r="S74" s="361">
        <v>0</v>
      </c>
      <c r="T74" s="361">
        <v>0</v>
      </c>
      <c r="U74" s="361">
        <v>0</v>
      </c>
      <c r="V74" s="361">
        <v>0</v>
      </c>
      <c r="W74" s="361">
        <v>0</v>
      </c>
      <c r="X74" s="361">
        <v>0</v>
      </c>
      <c r="Y74" s="361">
        <v>0</v>
      </c>
      <c r="Z74" s="362">
        <f t="shared" si="1"/>
        <v>0</v>
      </c>
      <c r="AA74" s="363"/>
    </row>
    <row r="75" spans="1:27" s="364" customFormat="1" ht="12.75" customHeight="1">
      <c r="A75" s="358">
        <f t="shared" si="2"/>
        <v>15</v>
      </c>
      <c r="B75" s="398">
        <v>120101170030199</v>
      </c>
      <c r="C75" s="417" t="s">
        <v>344</v>
      </c>
      <c r="D75" s="359">
        <f>+SUMIF('BG SISTEMA'!A:A,'CA EF'!B75,'BG SISTEMA'!F:F)</f>
        <v>0</v>
      </c>
      <c r="E75" s="360"/>
      <c r="F75" s="360"/>
      <c r="G75" s="418">
        <v>0</v>
      </c>
      <c r="H75" s="361">
        <f t="shared" si="0"/>
        <v>0</v>
      </c>
      <c r="I75" s="361">
        <v>0</v>
      </c>
      <c r="J75" s="361">
        <v>0</v>
      </c>
      <c r="K75" s="361">
        <v>0</v>
      </c>
      <c r="L75" s="361">
        <v>0</v>
      </c>
      <c r="M75" s="361">
        <v>0</v>
      </c>
      <c r="N75" s="361">
        <v>0</v>
      </c>
      <c r="O75" s="361">
        <v>0</v>
      </c>
      <c r="P75" s="361">
        <v>0</v>
      </c>
      <c r="Q75" s="361">
        <v>0</v>
      </c>
      <c r="R75" s="361">
        <v>0</v>
      </c>
      <c r="S75" s="361">
        <v>0</v>
      </c>
      <c r="T75" s="361">
        <v>0</v>
      </c>
      <c r="U75" s="361">
        <v>0</v>
      </c>
      <c r="V75" s="361">
        <v>0</v>
      </c>
      <c r="W75" s="361">
        <v>0</v>
      </c>
      <c r="X75" s="361">
        <v>0</v>
      </c>
      <c r="Y75" s="361">
        <v>0</v>
      </c>
      <c r="Z75" s="362">
        <f t="shared" si="1"/>
        <v>0</v>
      </c>
      <c r="AA75" s="363"/>
    </row>
    <row r="76" spans="1:27" s="364" customFormat="1" ht="12.75" customHeight="1">
      <c r="A76" s="358">
        <f t="shared" si="2"/>
        <v>15</v>
      </c>
      <c r="B76" s="398">
        <v>120101170040101</v>
      </c>
      <c r="C76" s="417" t="s">
        <v>345</v>
      </c>
      <c r="D76" s="359">
        <f>+SUMIF('BG SISTEMA'!A:A,'CA EF'!B76,'BG SISTEMA'!F:F)</f>
        <v>0</v>
      </c>
      <c r="E76" s="360"/>
      <c r="F76" s="360"/>
      <c r="G76" s="418">
        <v>0</v>
      </c>
      <c r="H76" s="361">
        <f t="shared" si="0"/>
        <v>0</v>
      </c>
      <c r="I76" s="361">
        <v>0</v>
      </c>
      <c r="J76" s="361">
        <v>0</v>
      </c>
      <c r="K76" s="361">
        <v>0</v>
      </c>
      <c r="L76" s="361">
        <v>0</v>
      </c>
      <c r="M76" s="361">
        <v>0</v>
      </c>
      <c r="N76" s="361">
        <v>0</v>
      </c>
      <c r="O76" s="361">
        <v>0</v>
      </c>
      <c r="P76" s="361">
        <v>0</v>
      </c>
      <c r="Q76" s="361">
        <v>0</v>
      </c>
      <c r="R76" s="361">
        <v>0</v>
      </c>
      <c r="S76" s="361">
        <v>0</v>
      </c>
      <c r="T76" s="361">
        <v>0</v>
      </c>
      <c r="U76" s="361">
        <v>0</v>
      </c>
      <c r="V76" s="361">
        <v>0</v>
      </c>
      <c r="W76" s="361">
        <v>0</v>
      </c>
      <c r="X76" s="361">
        <v>0</v>
      </c>
      <c r="Y76" s="361">
        <v>0</v>
      </c>
      <c r="Z76" s="362">
        <f t="shared" si="1"/>
        <v>0</v>
      </c>
      <c r="AA76" s="365"/>
    </row>
    <row r="77" spans="1:27" s="364" customFormat="1" ht="12.75" customHeight="1">
      <c r="A77" s="358">
        <f t="shared" si="2"/>
        <v>15</v>
      </c>
      <c r="B77" s="398">
        <v>120101170040199</v>
      </c>
      <c r="C77" s="417" t="s">
        <v>346</v>
      </c>
      <c r="D77" s="359">
        <f>+SUMIF('BG SISTEMA'!A:A,'CA EF'!B77,'BG SISTEMA'!F:F)</f>
        <v>0</v>
      </c>
      <c r="E77" s="360"/>
      <c r="F77" s="360"/>
      <c r="G77" s="418">
        <v>0</v>
      </c>
      <c r="H77" s="361">
        <f t="shared" si="0"/>
        <v>0</v>
      </c>
      <c r="I77" s="361">
        <v>0</v>
      </c>
      <c r="J77" s="361">
        <v>0</v>
      </c>
      <c r="K77" s="361">
        <v>0</v>
      </c>
      <c r="L77" s="361">
        <v>0</v>
      </c>
      <c r="M77" s="361">
        <v>0</v>
      </c>
      <c r="N77" s="361">
        <v>0</v>
      </c>
      <c r="O77" s="361">
        <v>0</v>
      </c>
      <c r="P77" s="361">
        <v>0</v>
      </c>
      <c r="Q77" s="361">
        <v>0</v>
      </c>
      <c r="R77" s="361">
        <v>0</v>
      </c>
      <c r="S77" s="361">
        <v>0</v>
      </c>
      <c r="T77" s="361">
        <v>0</v>
      </c>
      <c r="U77" s="361">
        <v>0</v>
      </c>
      <c r="V77" s="361">
        <v>0</v>
      </c>
      <c r="W77" s="361">
        <v>0</v>
      </c>
      <c r="X77" s="361">
        <v>0</v>
      </c>
      <c r="Y77" s="361">
        <v>0</v>
      </c>
      <c r="Z77" s="362">
        <f t="shared" si="1"/>
        <v>0</v>
      </c>
      <c r="AA77" s="365"/>
    </row>
    <row r="78" spans="1:27" s="364" customFormat="1" ht="12.75" customHeight="1">
      <c r="A78" s="358">
        <f t="shared" si="2"/>
        <v>15</v>
      </c>
      <c r="B78" s="398">
        <v>120101170050101</v>
      </c>
      <c r="C78" s="417" t="s">
        <v>347</v>
      </c>
      <c r="D78" s="359">
        <f>+SUMIF('BG SISTEMA'!A:A,'CA EF'!B78,'BG SISTEMA'!F:F)</f>
        <v>0</v>
      </c>
      <c r="E78" s="360"/>
      <c r="F78" s="360"/>
      <c r="G78" s="418">
        <v>0</v>
      </c>
      <c r="H78" s="361">
        <f t="shared" si="0"/>
        <v>0</v>
      </c>
      <c r="I78" s="361">
        <v>0</v>
      </c>
      <c r="J78" s="361">
        <v>0</v>
      </c>
      <c r="K78" s="361">
        <v>0</v>
      </c>
      <c r="L78" s="361">
        <v>0</v>
      </c>
      <c r="M78" s="361">
        <v>0</v>
      </c>
      <c r="N78" s="361">
        <v>0</v>
      </c>
      <c r="O78" s="361">
        <v>0</v>
      </c>
      <c r="P78" s="361">
        <v>0</v>
      </c>
      <c r="Q78" s="361">
        <v>0</v>
      </c>
      <c r="R78" s="361">
        <v>0</v>
      </c>
      <c r="S78" s="361">
        <v>0</v>
      </c>
      <c r="T78" s="361">
        <v>0</v>
      </c>
      <c r="U78" s="361">
        <v>0</v>
      </c>
      <c r="V78" s="361">
        <v>0</v>
      </c>
      <c r="W78" s="361">
        <v>0</v>
      </c>
      <c r="X78" s="361">
        <v>0</v>
      </c>
      <c r="Y78" s="361">
        <v>0</v>
      </c>
      <c r="Z78" s="362">
        <f t="shared" si="1"/>
        <v>0</v>
      </c>
      <c r="AA78" s="365"/>
    </row>
    <row r="79" spans="1:27" s="364" customFormat="1" ht="12.75" customHeight="1">
      <c r="A79" s="358">
        <f t="shared" si="2"/>
        <v>15</v>
      </c>
      <c r="B79" s="398">
        <v>120101170050199</v>
      </c>
      <c r="C79" s="417" t="s">
        <v>348</v>
      </c>
      <c r="D79" s="359">
        <f>+SUMIF('BG SISTEMA'!A:A,'CA EF'!B79,'BG SISTEMA'!F:F)</f>
        <v>0</v>
      </c>
      <c r="E79" s="360"/>
      <c r="F79" s="360"/>
      <c r="G79" s="418">
        <v>0</v>
      </c>
      <c r="H79" s="361">
        <f t="shared" si="0"/>
        <v>0</v>
      </c>
      <c r="I79" s="361">
        <v>0</v>
      </c>
      <c r="J79" s="361">
        <v>0</v>
      </c>
      <c r="K79" s="361">
        <v>0</v>
      </c>
      <c r="L79" s="361">
        <v>0</v>
      </c>
      <c r="M79" s="361">
        <v>0</v>
      </c>
      <c r="N79" s="361">
        <v>0</v>
      </c>
      <c r="O79" s="361">
        <v>0</v>
      </c>
      <c r="P79" s="361">
        <v>0</v>
      </c>
      <c r="Q79" s="361">
        <v>0</v>
      </c>
      <c r="R79" s="361">
        <v>0</v>
      </c>
      <c r="S79" s="361">
        <v>0</v>
      </c>
      <c r="T79" s="361">
        <v>0</v>
      </c>
      <c r="U79" s="361">
        <v>0</v>
      </c>
      <c r="V79" s="361">
        <v>0</v>
      </c>
      <c r="W79" s="361">
        <v>0</v>
      </c>
      <c r="X79" s="361">
        <v>0</v>
      </c>
      <c r="Y79" s="361">
        <v>0</v>
      </c>
      <c r="Z79" s="362">
        <f t="shared" si="1"/>
        <v>0</v>
      </c>
      <c r="AA79" s="365"/>
    </row>
    <row r="80" spans="1:27" s="364" customFormat="1" ht="12.75" customHeight="1">
      <c r="A80" s="358">
        <f t="shared" si="2"/>
        <v>15</v>
      </c>
      <c r="B80" s="398">
        <v>120101170060101</v>
      </c>
      <c r="C80" s="417" t="s">
        <v>349</v>
      </c>
      <c r="D80" s="359">
        <f>+SUMIF('BG SISTEMA'!A:A,'CA EF'!B80,'BG SISTEMA'!F:F)</f>
        <v>0</v>
      </c>
      <c r="E80" s="360"/>
      <c r="F80" s="360"/>
      <c r="G80" s="418">
        <v>0</v>
      </c>
      <c r="H80" s="361">
        <f t="shared" si="0"/>
        <v>0</v>
      </c>
      <c r="I80" s="361">
        <v>0</v>
      </c>
      <c r="J80" s="361">
        <v>0</v>
      </c>
      <c r="K80" s="361">
        <v>0</v>
      </c>
      <c r="L80" s="361">
        <v>0</v>
      </c>
      <c r="M80" s="361">
        <v>0</v>
      </c>
      <c r="N80" s="361">
        <v>0</v>
      </c>
      <c r="O80" s="361">
        <v>0</v>
      </c>
      <c r="P80" s="361">
        <v>0</v>
      </c>
      <c r="Q80" s="361">
        <v>0</v>
      </c>
      <c r="R80" s="361">
        <v>0</v>
      </c>
      <c r="S80" s="361">
        <v>0</v>
      </c>
      <c r="T80" s="361">
        <v>0</v>
      </c>
      <c r="U80" s="361">
        <v>0</v>
      </c>
      <c r="V80" s="361">
        <v>0</v>
      </c>
      <c r="W80" s="361">
        <v>0</v>
      </c>
      <c r="X80" s="361">
        <v>0</v>
      </c>
      <c r="Y80" s="361">
        <v>0</v>
      </c>
      <c r="Z80" s="362">
        <f t="shared" si="1"/>
        <v>0</v>
      </c>
      <c r="AA80" s="363"/>
    </row>
    <row r="81" spans="1:27" s="364" customFormat="1" ht="12.75" customHeight="1">
      <c r="A81" s="358">
        <f t="shared" si="2"/>
        <v>15</v>
      </c>
      <c r="B81" s="398">
        <v>120101170060199</v>
      </c>
      <c r="C81" s="417" t="s">
        <v>350</v>
      </c>
      <c r="D81" s="359">
        <f>+SUMIF('BG SISTEMA'!A:A,'CA EF'!B81,'BG SISTEMA'!F:F)</f>
        <v>0</v>
      </c>
      <c r="E81" s="360"/>
      <c r="F81" s="360"/>
      <c r="G81" s="418">
        <v>0</v>
      </c>
      <c r="H81" s="361">
        <f t="shared" si="0"/>
        <v>0</v>
      </c>
      <c r="I81" s="361">
        <v>0</v>
      </c>
      <c r="J81" s="361">
        <v>0</v>
      </c>
      <c r="K81" s="361">
        <v>0</v>
      </c>
      <c r="L81" s="361">
        <v>0</v>
      </c>
      <c r="M81" s="361">
        <v>0</v>
      </c>
      <c r="N81" s="361">
        <v>0</v>
      </c>
      <c r="O81" s="361">
        <v>0</v>
      </c>
      <c r="P81" s="361">
        <v>0</v>
      </c>
      <c r="Q81" s="361">
        <v>0</v>
      </c>
      <c r="R81" s="361">
        <v>0</v>
      </c>
      <c r="S81" s="361">
        <v>0</v>
      </c>
      <c r="T81" s="361">
        <v>0</v>
      </c>
      <c r="U81" s="361">
        <v>0</v>
      </c>
      <c r="V81" s="361">
        <v>0</v>
      </c>
      <c r="W81" s="361">
        <v>0</v>
      </c>
      <c r="X81" s="361">
        <v>0</v>
      </c>
      <c r="Y81" s="361">
        <v>0</v>
      </c>
      <c r="Z81" s="362">
        <f t="shared" si="1"/>
        <v>0</v>
      </c>
      <c r="AA81" s="365"/>
    </row>
    <row r="82" spans="1:27" s="364" customFormat="1" ht="12.75" customHeight="1">
      <c r="A82" s="358">
        <f t="shared" si="2"/>
        <v>15</v>
      </c>
      <c r="B82" s="398">
        <v>120101190010101</v>
      </c>
      <c r="C82" s="417" t="s">
        <v>351</v>
      </c>
      <c r="D82" s="359">
        <f>+SUMIF('BG SISTEMA'!A:A,'CA EF'!B82,'BG SISTEMA'!F:F)</f>
        <v>0</v>
      </c>
      <c r="E82" s="360"/>
      <c r="F82" s="360"/>
      <c r="G82" s="418">
        <v>0</v>
      </c>
      <c r="H82" s="361">
        <f t="shared" si="0"/>
        <v>0</v>
      </c>
      <c r="I82" s="361">
        <v>0</v>
      </c>
      <c r="J82" s="361">
        <v>0</v>
      </c>
      <c r="K82" s="361">
        <v>0</v>
      </c>
      <c r="L82" s="361">
        <v>0</v>
      </c>
      <c r="M82" s="361">
        <v>0</v>
      </c>
      <c r="N82" s="361">
        <v>0</v>
      </c>
      <c r="O82" s="361">
        <v>0</v>
      </c>
      <c r="P82" s="361">
        <v>0</v>
      </c>
      <c r="Q82" s="361">
        <v>0</v>
      </c>
      <c r="R82" s="361">
        <v>0</v>
      </c>
      <c r="S82" s="361">
        <v>0</v>
      </c>
      <c r="T82" s="361">
        <v>0</v>
      </c>
      <c r="U82" s="361">
        <v>0</v>
      </c>
      <c r="V82" s="361">
        <v>0</v>
      </c>
      <c r="W82" s="361">
        <v>0</v>
      </c>
      <c r="X82" s="361">
        <v>0</v>
      </c>
      <c r="Y82" s="361">
        <v>0</v>
      </c>
      <c r="Z82" s="362">
        <f t="shared" si="1"/>
        <v>0</v>
      </c>
      <c r="AA82" s="365"/>
    </row>
    <row r="83" spans="1:27" s="364" customFormat="1" ht="12.75" customHeight="1">
      <c r="A83" s="358">
        <f t="shared" ref="A83:A104" si="6">+LEN(B83)</f>
        <v>15</v>
      </c>
      <c r="B83" s="398">
        <v>120101190010199</v>
      </c>
      <c r="C83" s="417" t="s">
        <v>352</v>
      </c>
      <c r="D83" s="359">
        <f>+SUMIF('BG SISTEMA'!A:A,'CA EF'!B83,'BG SISTEMA'!F:F)</f>
        <v>0</v>
      </c>
      <c r="E83" s="360"/>
      <c r="F83" s="360"/>
      <c r="G83" s="418">
        <v>0</v>
      </c>
      <c r="H83" s="361">
        <f t="shared" si="0"/>
        <v>0</v>
      </c>
      <c r="I83" s="361">
        <v>0</v>
      </c>
      <c r="J83" s="361">
        <v>0</v>
      </c>
      <c r="K83" s="361">
        <v>0</v>
      </c>
      <c r="L83" s="361">
        <v>0</v>
      </c>
      <c r="M83" s="361">
        <v>0</v>
      </c>
      <c r="N83" s="361">
        <v>0</v>
      </c>
      <c r="O83" s="361">
        <v>0</v>
      </c>
      <c r="P83" s="361">
        <v>0</v>
      </c>
      <c r="Q83" s="361">
        <v>0</v>
      </c>
      <c r="R83" s="361">
        <v>0</v>
      </c>
      <c r="S83" s="361">
        <v>0</v>
      </c>
      <c r="T83" s="361">
        <v>0</v>
      </c>
      <c r="U83" s="361">
        <v>0</v>
      </c>
      <c r="V83" s="361">
        <v>0</v>
      </c>
      <c r="W83" s="361">
        <v>0</v>
      </c>
      <c r="X83" s="361">
        <v>0</v>
      </c>
      <c r="Y83" s="361">
        <v>0</v>
      </c>
      <c r="Z83" s="362">
        <f t="shared" ref="Z83:Z104" si="7">SUM(H83:Y83)</f>
        <v>0</v>
      </c>
      <c r="AA83" s="365"/>
    </row>
    <row r="84" spans="1:27" s="364" customFormat="1" ht="12.75" customHeight="1">
      <c r="A84" s="358">
        <f t="shared" si="6"/>
        <v>15</v>
      </c>
      <c r="B84" s="398">
        <v>120101190010201</v>
      </c>
      <c r="C84" s="417" t="s">
        <v>353</v>
      </c>
      <c r="D84" s="359">
        <f>+SUMIF('BG SISTEMA'!A:A,'CA EF'!B84,'BG SISTEMA'!F:F)</f>
        <v>0</v>
      </c>
      <c r="E84" s="360"/>
      <c r="F84" s="360"/>
      <c r="G84" s="418">
        <v>0</v>
      </c>
      <c r="H84" s="361">
        <f t="shared" si="0"/>
        <v>0</v>
      </c>
      <c r="I84" s="361">
        <v>0</v>
      </c>
      <c r="J84" s="361">
        <v>0</v>
      </c>
      <c r="K84" s="361">
        <v>0</v>
      </c>
      <c r="L84" s="361">
        <v>0</v>
      </c>
      <c r="M84" s="361">
        <v>0</v>
      </c>
      <c r="N84" s="361">
        <v>0</v>
      </c>
      <c r="O84" s="361">
        <v>0</v>
      </c>
      <c r="P84" s="361">
        <v>0</v>
      </c>
      <c r="Q84" s="361">
        <v>0</v>
      </c>
      <c r="R84" s="361">
        <v>0</v>
      </c>
      <c r="S84" s="361">
        <v>0</v>
      </c>
      <c r="T84" s="361">
        <v>0</v>
      </c>
      <c r="U84" s="361">
        <v>0</v>
      </c>
      <c r="V84" s="361">
        <v>0</v>
      </c>
      <c r="W84" s="361">
        <v>0</v>
      </c>
      <c r="X84" s="361">
        <v>0</v>
      </c>
      <c r="Y84" s="361">
        <v>0</v>
      </c>
      <c r="Z84" s="362">
        <f t="shared" si="7"/>
        <v>0</v>
      </c>
      <c r="AA84" s="365"/>
    </row>
    <row r="85" spans="1:27" s="364" customFormat="1" ht="12.75" customHeight="1">
      <c r="A85" s="358">
        <f t="shared" si="6"/>
        <v>15</v>
      </c>
      <c r="B85" s="398">
        <v>120101190010299</v>
      </c>
      <c r="C85" s="417" t="s">
        <v>354</v>
      </c>
      <c r="D85" s="359">
        <f>+SUMIF('BG SISTEMA'!A:A,'CA EF'!B85,'BG SISTEMA'!F:F)</f>
        <v>0</v>
      </c>
      <c r="E85" s="360"/>
      <c r="F85" s="360"/>
      <c r="G85" s="418">
        <v>0</v>
      </c>
      <c r="H85" s="361">
        <f t="shared" si="0"/>
        <v>0</v>
      </c>
      <c r="I85" s="361">
        <v>0</v>
      </c>
      <c r="J85" s="361">
        <v>0</v>
      </c>
      <c r="K85" s="361">
        <v>0</v>
      </c>
      <c r="L85" s="361">
        <v>0</v>
      </c>
      <c r="M85" s="361">
        <v>0</v>
      </c>
      <c r="N85" s="361">
        <v>0</v>
      </c>
      <c r="O85" s="361">
        <v>0</v>
      </c>
      <c r="P85" s="361">
        <v>0</v>
      </c>
      <c r="Q85" s="361">
        <v>0</v>
      </c>
      <c r="R85" s="361">
        <v>0</v>
      </c>
      <c r="S85" s="361">
        <v>0</v>
      </c>
      <c r="T85" s="361">
        <v>0</v>
      </c>
      <c r="U85" s="361">
        <v>0</v>
      </c>
      <c r="V85" s="361">
        <v>0</v>
      </c>
      <c r="W85" s="361">
        <v>0</v>
      </c>
      <c r="X85" s="361">
        <v>0</v>
      </c>
      <c r="Y85" s="361">
        <v>0</v>
      </c>
      <c r="Z85" s="362">
        <f t="shared" si="7"/>
        <v>0</v>
      </c>
      <c r="AA85" s="365"/>
    </row>
    <row r="86" spans="1:27" s="364" customFormat="1" ht="12.75" customHeight="1">
      <c r="A86" s="358">
        <f t="shared" si="6"/>
        <v>15</v>
      </c>
      <c r="B86" s="398">
        <v>120101190020101</v>
      </c>
      <c r="C86" s="417" t="s">
        <v>355</v>
      </c>
      <c r="D86" s="359">
        <f>+SUMIF('BG SISTEMA'!A:A,'CA EF'!B86,'BG SISTEMA'!F:F)</f>
        <v>0</v>
      </c>
      <c r="E86" s="360"/>
      <c r="F86" s="360"/>
      <c r="G86" s="418">
        <v>0</v>
      </c>
      <c r="H86" s="361">
        <f t="shared" si="0"/>
        <v>0</v>
      </c>
      <c r="I86" s="361">
        <v>0</v>
      </c>
      <c r="J86" s="361">
        <v>0</v>
      </c>
      <c r="K86" s="361">
        <v>0</v>
      </c>
      <c r="L86" s="361">
        <v>0</v>
      </c>
      <c r="M86" s="361">
        <v>0</v>
      </c>
      <c r="N86" s="361">
        <v>0</v>
      </c>
      <c r="O86" s="361">
        <v>0</v>
      </c>
      <c r="P86" s="361">
        <v>0</v>
      </c>
      <c r="Q86" s="361">
        <v>0</v>
      </c>
      <c r="R86" s="361">
        <v>0</v>
      </c>
      <c r="S86" s="361">
        <v>0</v>
      </c>
      <c r="T86" s="361">
        <v>0</v>
      </c>
      <c r="U86" s="361">
        <v>0</v>
      </c>
      <c r="V86" s="361">
        <v>0</v>
      </c>
      <c r="W86" s="361">
        <v>0</v>
      </c>
      <c r="X86" s="361">
        <v>0</v>
      </c>
      <c r="Y86" s="361">
        <v>0</v>
      </c>
      <c r="Z86" s="362">
        <f t="shared" si="7"/>
        <v>0</v>
      </c>
      <c r="AA86" s="363"/>
    </row>
    <row r="87" spans="1:27" s="364" customFormat="1" ht="12.75" customHeight="1">
      <c r="A87" s="358">
        <f t="shared" si="6"/>
        <v>15</v>
      </c>
      <c r="B87" s="398">
        <v>120101190020199</v>
      </c>
      <c r="C87" s="417" t="s">
        <v>356</v>
      </c>
      <c r="D87" s="359">
        <f>+SUMIF('BG SISTEMA'!A:A,'CA EF'!B87,'BG SISTEMA'!F:F)</f>
        <v>0</v>
      </c>
      <c r="E87" s="360"/>
      <c r="F87" s="360"/>
      <c r="G87" s="418">
        <v>0</v>
      </c>
      <c r="H87" s="361">
        <f t="shared" si="0"/>
        <v>0</v>
      </c>
      <c r="I87" s="361">
        <v>0</v>
      </c>
      <c r="J87" s="361">
        <v>0</v>
      </c>
      <c r="K87" s="361">
        <v>0</v>
      </c>
      <c r="L87" s="361">
        <v>0</v>
      </c>
      <c r="M87" s="361">
        <v>0</v>
      </c>
      <c r="N87" s="361">
        <v>0</v>
      </c>
      <c r="O87" s="361">
        <v>0</v>
      </c>
      <c r="P87" s="361">
        <v>0</v>
      </c>
      <c r="Q87" s="361">
        <v>0</v>
      </c>
      <c r="R87" s="361">
        <v>0</v>
      </c>
      <c r="S87" s="361">
        <v>0</v>
      </c>
      <c r="T87" s="361">
        <v>0</v>
      </c>
      <c r="U87" s="361">
        <v>0</v>
      </c>
      <c r="V87" s="361">
        <v>0</v>
      </c>
      <c r="W87" s="361">
        <v>0</v>
      </c>
      <c r="X87" s="361">
        <v>0</v>
      </c>
      <c r="Y87" s="361">
        <v>0</v>
      </c>
      <c r="Z87" s="362">
        <f t="shared" si="7"/>
        <v>0</v>
      </c>
      <c r="AA87" s="365"/>
    </row>
    <row r="88" spans="1:27" s="364" customFormat="1" ht="12.75" customHeight="1">
      <c r="A88" s="358">
        <f t="shared" si="6"/>
        <v>15</v>
      </c>
      <c r="B88" s="398">
        <v>120101190030101</v>
      </c>
      <c r="C88" s="417" t="s">
        <v>357</v>
      </c>
      <c r="D88" s="359">
        <f>+SUMIF('BG SISTEMA'!A:A,'CA EF'!B88,'BG SISTEMA'!F:F)</f>
        <v>0</v>
      </c>
      <c r="E88" s="360"/>
      <c r="F88" s="360"/>
      <c r="G88" s="418">
        <v>0</v>
      </c>
      <c r="H88" s="361">
        <f t="shared" si="0"/>
        <v>0</v>
      </c>
      <c r="I88" s="361">
        <v>0</v>
      </c>
      <c r="J88" s="361">
        <v>0</v>
      </c>
      <c r="K88" s="361">
        <v>0</v>
      </c>
      <c r="L88" s="361">
        <v>0</v>
      </c>
      <c r="M88" s="361">
        <v>0</v>
      </c>
      <c r="N88" s="361">
        <v>0</v>
      </c>
      <c r="O88" s="361">
        <v>0</v>
      </c>
      <c r="P88" s="361">
        <v>0</v>
      </c>
      <c r="Q88" s="361">
        <v>0</v>
      </c>
      <c r="R88" s="361">
        <v>0</v>
      </c>
      <c r="S88" s="361">
        <v>0</v>
      </c>
      <c r="T88" s="361">
        <v>0</v>
      </c>
      <c r="U88" s="361">
        <v>0</v>
      </c>
      <c r="V88" s="361">
        <v>0</v>
      </c>
      <c r="W88" s="361">
        <v>0</v>
      </c>
      <c r="X88" s="361">
        <v>0</v>
      </c>
      <c r="Y88" s="361">
        <v>0</v>
      </c>
      <c r="Z88" s="362">
        <f t="shared" si="7"/>
        <v>0</v>
      </c>
      <c r="AA88" s="365"/>
    </row>
    <row r="89" spans="1:27" s="364" customFormat="1" ht="12.75" customHeight="1">
      <c r="A89" s="358">
        <f t="shared" si="6"/>
        <v>15</v>
      </c>
      <c r="B89" s="398">
        <v>120101190030199</v>
      </c>
      <c r="C89" s="417" t="s">
        <v>358</v>
      </c>
      <c r="D89" s="359">
        <f>+SUMIF('BG SISTEMA'!A:A,'CA EF'!B89,'BG SISTEMA'!F:F)</f>
        <v>0</v>
      </c>
      <c r="E89" s="360"/>
      <c r="F89" s="360"/>
      <c r="G89" s="418">
        <v>0</v>
      </c>
      <c r="H89" s="361">
        <f t="shared" si="0"/>
        <v>0</v>
      </c>
      <c r="I89" s="361">
        <v>0</v>
      </c>
      <c r="J89" s="361">
        <v>0</v>
      </c>
      <c r="K89" s="361">
        <v>0</v>
      </c>
      <c r="L89" s="361">
        <v>0</v>
      </c>
      <c r="M89" s="361">
        <v>0</v>
      </c>
      <c r="N89" s="361">
        <v>0</v>
      </c>
      <c r="O89" s="361">
        <v>0</v>
      </c>
      <c r="P89" s="361">
        <v>0</v>
      </c>
      <c r="Q89" s="361">
        <v>0</v>
      </c>
      <c r="R89" s="361">
        <v>0</v>
      </c>
      <c r="S89" s="361">
        <v>0</v>
      </c>
      <c r="T89" s="361">
        <v>0</v>
      </c>
      <c r="U89" s="361">
        <v>0</v>
      </c>
      <c r="V89" s="361">
        <v>0</v>
      </c>
      <c r="W89" s="361">
        <v>0</v>
      </c>
      <c r="X89" s="361">
        <v>0</v>
      </c>
      <c r="Y89" s="361">
        <v>0</v>
      </c>
      <c r="Z89" s="362">
        <f t="shared" si="7"/>
        <v>0</v>
      </c>
      <c r="AA89" s="365"/>
    </row>
    <row r="90" spans="1:27" s="364" customFormat="1" ht="12.75" customHeight="1">
      <c r="A90" s="358">
        <f t="shared" si="6"/>
        <v>15</v>
      </c>
      <c r="B90" s="398">
        <v>120101190040101</v>
      </c>
      <c r="C90" s="417" t="s">
        <v>359</v>
      </c>
      <c r="D90" s="359">
        <f>+SUMIF('BG SISTEMA'!A:A,'CA EF'!B90,'BG SISTEMA'!F:F)</f>
        <v>0</v>
      </c>
      <c r="E90" s="360"/>
      <c r="F90" s="360"/>
      <c r="G90" s="418">
        <v>0</v>
      </c>
      <c r="H90" s="361">
        <f t="shared" si="0"/>
        <v>0</v>
      </c>
      <c r="I90" s="361">
        <v>0</v>
      </c>
      <c r="J90" s="361">
        <v>0</v>
      </c>
      <c r="K90" s="361">
        <v>0</v>
      </c>
      <c r="L90" s="361">
        <v>0</v>
      </c>
      <c r="M90" s="361">
        <v>0</v>
      </c>
      <c r="N90" s="361">
        <v>0</v>
      </c>
      <c r="O90" s="361">
        <v>0</v>
      </c>
      <c r="P90" s="361">
        <v>0</v>
      </c>
      <c r="Q90" s="361">
        <v>0</v>
      </c>
      <c r="R90" s="361">
        <v>0</v>
      </c>
      <c r="S90" s="361">
        <v>0</v>
      </c>
      <c r="T90" s="361">
        <v>0</v>
      </c>
      <c r="U90" s="361">
        <v>0</v>
      </c>
      <c r="V90" s="361">
        <v>0</v>
      </c>
      <c r="W90" s="361">
        <v>0</v>
      </c>
      <c r="X90" s="361">
        <v>0</v>
      </c>
      <c r="Y90" s="361">
        <v>0</v>
      </c>
      <c r="Z90" s="362">
        <f t="shared" si="7"/>
        <v>0</v>
      </c>
      <c r="AA90" s="365"/>
    </row>
    <row r="91" spans="1:27" s="364" customFormat="1" ht="12.75" customHeight="1">
      <c r="A91" s="358">
        <f t="shared" si="6"/>
        <v>15</v>
      </c>
      <c r="B91" s="398">
        <v>120101190040199</v>
      </c>
      <c r="C91" s="417" t="s">
        <v>360</v>
      </c>
      <c r="D91" s="359">
        <f>+SUMIF('BG SISTEMA'!A:A,'CA EF'!B91,'BG SISTEMA'!F:F)</f>
        <v>0</v>
      </c>
      <c r="E91" s="360"/>
      <c r="F91" s="360"/>
      <c r="G91" s="418">
        <v>0</v>
      </c>
      <c r="H91" s="361">
        <f t="shared" si="0"/>
        <v>0</v>
      </c>
      <c r="I91" s="361">
        <v>0</v>
      </c>
      <c r="J91" s="361">
        <v>0</v>
      </c>
      <c r="K91" s="361">
        <v>0</v>
      </c>
      <c r="L91" s="361">
        <v>0</v>
      </c>
      <c r="M91" s="361">
        <v>0</v>
      </c>
      <c r="N91" s="361">
        <v>0</v>
      </c>
      <c r="O91" s="361">
        <v>0</v>
      </c>
      <c r="P91" s="361">
        <v>0</v>
      </c>
      <c r="Q91" s="361">
        <v>0</v>
      </c>
      <c r="R91" s="361">
        <v>0</v>
      </c>
      <c r="S91" s="361">
        <v>0</v>
      </c>
      <c r="T91" s="361">
        <v>0</v>
      </c>
      <c r="U91" s="361">
        <v>0</v>
      </c>
      <c r="V91" s="361">
        <v>0</v>
      </c>
      <c r="W91" s="361">
        <v>0</v>
      </c>
      <c r="X91" s="361">
        <v>0</v>
      </c>
      <c r="Y91" s="361">
        <v>0</v>
      </c>
      <c r="Z91" s="362">
        <f t="shared" si="7"/>
        <v>0</v>
      </c>
      <c r="AA91" s="365"/>
    </row>
    <row r="92" spans="1:27" s="364" customFormat="1" ht="12.75" customHeight="1">
      <c r="A92" s="358">
        <f t="shared" si="6"/>
        <v>15</v>
      </c>
      <c r="B92" s="398">
        <v>120101190050101</v>
      </c>
      <c r="C92" s="417" t="s">
        <v>361</v>
      </c>
      <c r="D92" s="359">
        <f>+SUMIF('BG SISTEMA'!A:A,'CA EF'!B92,'BG SISTEMA'!F:F)</f>
        <v>0</v>
      </c>
      <c r="E92" s="360"/>
      <c r="F92" s="360"/>
      <c r="G92" s="418">
        <v>0</v>
      </c>
      <c r="H92" s="361">
        <f t="shared" si="0"/>
        <v>0</v>
      </c>
      <c r="I92" s="361">
        <v>0</v>
      </c>
      <c r="J92" s="361">
        <v>0</v>
      </c>
      <c r="K92" s="361">
        <v>0</v>
      </c>
      <c r="L92" s="361">
        <v>0</v>
      </c>
      <c r="M92" s="361">
        <v>0</v>
      </c>
      <c r="N92" s="361">
        <v>0</v>
      </c>
      <c r="O92" s="361">
        <v>0</v>
      </c>
      <c r="P92" s="361">
        <v>0</v>
      </c>
      <c r="Q92" s="361">
        <v>0</v>
      </c>
      <c r="R92" s="361">
        <v>0</v>
      </c>
      <c r="S92" s="361">
        <v>0</v>
      </c>
      <c r="T92" s="361">
        <v>0</v>
      </c>
      <c r="U92" s="361">
        <v>0</v>
      </c>
      <c r="V92" s="361">
        <v>0</v>
      </c>
      <c r="W92" s="361">
        <v>0</v>
      </c>
      <c r="X92" s="361">
        <v>0</v>
      </c>
      <c r="Y92" s="361">
        <v>0</v>
      </c>
      <c r="Z92" s="362">
        <f t="shared" si="7"/>
        <v>0</v>
      </c>
      <c r="AA92" s="365"/>
    </row>
    <row r="93" spans="1:27" s="364" customFormat="1" ht="12.75" customHeight="1">
      <c r="A93" s="358">
        <f t="shared" si="6"/>
        <v>15</v>
      </c>
      <c r="B93" s="398">
        <v>120101190050199</v>
      </c>
      <c r="C93" s="417" t="s">
        <v>362</v>
      </c>
      <c r="D93" s="359">
        <f>+SUMIF('BG SISTEMA'!A:A,'CA EF'!B93,'BG SISTEMA'!F:F)</f>
        <v>0</v>
      </c>
      <c r="E93" s="360"/>
      <c r="F93" s="360"/>
      <c r="G93" s="418">
        <v>0</v>
      </c>
      <c r="H93" s="361">
        <f t="shared" si="0"/>
        <v>0</v>
      </c>
      <c r="I93" s="361">
        <v>0</v>
      </c>
      <c r="J93" s="361">
        <v>0</v>
      </c>
      <c r="K93" s="361">
        <v>0</v>
      </c>
      <c r="L93" s="361">
        <v>0</v>
      </c>
      <c r="M93" s="361">
        <v>0</v>
      </c>
      <c r="N93" s="361">
        <v>0</v>
      </c>
      <c r="O93" s="361">
        <v>0</v>
      </c>
      <c r="P93" s="361">
        <v>0</v>
      </c>
      <c r="Q93" s="361">
        <v>0</v>
      </c>
      <c r="R93" s="361">
        <v>0</v>
      </c>
      <c r="S93" s="361">
        <v>0</v>
      </c>
      <c r="T93" s="361">
        <v>0</v>
      </c>
      <c r="U93" s="361">
        <v>0</v>
      </c>
      <c r="V93" s="361">
        <v>0</v>
      </c>
      <c r="W93" s="361">
        <v>0</v>
      </c>
      <c r="X93" s="361">
        <v>0</v>
      </c>
      <c r="Y93" s="361">
        <v>0</v>
      </c>
      <c r="Z93" s="362">
        <f t="shared" si="7"/>
        <v>0</v>
      </c>
      <c r="AA93" s="365"/>
    </row>
    <row r="94" spans="1:27" s="364" customFormat="1" ht="12.75" customHeight="1">
      <c r="A94" s="358">
        <f t="shared" si="6"/>
        <v>15</v>
      </c>
      <c r="B94" s="398">
        <v>120101190060101</v>
      </c>
      <c r="C94" s="417" t="s">
        <v>363</v>
      </c>
      <c r="D94" s="359">
        <f>+SUMIF('BG SISTEMA'!A:A,'CA EF'!B94,'BG SISTEMA'!F:F)</f>
        <v>0</v>
      </c>
      <c r="E94" s="360"/>
      <c r="F94" s="360"/>
      <c r="G94" s="418">
        <v>0</v>
      </c>
      <c r="H94" s="361">
        <f t="shared" si="0"/>
        <v>0</v>
      </c>
      <c r="I94" s="361">
        <v>0</v>
      </c>
      <c r="J94" s="361">
        <v>0</v>
      </c>
      <c r="K94" s="361">
        <v>0</v>
      </c>
      <c r="L94" s="361">
        <v>0</v>
      </c>
      <c r="M94" s="361">
        <v>0</v>
      </c>
      <c r="N94" s="361">
        <v>0</v>
      </c>
      <c r="O94" s="361">
        <v>0</v>
      </c>
      <c r="P94" s="361">
        <v>0</v>
      </c>
      <c r="Q94" s="361">
        <v>0</v>
      </c>
      <c r="R94" s="361">
        <v>0</v>
      </c>
      <c r="S94" s="361">
        <v>0</v>
      </c>
      <c r="T94" s="361">
        <v>0</v>
      </c>
      <c r="U94" s="361">
        <v>0</v>
      </c>
      <c r="V94" s="361">
        <v>0</v>
      </c>
      <c r="W94" s="361">
        <v>0</v>
      </c>
      <c r="X94" s="361">
        <v>0</v>
      </c>
      <c r="Y94" s="361">
        <v>0</v>
      </c>
      <c r="Z94" s="362">
        <f t="shared" si="7"/>
        <v>0</v>
      </c>
      <c r="AA94" s="365"/>
    </row>
    <row r="95" spans="1:27" s="364" customFormat="1" ht="12.75" customHeight="1">
      <c r="A95" s="358">
        <f t="shared" si="6"/>
        <v>15</v>
      </c>
      <c r="B95" s="398">
        <v>120101190060199</v>
      </c>
      <c r="C95" s="417" t="s">
        <v>364</v>
      </c>
      <c r="D95" s="359">
        <f>+SUMIF('BG SISTEMA'!A:A,'CA EF'!B95,'BG SISTEMA'!F:F)</f>
        <v>0</v>
      </c>
      <c r="E95" s="360"/>
      <c r="F95" s="360"/>
      <c r="G95" s="418">
        <v>0</v>
      </c>
      <c r="H95" s="361">
        <f t="shared" si="0"/>
        <v>0</v>
      </c>
      <c r="I95" s="361">
        <v>0</v>
      </c>
      <c r="J95" s="361">
        <v>0</v>
      </c>
      <c r="K95" s="361">
        <v>0</v>
      </c>
      <c r="L95" s="361">
        <v>0</v>
      </c>
      <c r="M95" s="361">
        <v>0</v>
      </c>
      <c r="N95" s="361">
        <v>0</v>
      </c>
      <c r="O95" s="361">
        <v>0</v>
      </c>
      <c r="P95" s="361">
        <v>0</v>
      </c>
      <c r="Q95" s="361">
        <v>0</v>
      </c>
      <c r="R95" s="361">
        <v>0</v>
      </c>
      <c r="S95" s="361">
        <v>0</v>
      </c>
      <c r="T95" s="361">
        <v>0</v>
      </c>
      <c r="U95" s="361">
        <v>0</v>
      </c>
      <c r="V95" s="361">
        <v>0</v>
      </c>
      <c r="W95" s="361">
        <v>0</v>
      </c>
      <c r="X95" s="361">
        <v>0</v>
      </c>
      <c r="Y95" s="361">
        <v>0</v>
      </c>
      <c r="Z95" s="362">
        <f t="shared" si="7"/>
        <v>0</v>
      </c>
      <c r="AA95" s="365"/>
    </row>
    <row r="96" spans="1:27" s="364" customFormat="1" ht="12.75" customHeight="1">
      <c r="A96" s="358">
        <f t="shared" si="6"/>
        <v>15</v>
      </c>
      <c r="B96" s="398">
        <v>120101190070101</v>
      </c>
      <c r="C96" s="417" t="s">
        <v>365</v>
      </c>
      <c r="D96" s="359">
        <f>+SUMIF('BG SISTEMA'!A:A,'CA EF'!B96,'BG SISTEMA'!F:F)</f>
        <v>0</v>
      </c>
      <c r="E96" s="360"/>
      <c r="F96" s="360"/>
      <c r="G96" s="418">
        <v>0</v>
      </c>
      <c r="H96" s="361">
        <f t="shared" si="0"/>
        <v>0</v>
      </c>
      <c r="I96" s="361">
        <v>0</v>
      </c>
      <c r="J96" s="361">
        <v>0</v>
      </c>
      <c r="K96" s="361">
        <v>0</v>
      </c>
      <c r="L96" s="361">
        <v>0</v>
      </c>
      <c r="M96" s="361">
        <v>0</v>
      </c>
      <c r="N96" s="361">
        <v>0</v>
      </c>
      <c r="O96" s="361">
        <v>0</v>
      </c>
      <c r="P96" s="361">
        <v>0</v>
      </c>
      <c r="Q96" s="361">
        <v>0</v>
      </c>
      <c r="R96" s="361">
        <v>0</v>
      </c>
      <c r="S96" s="361">
        <v>0</v>
      </c>
      <c r="T96" s="361">
        <v>0</v>
      </c>
      <c r="U96" s="361">
        <v>0</v>
      </c>
      <c r="V96" s="361">
        <v>0</v>
      </c>
      <c r="W96" s="361">
        <v>0</v>
      </c>
      <c r="X96" s="361">
        <v>0</v>
      </c>
      <c r="Y96" s="361">
        <v>0</v>
      </c>
      <c r="Z96" s="362">
        <f t="shared" si="7"/>
        <v>0</v>
      </c>
      <c r="AA96" s="365"/>
    </row>
    <row r="97" spans="1:27" s="364" customFormat="1" ht="12.75" customHeight="1">
      <c r="A97" s="358">
        <f t="shared" si="6"/>
        <v>15</v>
      </c>
      <c r="B97" s="398">
        <v>120101190070199</v>
      </c>
      <c r="C97" s="417" t="s">
        <v>366</v>
      </c>
      <c r="D97" s="359">
        <f>+SUMIF('BG SISTEMA'!A:A,'CA EF'!B97,'BG SISTEMA'!F:F)</f>
        <v>0</v>
      </c>
      <c r="E97" s="360"/>
      <c r="F97" s="360"/>
      <c r="G97" s="418">
        <v>0</v>
      </c>
      <c r="H97" s="361">
        <f t="shared" si="0"/>
        <v>0</v>
      </c>
      <c r="I97" s="361">
        <v>0</v>
      </c>
      <c r="J97" s="361">
        <v>0</v>
      </c>
      <c r="K97" s="361">
        <v>0</v>
      </c>
      <c r="L97" s="361">
        <v>0</v>
      </c>
      <c r="M97" s="361">
        <v>0</v>
      </c>
      <c r="N97" s="361">
        <v>0</v>
      </c>
      <c r="O97" s="361">
        <v>0</v>
      </c>
      <c r="P97" s="361">
        <v>0</v>
      </c>
      <c r="Q97" s="361">
        <v>0</v>
      </c>
      <c r="R97" s="361">
        <v>0</v>
      </c>
      <c r="S97" s="361">
        <v>0</v>
      </c>
      <c r="T97" s="361">
        <v>0</v>
      </c>
      <c r="U97" s="361">
        <v>0</v>
      </c>
      <c r="V97" s="361">
        <v>0</v>
      </c>
      <c r="W97" s="361">
        <v>0</v>
      </c>
      <c r="X97" s="361">
        <v>0</v>
      </c>
      <c r="Y97" s="361">
        <v>0</v>
      </c>
      <c r="Z97" s="362">
        <f t="shared" si="7"/>
        <v>0</v>
      </c>
      <c r="AA97" s="365"/>
    </row>
    <row r="98" spans="1:27" s="364" customFormat="1" ht="12.75" customHeight="1">
      <c r="A98" s="358">
        <f t="shared" si="6"/>
        <v>15</v>
      </c>
      <c r="B98" s="398">
        <v>120101190080101</v>
      </c>
      <c r="C98" s="417" t="s">
        <v>367</v>
      </c>
      <c r="D98" s="359">
        <f>+SUMIF('BG SISTEMA'!A:A,'CA EF'!B98,'BG SISTEMA'!F:F)</f>
        <v>0</v>
      </c>
      <c r="E98" s="360"/>
      <c r="F98" s="360"/>
      <c r="G98" s="418">
        <v>0</v>
      </c>
      <c r="H98" s="361">
        <f t="shared" si="0"/>
        <v>0</v>
      </c>
      <c r="I98" s="361">
        <v>0</v>
      </c>
      <c r="J98" s="361">
        <v>0</v>
      </c>
      <c r="K98" s="361">
        <v>0</v>
      </c>
      <c r="L98" s="361">
        <v>0</v>
      </c>
      <c r="M98" s="361">
        <v>0</v>
      </c>
      <c r="N98" s="361">
        <v>0</v>
      </c>
      <c r="O98" s="361">
        <v>0</v>
      </c>
      <c r="P98" s="361">
        <v>0</v>
      </c>
      <c r="Q98" s="361">
        <v>0</v>
      </c>
      <c r="R98" s="361">
        <v>0</v>
      </c>
      <c r="S98" s="361">
        <v>0</v>
      </c>
      <c r="T98" s="361">
        <v>0</v>
      </c>
      <c r="U98" s="361">
        <v>0</v>
      </c>
      <c r="V98" s="361">
        <v>0</v>
      </c>
      <c r="W98" s="361">
        <v>0</v>
      </c>
      <c r="X98" s="361">
        <v>0</v>
      </c>
      <c r="Y98" s="361">
        <v>0</v>
      </c>
      <c r="Z98" s="362">
        <f t="shared" si="7"/>
        <v>0</v>
      </c>
      <c r="AA98" s="365"/>
    </row>
    <row r="99" spans="1:27" s="364" customFormat="1" ht="12.75" customHeight="1">
      <c r="A99" s="358">
        <f t="shared" si="6"/>
        <v>15</v>
      </c>
      <c r="B99" s="398">
        <v>120101190080199</v>
      </c>
      <c r="C99" s="417" t="s">
        <v>368</v>
      </c>
      <c r="D99" s="359">
        <f>+SUMIF('BG SISTEMA'!A:A,'CA EF'!B99,'BG SISTEMA'!F:F)</f>
        <v>0</v>
      </c>
      <c r="E99" s="360"/>
      <c r="F99" s="360"/>
      <c r="G99" s="418">
        <v>0</v>
      </c>
      <c r="H99" s="361">
        <f t="shared" si="0"/>
        <v>0</v>
      </c>
      <c r="I99" s="361">
        <v>0</v>
      </c>
      <c r="J99" s="361">
        <v>0</v>
      </c>
      <c r="K99" s="361">
        <v>0</v>
      </c>
      <c r="L99" s="361">
        <v>0</v>
      </c>
      <c r="M99" s="361">
        <v>0</v>
      </c>
      <c r="N99" s="361">
        <v>0</v>
      </c>
      <c r="O99" s="361">
        <v>0</v>
      </c>
      <c r="P99" s="361">
        <v>0</v>
      </c>
      <c r="Q99" s="361">
        <v>0</v>
      </c>
      <c r="R99" s="361">
        <v>0</v>
      </c>
      <c r="S99" s="361">
        <v>0</v>
      </c>
      <c r="T99" s="361">
        <v>0</v>
      </c>
      <c r="U99" s="361">
        <v>0</v>
      </c>
      <c r="V99" s="361">
        <v>0</v>
      </c>
      <c r="W99" s="361">
        <v>0</v>
      </c>
      <c r="X99" s="361">
        <v>0</v>
      </c>
      <c r="Y99" s="361">
        <v>0</v>
      </c>
      <c r="Z99" s="362">
        <f t="shared" si="7"/>
        <v>0</v>
      </c>
      <c r="AA99" s="363"/>
    </row>
    <row r="100" spans="1:27" s="364" customFormat="1" ht="12.75" customHeight="1">
      <c r="A100" s="358">
        <f t="shared" si="6"/>
        <v>15</v>
      </c>
      <c r="B100" s="398">
        <v>120101210010101</v>
      </c>
      <c r="C100" s="417" t="s">
        <v>369</v>
      </c>
      <c r="D100" s="359">
        <f>+SUMIF('BG SISTEMA'!A:A,'CA EF'!B100,'BG SISTEMA'!F:F)</f>
        <v>0</v>
      </c>
      <c r="E100" s="360"/>
      <c r="F100" s="360"/>
      <c r="G100" s="418">
        <v>0</v>
      </c>
      <c r="H100" s="361">
        <f t="shared" si="0"/>
        <v>0</v>
      </c>
      <c r="I100" s="361">
        <v>0</v>
      </c>
      <c r="J100" s="361">
        <v>0</v>
      </c>
      <c r="K100" s="361">
        <v>0</v>
      </c>
      <c r="L100" s="361">
        <v>0</v>
      </c>
      <c r="M100" s="361">
        <v>0</v>
      </c>
      <c r="N100" s="361">
        <v>0</v>
      </c>
      <c r="O100" s="361">
        <v>0</v>
      </c>
      <c r="P100" s="361">
        <v>0</v>
      </c>
      <c r="Q100" s="361">
        <v>0</v>
      </c>
      <c r="R100" s="361">
        <v>0</v>
      </c>
      <c r="S100" s="361">
        <v>0</v>
      </c>
      <c r="T100" s="361">
        <v>0</v>
      </c>
      <c r="U100" s="361">
        <v>0</v>
      </c>
      <c r="V100" s="361">
        <v>0</v>
      </c>
      <c r="W100" s="361">
        <v>0</v>
      </c>
      <c r="X100" s="361">
        <v>0</v>
      </c>
      <c r="Y100" s="361">
        <v>0</v>
      </c>
      <c r="Z100" s="362">
        <f t="shared" si="7"/>
        <v>0</v>
      </c>
      <c r="AA100" s="363"/>
    </row>
    <row r="101" spans="1:27" s="364" customFormat="1" ht="12.75" customHeight="1">
      <c r="A101" s="358">
        <f t="shared" si="6"/>
        <v>15</v>
      </c>
      <c r="B101" s="398">
        <v>120101210010199</v>
      </c>
      <c r="C101" s="417" t="s">
        <v>370</v>
      </c>
      <c r="D101" s="359">
        <f>+SUMIF('BG SISTEMA'!A:A,'CA EF'!B101,'BG SISTEMA'!F:F)</f>
        <v>0</v>
      </c>
      <c r="E101" s="360"/>
      <c r="F101" s="360"/>
      <c r="G101" s="418">
        <v>461432</v>
      </c>
      <c r="H101" s="361">
        <f t="shared" si="0"/>
        <v>-461432</v>
      </c>
      <c r="I101" s="361">
        <v>0</v>
      </c>
      <c r="J101" s="361">
        <v>0</v>
      </c>
      <c r="K101" s="361">
        <v>0</v>
      </c>
      <c r="L101" s="361">
        <v>0</v>
      </c>
      <c r="M101" s="361">
        <v>0</v>
      </c>
      <c r="N101" s="361">
        <v>0</v>
      </c>
      <c r="O101" s="361">
        <v>0</v>
      </c>
      <c r="P101" s="361">
        <v>0</v>
      </c>
      <c r="Q101" s="361">
        <v>0</v>
      </c>
      <c r="R101" s="361">
        <f>-$H101</f>
        <v>461432</v>
      </c>
      <c r="S101" s="361">
        <v>0</v>
      </c>
      <c r="T101" s="361">
        <v>0</v>
      </c>
      <c r="U101" s="361">
        <v>0</v>
      </c>
      <c r="V101" s="361">
        <v>0</v>
      </c>
      <c r="W101" s="361">
        <v>0</v>
      </c>
      <c r="X101" s="361">
        <v>0</v>
      </c>
      <c r="Y101" s="361">
        <v>0</v>
      </c>
      <c r="Z101" s="362">
        <f t="shared" si="7"/>
        <v>0</v>
      </c>
      <c r="AA101" s="363"/>
    </row>
    <row r="102" spans="1:27" s="364" customFormat="1" ht="12.75" customHeight="1">
      <c r="A102" s="358">
        <f t="shared" si="6"/>
        <v>15</v>
      </c>
      <c r="B102" s="398">
        <v>120101210010201</v>
      </c>
      <c r="C102" s="417" t="s">
        <v>371</v>
      </c>
      <c r="D102" s="359">
        <f>+SUMIF('BG SISTEMA'!A:A,'CA EF'!B102,'BG SISTEMA'!F:F)</f>
        <v>0</v>
      </c>
      <c r="E102" s="360"/>
      <c r="F102" s="360"/>
      <c r="G102" s="418">
        <v>0</v>
      </c>
      <c r="H102" s="361">
        <f t="shared" si="0"/>
        <v>0</v>
      </c>
      <c r="I102" s="361">
        <v>0</v>
      </c>
      <c r="J102" s="361">
        <v>0</v>
      </c>
      <c r="K102" s="361">
        <v>0</v>
      </c>
      <c r="L102" s="361">
        <v>0</v>
      </c>
      <c r="M102" s="361">
        <v>0</v>
      </c>
      <c r="N102" s="361">
        <v>0</v>
      </c>
      <c r="O102" s="361">
        <v>0</v>
      </c>
      <c r="P102" s="361">
        <v>0</v>
      </c>
      <c r="Q102" s="361">
        <v>0</v>
      </c>
      <c r="R102" s="361">
        <v>0</v>
      </c>
      <c r="S102" s="361">
        <v>0</v>
      </c>
      <c r="T102" s="361">
        <v>0</v>
      </c>
      <c r="U102" s="361">
        <v>0</v>
      </c>
      <c r="V102" s="361">
        <v>0</v>
      </c>
      <c r="W102" s="361">
        <v>0</v>
      </c>
      <c r="X102" s="361">
        <v>0</v>
      </c>
      <c r="Y102" s="361">
        <v>0</v>
      </c>
      <c r="Z102" s="362">
        <f t="shared" si="7"/>
        <v>0</v>
      </c>
      <c r="AA102" s="363"/>
    </row>
    <row r="103" spans="1:27" s="364" customFormat="1" ht="12.75" customHeight="1">
      <c r="A103" s="358">
        <f t="shared" si="6"/>
        <v>15</v>
      </c>
      <c r="B103" s="398">
        <v>120101210010299</v>
      </c>
      <c r="C103" s="417" t="s">
        <v>372</v>
      </c>
      <c r="D103" s="359">
        <f>+SUMIF('BG SISTEMA'!A:A,'CA EF'!B103,'BG SISTEMA'!F:F)</f>
        <v>0</v>
      </c>
      <c r="E103" s="360"/>
      <c r="F103" s="360"/>
      <c r="G103" s="418">
        <v>0</v>
      </c>
      <c r="H103" s="361">
        <f t="shared" si="0"/>
        <v>0</v>
      </c>
      <c r="I103" s="361">
        <v>0</v>
      </c>
      <c r="J103" s="361">
        <v>0</v>
      </c>
      <c r="K103" s="361">
        <v>0</v>
      </c>
      <c r="L103" s="361">
        <v>0</v>
      </c>
      <c r="M103" s="361">
        <v>0</v>
      </c>
      <c r="N103" s="361">
        <v>0</v>
      </c>
      <c r="O103" s="361">
        <v>0</v>
      </c>
      <c r="P103" s="361">
        <v>0</v>
      </c>
      <c r="Q103" s="361">
        <v>0</v>
      </c>
      <c r="R103" s="361">
        <v>0</v>
      </c>
      <c r="S103" s="361">
        <v>0</v>
      </c>
      <c r="T103" s="361">
        <v>0</v>
      </c>
      <c r="U103" s="361">
        <v>0</v>
      </c>
      <c r="V103" s="361">
        <v>0</v>
      </c>
      <c r="W103" s="361">
        <v>0</v>
      </c>
      <c r="X103" s="361">
        <v>0</v>
      </c>
      <c r="Y103" s="361">
        <v>0</v>
      </c>
      <c r="Z103" s="362">
        <f t="shared" si="7"/>
        <v>0</v>
      </c>
      <c r="AA103" s="363"/>
    </row>
    <row r="104" spans="1:27" s="364" customFormat="1" ht="12.75" customHeight="1">
      <c r="A104" s="358">
        <f t="shared" si="6"/>
        <v>15</v>
      </c>
      <c r="B104" s="398">
        <v>120101210020101</v>
      </c>
      <c r="C104" s="417" t="s">
        <v>373</v>
      </c>
      <c r="D104" s="359">
        <f>+SUMIF('BG SISTEMA'!A:A,'CA EF'!B104,'BG SISTEMA'!F:F)</f>
        <v>0</v>
      </c>
      <c r="E104" s="360"/>
      <c r="F104" s="360"/>
      <c r="G104" s="418">
        <v>0</v>
      </c>
      <c r="H104" s="361">
        <f t="shared" si="0"/>
        <v>0</v>
      </c>
      <c r="I104" s="361">
        <v>0</v>
      </c>
      <c r="J104" s="361">
        <v>0</v>
      </c>
      <c r="K104" s="361">
        <v>0</v>
      </c>
      <c r="L104" s="361">
        <v>0</v>
      </c>
      <c r="M104" s="361">
        <v>0</v>
      </c>
      <c r="N104" s="361">
        <v>0</v>
      </c>
      <c r="O104" s="361">
        <v>0</v>
      </c>
      <c r="P104" s="361">
        <v>0</v>
      </c>
      <c r="Q104" s="361">
        <v>0</v>
      </c>
      <c r="R104" s="361">
        <v>0</v>
      </c>
      <c r="S104" s="361">
        <v>0</v>
      </c>
      <c r="T104" s="361">
        <v>0</v>
      </c>
      <c r="U104" s="361">
        <v>0</v>
      </c>
      <c r="V104" s="361">
        <v>0</v>
      </c>
      <c r="W104" s="361">
        <v>0</v>
      </c>
      <c r="X104" s="361">
        <v>0</v>
      </c>
      <c r="Y104" s="361">
        <v>0</v>
      </c>
      <c r="Z104" s="362">
        <f t="shared" si="7"/>
        <v>0</v>
      </c>
      <c r="AA104" s="363"/>
    </row>
    <row r="105" spans="1:27" s="364" customFormat="1" ht="12.75" customHeight="1">
      <c r="A105" s="358">
        <f t="shared" ref="A105:A158" si="8">+LEN(B105)</f>
        <v>15</v>
      </c>
      <c r="B105" s="398">
        <v>120101210020199</v>
      </c>
      <c r="C105" s="417" t="s">
        <v>374</v>
      </c>
      <c r="D105" s="359">
        <f>+SUMIF('BG SISTEMA'!A:A,'CA EF'!B105,'BG SISTEMA'!F:F)</f>
        <v>0</v>
      </c>
      <c r="E105" s="360"/>
      <c r="F105" s="360"/>
      <c r="G105" s="418">
        <v>0</v>
      </c>
      <c r="H105" s="361">
        <f t="shared" ref="H105:H158" si="9">+D105+E105-F105-G105</f>
        <v>0</v>
      </c>
      <c r="I105" s="361">
        <v>0</v>
      </c>
      <c r="J105" s="361">
        <v>0</v>
      </c>
      <c r="K105" s="361">
        <v>0</v>
      </c>
      <c r="L105" s="361">
        <v>0</v>
      </c>
      <c r="M105" s="361">
        <v>0</v>
      </c>
      <c r="N105" s="361">
        <v>0</v>
      </c>
      <c r="O105" s="361">
        <v>0</v>
      </c>
      <c r="P105" s="361">
        <v>0</v>
      </c>
      <c r="Q105" s="361">
        <v>0</v>
      </c>
      <c r="R105" s="361">
        <v>0</v>
      </c>
      <c r="S105" s="361">
        <v>0</v>
      </c>
      <c r="T105" s="361">
        <v>0</v>
      </c>
      <c r="U105" s="361">
        <v>0</v>
      </c>
      <c r="V105" s="361">
        <v>0</v>
      </c>
      <c r="W105" s="361">
        <v>0</v>
      </c>
      <c r="X105" s="361">
        <v>0</v>
      </c>
      <c r="Y105" s="361">
        <v>0</v>
      </c>
      <c r="Z105" s="362">
        <f t="shared" ref="Z105:Z158" si="10">SUM(H105:Y105)</f>
        <v>0</v>
      </c>
      <c r="AA105" s="365"/>
    </row>
    <row r="106" spans="1:27" s="364" customFormat="1" ht="12.75" customHeight="1">
      <c r="A106" s="358">
        <f t="shared" si="8"/>
        <v>15</v>
      </c>
      <c r="B106" s="398">
        <v>120101210020201</v>
      </c>
      <c r="C106" s="417" t="s">
        <v>375</v>
      </c>
      <c r="D106" s="359">
        <f>+SUMIF('BG SISTEMA'!A:A,'CA EF'!B106,'BG SISTEMA'!F:F)</f>
        <v>0</v>
      </c>
      <c r="E106" s="360"/>
      <c r="F106" s="360"/>
      <c r="G106" s="418">
        <v>0</v>
      </c>
      <c r="H106" s="361">
        <f t="shared" si="9"/>
        <v>0</v>
      </c>
      <c r="I106" s="361">
        <v>0</v>
      </c>
      <c r="J106" s="361">
        <v>0</v>
      </c>
      <c r="K106" s="361">
        <v>0</v>
      </c>
      <c r="L106" s="361">
        <v>0</v>
      </c>
      <c r="M106" s="361">
        <v>0</v>
      </c>
      <c r="N106" s="361">
        <v>0</v>
      </c>
      <c r="O106" s="361">
        <v>0</v>
      </c>
      <c r="P106" s="361">
        <v>0</v>
      </c>
      <c r="Q106" s="361">
        <v>0</v>
      </c>
      <c r="R106" s="361">
        <v>0</v>
      </c>
      <c r="S106" s="361">
        <v>0</v>
      </c>
      <c r="T106" s="361">
        <v>0</v>
      </c>
      <c r="U106" s="361">
        <v>0</v>
      </c>
      <c r="V106" s="361">
        <v>0</v>
      </c>
      <c r="W106" s="361">
        <v>0</v>
      </c>
      <c r="X106" s="361">
        <v>0</v>
      </c>
      <c r="Y106" s="361">
        <v>0</v>
      </c>
      <c r="Z106" s="362">
        <f t="shared" si="10"/>
        <v>0</v>
      </c>
      <c r="AA106" s="365"/>
    </row>
    <row r="107" spans="1:27" s="364" customFormat="1" ht="12.75" customHeight="1">
      <c r="A107" s="358">
        <f t="shared" si="8"/>
        <v>15</v>
      </c>
      <c r="B107" s="398">
        <v>120101210020299</v>
      </c>
      <c r="C107" s="417" t="s">
        <v>376</v>
      </c>
      <c r="D107" s="359">
        <f>+SUMIF('BG SISTEMA'!A:A,'CA EF'!B107,'BG SISTEMA'!F:F)</f>
        <v>0</v>
      </c>
      <c r="E107" s="360"/>
      <c r="F107" s="360"/>
      <c r="G107" s="418">
        <v>0</v>
      </c>
      <c r="H107" s="361">
        <f t="shared" si="9"/>
        <v>0</v>
      </c>
      <c r="I107" s="361">
        <v>0</v>
      </c>
      <c r="J107" s="361">
        <v>0</v>
      </c>
      <c r="K107" s="361">
        <v>0</v>
      </c>
      <c r="L107" s="361">
        <v>0</v>
      </c>
      <c r="M107" s="361">
        <v>0</v>
      </c>
      <c r="N107" s="361">
        <v>0</v>
      </c>
      <c r="O107" s="361">
        <v>0</v>
      </c>
      <c r="P107" s="361">
        <v>0</v>
      </c>
      <c r="Q107" s="361">
        <v>0</v>
      </c>
      <c r="R107" s="361">
        <v>0</v>
      </c>
      <c r="S107" s="361">
        <v>0</v>
      </c>
      <c r="T107" s="361">
        <v>0</v>
      </c>
      <c r="U107" s="361">
        <v>0</v>
      </c>
      <c r="V107" s="361">
        <v>0</v>
      </c>
      <c r="W107" s="361">
        <v>0</v>
      </c>
      <c r="X107" s="361">
        <v>0</v>
      </c>
      <c r="Y107" s="361">
        <v>0</v>
      </c>
      <c r="Z107" s="362">
        <f t="shared" si="10"/>
        <v>0</v>
      </c>
      <c r="AA107" s="365"/>
    </row>
    <row r="108" spans="1:27" s="364" customFormat="1" ht="12.75" customHeight="1">
      <c r="A108" s="358">
        <f t="shared" si="8"/>
        <v>15</v>
      </c>
      <c r="B108" s="398">
        <v>120101210030101</v>
      </c>
      <c r="C108" s="417" t="s">
        <v>377</v>
      </c>
      <c r="D108" s="359">
        <f>+SUMIF('BG SISTEMA'!A:A,'CA EF'!B108,'BG SISTEMA'!F:F)</f>
        <v>0</v>
      </c>
      <c r="E108" s="360"/>
      <c r="F108" s="360"/>
      <c r="G108" s="418">
        <v>0</v>
      </c>
      <c r="H108" s="361">
        <f t="shared" si="9"/>
        <v>0</v>
      </c>
      <c r="I108" s="361">
        <v>0</v>
      </c>
      <c r="J108" s="361">
        <v>0</v>
      </c>
      <c r="K108" s="361">
        <v>0</v>
      </c>
      <c r="L108" s="361">
        <v>0</v>
      </c>
      <c r="M108" s="361">
        <v>0</v>
      </c>
      <c r="N108" s="361">
        <v>0</v>
      </c>
      <c r="O108" s="361">
        <v>0</v>
      </c>
      <c r="P108" s="361">
        <v>0</v>
      </c>
      <c r="Q108" s="361">
        <v>0</v>
      </c>
      <c r="R108" s="361">
        <v>0</v>
      </c>
      <c r="S108" s="361">
        <v>0</v>
      </c>
      <c r="T108" s="361">
        <v>0</v>
      </c>
      <c r="U108" s="361">
        <v>0</v>
      </c>
      <c r="V108" s="361">
        <v>0</v>
      </c>
      <c r="W108" s="361">
        <v>0</v>
      </c>
      <c r="X108" s="361">
        <v>0</v>
      </c>
      <c r="Y108" s="361">
        <v>0</v>
      </c>
      <c r="Z108" s="362">
        <f t="shared" si="10"/>
        <v>0</v>
      </c>
      <c r="AA108" s="365"/>
    </row>
    <row r="109" spans="1:27" s="364" customFormat="1" ht="12.75" customHeight="1">
      <c r="A109" s="358">
        <f t="shared" si="8"/>
        <v>15</v>
      </c>
      <c r="B109" s="398">
        <v>120101210030199</v>
      </c>
      <c r="C109" s="417" t="s">
        <v>378</v>
      </c>
      <c r="D109" s="359">
        <f>+SUMIF('BG SISTEMA'!A:A,'CA EF'!B109,'BG SISTEMA'!F:F)</f>
        <v>0</v>
      </c>
      <c r="E109" s="360"/>
      <c r="F109" s="360"/>
      <c r="G109" s="418">
        <v>0</v>
      </c>
      <c r="H109" s="361">
        <f t="shared" si="9"/>
        <v>0</v>
      </c>
      <c r="I109" s="361">
        <v>0</v>
      </c>
      <c r="J109" s="361">
        <v>0</v>
      </c>
      <c r="K109" s="361">
        <v>0</v>
      </c>
      <c r="L109" s="361">
        <v>0</v>
      </c>
      <c r="M109" s="361">
        <v>0</v>
      </c>
      <c r="N109" s="361">
        <v>0</v>
      </c>
      <c r="O109" s="361">
        <v>0</v>
      </c>
      <c r="P109" s="361">
        <v>0</v>
      </c>
      <c r="Q109" s="361">
        <v>0</v>
      </c>
      <c r="R109" s="361">
        <v>0</v>
      </c>
      <c r="S109" s="361">
        <v>0</v>
      </c>
      <c r="T109" s="361">
        <v>0</v>
      </c>
      <c r="U109" s="361">
        <v>0</v>
      </c>
      <c r="V109" s="361">
        <v>0</v>
      </c>
      <c r="W109" s="361">
        <v>0</v>
      </c>
      <c r="X109" s="361">
        <v>0</v>
      </c>
      <c r="Y109" s="361">
        <v>0</v>
      </c>
      <c r="Z109" s="362">
        <f t="shared" si="10"/>
        <v>0</v>
      </c>
      <c r="AA109" s="365"/>
    </row>
    <row r="110" spans="1:27" s="364" customFormat="1" ht="12.75" customHeight="1">
      <c r="A110" s="358">
        <f t="shared" si="8"/>
        <v>15</v>
      </c>
      <c r="B110" s="398">
        <v>120101210030201</v>
      </c>
      <c r="C110" s="417" t="s">
        <v>379</v>
      </c>
      <c r="D110" s="359">
        <f>+SUMIF('BG SISTEMA'!A:A,'CA EF'!B110,'BG SISTEMA'!F:F)</f>
        <v>0</v>
      </c>
      <c r="E110" s="360"/>
      <c r="F110" s="360"/>
      <c r="G110" s="418">
        <v>0</v>
      </c>
      <c r="H110" s="361">
        <f t="shared" si="9"/>
        <v>0</v>
      </c>
      <c r="I110" s="361">
        <v>0</v>
      </c>
      <c r="J110" s="361">
        <v>0</v>
      </c>
      <c r="K110" s="361">
        <v>0</v>
      </c>
      <c r="L110" s="361">
        <v>0</v>
      </c>
      <c r="M110" s="361">
        <v>0</v>
      </c>
      <c r="N110" s="361">
        <v>0</v>
      </c>
      <c r="O110" s="361">
        <v>0</v>
      </c>
      <c r="P110" s="361">
        <v>0</v>
      </c>
      <c r="Q110" s="361">
        <v>0</v>
      </c>
      <c r="R110" s="361">
        <v>0</v>
      </c>
      <c r="S110" s="361">
        <v>0</v>
      </c>
      <c r="T110" s="361">
        <v>0</v>
      </c>
      <c r="U110" s="361">
        <v>0</v>
      </c>
      <c r="V110" s="361">
        <v>0</v>
      </c>
      <c r="W110" s="361">
        <v>0</v>
      </c>
      <c r="X110" s="361">
        <v>0</v>
      </c>
      <c r="Y110" s="361">
        <v>0</v>
      </c>
      <c r="Z110" s="362">
        <f t="shared" si="10"/>
        <v>0</v>
      </c>
      <c r="AA110" s="365"/>
    </row>
    <row r="111" spans="1:27" s="364" customFormat="1" ht="12.75" customHeight="1">
      <c r="A111" s="358">
        <f t="shared" si="8"/>
        <v>15</v>
      </c>
      <c r="B111" s="398">
        <v>120101210030299</v>
      </c>
      <c r="C111" s="417" t="s">
        <v>380</v>
      </c>
      <c r="D111" s="359">
        <f>+SUMIF('BG SISTEMA'!A:A,'CA EF'!B111,'BG SISTEMA'!F:F)</f>
        <v>0</v>
      </c>
      <c r="E111" s="360"/>
      <c r="F111" s="360"/>
      <c r="G111" s="418">
        <v>0</v>
      </c>
      <c r="H111" s="361">
        <f t="shared" si="9"/>
        <v>0</v>
      </c>
      <c r="I111" s="361">
        <v>0</v>
      </c>
      <c r="J111" s="361">
        <v>0</v>
      </c>
      <c r="K111" s="361">
        <v>0</v>
      </c>
      <c r="L111" s="361">
        <v>0</v>
      </c>
      <c r="M111" s="361">
        <v>0</v>
      </c>
      <c r="N111" s="361">
        <v>0</v>
      </c>
      <c r="O111" s="361">
        <v>0</v>
      </c>
      <c r="P111" s="361">
        <v>0</v>
      </c>
      <c r="Q111" s="361">
        <v>0</v>
      </c>
      <c r="R111" s="361">
        <v>0</v>
      </c>
      <c r="S111" s="361">
        <v>0</v>
      </c>
      <c r="T111" s="361">
        <v>0</v>
      </c>
      <c r="U111" s="361">
        <v>0</v>
      </c>
      <c r="V111" s="361">
        <v>0</v>
      </c>
      <c r="W111" s="361">
        <v>0</v>
      </c>
      <c r="X111" s="361">
        <v>0</v>
      </c>
      <c r="Y111" s="361">
        <v>0</v>
      </c>
      <c r="Z111" s="362">
        <f t="shared" si="10"/>
        <v>0</v>
      </c>
      <c r="AA111" s="365"/>
    </row>
    <row r="112" spans="1:27" s="364" customFormat="1" ht="12.75" customHeight="1">
      <c r="A112" s="358">
        <f t="shared" si="8"/>
        <v>15</v>
      </c>
      <c r="B112" s="398">
        <v>120101210040101</v>
      </c>
      <c r="C112" s="417" t="s">
        <v>381</v>
      </c>
      <c r="D112" s="359">
        <f>+SUMIF('BG SISTEMA'!A:A,'CA EF'!B112,'BG SISTEMA'!F:F)</f>
        <v>0</v>
      </c>
      <c r="E112" s="360"/>
      <c r="F112" s="360"/>
      <c r="G112" s="418">
        <v>0</v>
      </c>
      <c r="H112" s="361">
        <f t="shared" si="9"/>
        <v>0</v>
      </c>
      <c r="I112" s="361">
        <v>0</v>
      </c>
      <c r="J112" s="361">
        <v>0</v>
      </c>
      <c r="K112" s="361">
        <v>0</v>
      </c>
      <c r="L112" s="361">
        <v>0</v>
      </c>
      <c r="M112" s="361">
        <v>0</v>
      </c>
      <c r="N112" s="361">
        <v>0</v>
      </c>
      <c r="O112" s="361">
        <v>0</v>
      </c>
      <c r="P112" s="361">
        <v>0</v>
      </c>
      <c r="Q112" s="361">
        <v>0</v>
      </c>
      <c r="R112" s="361">
        <v>0</v>
      </c>
      <c r="S112" s="361">
        <v>0</v>
      </c>
      <c r="T112" s="361">
        <v>0</v>
      </c>
      <c r="U112" s="361">
        <v>0</v>
      </c>
      <c r="V112" s="361">
        <v>0</v>
      </c>
      <c r="W112" s="361">
        <v>0</v>
      </c>
      <c r="X112" s="361">
        <v>0</v>
      </c>
      <c r="Y112" s="361">
        <v>0</v>
      </c>
      <c r="Z112" s="362">
        <f t="shared" si="10"/>
        <v>0</v>
      </c>
      <c r="AA112" s="365"/>
    </row>
    <row r="113" spans="1:27" s="364" customFormat="1" ht="12.75" customHeight="1">
      <c r="A113" s="358">
        <f t="shared" si="8"/>
        <v>15</v>
      </c>
      <c r="B113" s="398">
        <v>120101210040199</v>
      </c>
      <c r="C113" s="417" t="s">
        <v>382</v>
      </c>
      <c r="D113" s="359">
        <f>+SUMIF('BG SISTEMA'!A:A,'CA EF'!B113,'BG SISTEMA'!F:F)</f>
        <v>0</v>
      </c>
      <c r="E113" s="360"/>
      <c r="F113" s="360"/>
      <c r="G113" s="418">
        <v>0</v>
      </c>
      <c r="H113" s="361">
        <f t="shared" si="9"/>
        <v>0</v>
      </c>
      <c r="I113" s="361">
        <v>0</v>
      </c>
      <c r="J113" s="361">
        <v>0</v>
      </c>
      <c r="K113" s="361">
        <v>0</v>
      </c>
      <c r="L113" s="361">
        <v>0</v>
      </c>
      <c r="M113" s="361">
        <v>0</v>
      </c>
      <c r="N113" s="361">
        <v>0</v>
      </c>
      <c r="O113" s="361">
        <v>0</v>
      </c>
      <c r="P113" s="361">
        <v>0</v>
      </c>
      <c r="Q113" s="361">
        <v>0</v>
      </c>
      <c r="R113" s="361">
        <v>0</v>
      </c>
      <c r="S113" s="361">
        <v>0</v>
      </c>
      <c r="T113" s="361">
        <v>0</v>
      </c>
      <c r="U113" s="361">
        <v>0</v>
      </c>
      <c r="V113" s="361">
        <v>0</v>
      </c>
      <c r="W113" s="361">
        <v>0</v>
      </c>
      <c r="X113" s="361">
        <v>0</v>
      </c>
      <c r="Y113" s="361">
        <v>0</v>
      </c>
      <c r="Z113" s="362">
        <f t="shared" si="10"/>
        <v>0</v>
      </c>
      <c r="AA113" s="365"/>
    </row>
    <row r="114" spans="1:27" s="364" customFormat="1" ht="12.75" customHeight="1">
      <c r="A114" s="358">
        <f t="shared" si="8"/>
        <v>15</v>
      </c>
      <c r="B114" s="398">
        <v>120101210040201</v>
      </c>
      <c r="C114" s="417" t="s">
        <v>383</v>
      </c>
      <c r="D114" s="359">
        <f>+SUMIF('BG SISTEMA'!A:A,'CA EF'!B114,'BG SISTEMA'!F:F)</f>
        <v>0</v>
      </c>
      <c r="E114" s="360"/>
      <c r="F114" s="360"/>
      <c r="G114" s="418">
        <v>0</v>
      </c>
      <c r="H114" s="361">
        <f t="shared" si="9"/>
        <v>0</v>
      </c>
      <c r="I114" s="361">
        <v>0</v>
      </c>
      <c r="J114" s="361">
        <v>0</v>
      </c>
      <c r="K114" s="361">
        <v>0</v>
      </c>
      <c r="L114" s="361">
        <v>0</v>
      </c>
      <c r="M114" s="361">
        <v>0</v>
      </c>
      <c r="N114" s="361">
        <v>0</v>
      </c>
      <c r="O114" s="361">
        <v>0</v>
      </c>
      <c r="P114" s="361">
        <v>0</v>
      </c>
      <c r="Q114" s="361">
        <v>0</v>
      </c>
      <c r="R114" s="361">
        <v>0</v>
      </c>
      <c r="S114" s="361">
        <v>0</v>
      </c>
      <c r="T114" s="361">
        <v>0</v>
      </c>
      <c r="U114" s="361">
        <v>0</v>
      </c>
      <c r="V114" s="361">
        <v>0</v>
      </c>
      <c r="W114" s="361">
        <v>0</v>
      </c>
      <c r="X114" s="361">
        <v>0</v>
      </c>
      <c r="Y114" s="361">
        <v>0</v>
      </c>
      <c r="Z114" s="362">
        <f t="shared" si="10"/>
        <v>0</v>
      </c>
      <c r="AA114" s="363"/>
    </row>
    <row r="115" spans="1:27" s="364" customFormat="1" ht="12.75" customHeight="1">
      <c r="A115" s="358">
        <f t="shared" si="8"/>
        <v>15</v>
      </c>
      <c r="B115" s="398">
        <v>120101210040299</v>
      </c>
      <c r="C115" s="417" t="s">
        <v>384</v>
      </c>
      <c r="D115" s="359">
        <f>+SUMIF('BG SISTEMA'!A:A,'CA EF'!B115,'BG SISTEMA'!F:F)</f>
        <v>0</v>
      </c>
      <c r="E115" s="360"/>
      <c r="F115" s="360"/>
      <c r="G115" s="418">
        <v>0</v>
      </c>
      <c r="H115" s="361">
        <f t="shared" si="9"/>
        <v>0</v>
      </c>
      <c r="I115" s="361">
        <v>0</v>
      </c>
      <c r="J115" s="361">
        <v>0</v>
      </c>
      <c r="K115" s="361">
        <v>0</v>
      </c>
      <c r="L115" s="361">
        <v>0</v>
      </c>
      <c r="M115" s="361">
        <v>0</v>
      </c>
      <c r="N115" s="361">
        <v>0</v>
      </c>
      <c r="O115" s="361">
        <v>0</v>
      </c>
      <c r="P115" s="361">
        <v>0</v>
      </c>
      <c r="Q115" s="361">
        <v>0</v>
      </c>
      <c r="R115" s="361">
        <v>0</v>
      </c>
      <c r="S115" s="361">
        <v>0</v>
      </c>
      <c r="T115" s="361">
        <v>0</v>
      </c>
      <c r="U115" s="361">
        <v>0</v>
      </c>
      <c r="V115" s="361">
        <v>0</v>
      </c>
      <c r="W115" s="361">
        <v>0</v>
      </c>
      <c r="X115" s="361">
        <v>0</v>
      </c>
      <c r="Y115" s="361">
        <v>0</v>
      </c>
      <c r="Z115" s="362">
        <f t="shared" si="10"/>
        <v>0</v>
      </c>
      <c r="AA115" s="365"/>
    </row>
    <row r="116" spans="1:27" s="364" customFormat="1" ht="12.75" customHeight="1">
      <c r="A116" s="358">
        <f t="shared" si="8"/>
        <v>15</v>
      </c>
      <c r="B116" s="398">
        <v>120101210050101</v>
      </c>
      <c r="C116" s="417" t="s">
        <v>385</v>
      </c>
      <c r="D116" s="359">
        <f>+SUMIF('BG SISTEMA'!A:A,'CA EF'!B116,'BG SISTEMA'!F:F)</f>
        <v>0</v>
      </c>
      <c r="E116" s="360"/>
      <c r="F116" s="360"/>
      <c r="G116" s="418">
        <v>0</v>
      </c>
      <c r="H116" s="361">
        <f t="shared" si="9"/>
        <v>0</v>
      </c>
      <c r="I116" s="361">
        <v>0</v>
      </c>
      <c r="J116" s="361">
        <v>0</v>
      </c>
      <c r="K116" s="361">
        <v>0</v>
      </c>
      <c r="L116" s="361">
        <v>0</v>
      </c>
      <c r="M116" s="361">
        <v>0</v>
      </c>
      <c r="N116" s="361">
        <v>0</v>
      </c>
      <c r="O116" s="361">
        <v>0</v>
      </c>
      <c r="P116" s="361">
        <v>0</v>
      </c>
      <c r="Q116" s="361">
        <v>0</v>
      </c>
      <c r="R116" s="361">
        <v>0</v>
      </c>
      <c r="S116" s="361">
        <v>0</v>
      </c>
      <c r="T116" s="361">
        <v>0</v>
      </c>
      <c r="U116" s="361">
        <v>0</v>
      </c>
      <c r="V116" s="361">
        <v>0</v>
      </c>
      <c r="W116" s="361">
        <v>0</v>
      </c>
      <c r="X116" s="361">
        <v>0</v>
      </c>
      <c r="Y116" s="361">
        <v>0</v>
      </c>
      <c r="Z116" s="362">
        <f t="shared" si="10"/>
        <v>0</v>
      </c>
      <c r="AA116" s="365"/>
    </row>
    <row r="117" spans="1:27" s="364" customFormat="1" ht="12.75" customHeight="1">
      <c r="A117" s="358">
        <f t="shared" si="8"/>
        <v>15</v>
      </c>
      <c r="B117" s="398">
        <v>120101210050199</v>
      </c>
      <c r="C117" s="417" t="s">
        <v>386</v>
      </c>
      <c r="D117" s="359">
        <f>+SUMIF('BG SISTEMA'!A:A,'CA EF'!B117,'BG SISTEMA'!F:F)</f>
        <v>0</v>
      </c>
      <c r="E117" s="360"/>
      <c r="F117" s="360"/>
      <c r="G117" s="418">
        <v>0</v>
      </c>
      <c r="H117" s="361">
        <f t="shared" si="9"/>
        <v>0</v>
      </c>
      <c r="I117" s="361">
        <v>0</v>
      </c>
      <c r="J117" s="361">
        <v>0</v>
      </c>
      <c r="K117" s="361">
        <v>0</v>
      </c>
      <c r="L117" s="361">
        <v>0</v>
      </c>
      <c r="M117" s="361">
        <v>0</v>
      </c>
      <c r="N117" s="361">
        <v>0</v>
      </c>
      <c r="O117" s="361">
        <v>0</v>
      </c>
      <c r="P117" s="361">
        <v>0</v>
      </c>
      <c r="Q117" s="361">
        <v>0</v>
      </c>
      <c r="R117" s="361">
        <v>0</v>
      </c>
      <c r="S117" s="361">
        <v>0</v>
      </c>
      <c r="T117" s="361">
        <v>0</v>
      </c>
      <c r="U117" s="361">
        <v>0</v>
      </c>
      <c r="V117" s="361">
        <v>0</v>
      </c>
      <c r="W117" s="361">
        <v>0</v>
      </c>
      <c r="X117" s="361">
        <v>0</v>
      </c>
      <c r="Y117" s="361">
        <v>0</v>
      </c>
      <c r="Z117" s="362">
        <f t="shared" si="10"/>
        <v>0</v>
      </c>
      <c r="AA117" s="363"/>
    </row>
    <row r="118" spans="1:27" s="364" customFormat="1" ht="12.75" customHeight="1">
      <c r="A118" s="358">
        <f t="shared" si="8"/>
        <v>15</v>
      </c>
      <c r="B118" s="398">
        <v>120101210050201</v>
      </c>
      <c r="C118" s="417" t="s">
        <v>387</v>
      </c>
      <c r="D118" s="359">
        <f>+SUMIF('BG SISTEMA'!A:A,'CA EF'!B118,'BG SISTEMA'!F:F)</f>
        <v>0</v>
      </c>
      <c r="E118" s="360"/>
      <c r="F118" s="360"/>
      <c r="G118" s="418">
        <v>0</v>
      </c>
      <c r="H118" s="361">
        <f t="shared" si="9"/>
        <v>0</v>
      </c>
      <c r="I118" s="361">
        <v>0</v>
      </c>
      <c r="J118" s="361">
        <v>0</v>
      </c>
      <c r="K118" s="361">
        <v>0</v>
      </c>
      <c r="L118" s="361">
        <v>0</v>
      </c>
      <c r="M118" s="361">
        <v>0</v>
      </c>
      <c r="N118" s="361">
        <v>0</v>
      </c>
      <c r="O118" s="361">
        <v>0</v>
      </c>
      <c r="P118" s="361">
        <v>0</v>
      </c>
      <c r="Q118" s="361">
        <v>0</v>
      </c>
      <c r="R118" s="361">
        <v>0</v>
      </c>
      <c r="S118" s="361">
        <v>0</v>
      </c>
      <c r="T118" s="361">
        <v>0</v>
      </c>
      <c r="U118" s="361">
        <v>0</v>
      </c>
      <c r="V118" s="361">
        <v>0</v>
      </c>
      <c r="W118" s="361">
        <v>0</v>
      </c>
      <c r="X118" s="361">
        <v>0</v>
      </c>
      <c r="Y118" s="361">
        <v>0</v>
      </c>
      <c r="Z118" s="362">
        <f t="shared" si="10"/>
        <v>0</v>
      </c>
      <c r="AA118" s="363"/>
    </row>
    <row r="119" spans="1:27" s="364" customFormat="1" ht="12.75" customHeight="1">
      <c r="A119" s="358">
        <f t="shared" si="8"/>
        <v>15</v>
      </c>
      <c r="B119" s="398">
        <v>120101210050299</v>
      </c>
      <c r="C119" s="417" t="s">
        <v>388</v>
      </c>
      <c r="D119" s="359">
        <f>+SUMIF('BG SISTEMA'!A:A,'CA EF'!B119,'BG SISTEMA'!F:F)</f>
        <v>0</v>
      </c>
      <c r="E119" s="360"/>
      <c r="F119" s="360"/>
      <c r="G119" s="418">
        <v>0</v>
      </c>
      <c r="H119" s="361">
        <f t="shared" si="9"/>
        <v>0</v>
      </c>
      <c r="I119" s="361">
        <v>0</v>
      </c>
      <c r="J119" s="361">
        <v>0</v>
      </c>
      <c r="K119" s="361">
        <v>0</v>
      </c>
      <c r="L119" s="361">
        <v>0</v>
      </c>
      <c r="M119" s="361">
        <v>0</v>
      </c>
      <c r="N119" s="361">
        <v>0</v>
      </c>
      <c r="O119" s="361">
        <v>0</v>
      </c>
      <c r="P119" s="361">
        <v>0</v>
      </c>
      <c r="Q119" s="361">
        <v>0</v>
      </c>
      <c r="R119" s="361">
        <v>0</v>
      </c>
      <c r="S119" s="361">
        <v>0</v>
      </c>
      <c r="T119" s="361">
        <v>0</v>
      </c>
      <c r="U119" s="361">
        <v>0</v>
      </c>
      <c r="V119" s="361">
        <v>0</v>
      </c>
      <c r="W119" s="361">
        <v>0</v>
      </c>
      <c r="X119" s="361">
        <v>0</v>
      </c>
      <c r="Y119" s="361">
        <v>0</v>
      </c>
      <c r="Z119" s="362">
        <f t="shared" si="10"/>
        <v>0</v>
      </c>
      <c r="AA119" s="363"/>
    </row>
    <row r="120" spans="1:27" s="364" customFormat="1" ht="12.75" customHeight="1">
      <c r="A120" s="358">
        <f t="shared" si="8"/>
        <v>15</v>
      </c>
      <c r="B120" s="398">
        <v>120101210060101</v>
      </c>
      <c r="C120" s="417" t="s">
        <v>389</v>
      </c>
      <c r="D120" s="359">
        <f>+SUMIF('BG SISTEMA'!A:A,'CA EF'!B120,'BG SISTEMA'!F:F)</f>
        <v>0</v>
      </c>
      <c r="E120" s="360"/>
      <c r="F120" s="360"/>
      <c r="G120" s="418">
        <v>0</v>
      </c>
      <c r="H120" s="361">
        <f t="shared" si="9"/>
        <v>0</v>
      </c>
      <c r="I120" s="361">
        <v>0</v>
      </c>
      <c r="J120" s="361">
        <v>0</v>
      </c>
      <c r="K120" s="361">
        <v>0</v>
      </c>
      <c r="L120" s="361">
        <v>0</v>
      </c>
      <c r="M120" s="361">
        <v>0</v>
      </c>
      <c r="N120" s="361">
        <v>0</v>
      </c>
      <c r="O120" s="361">
        <v>0</v>
      </c>
      <c r="P120" s="361">
        <v>0</v>
      </c>
      <c r="Q120" s="361">
        <v>0</v>
      </c>
      <c r="R120" s="361">
        <v>0</v>
      </c>
      <c r="S120" s="361">
        <v>0</v>
      </c>
      <c r="T120" s="361">
        <v>0</v>
      </c>
      <c r="U120" s="361">
        <v>0</v>
      </c>
      <c r="V120" s="361">
        <v>0</v>
      </c>
      <c r="W120" s="361">
        <v>0</v>
      </c>
      <c r="X120" s="361">
        <v>0</v>
      </c>
      <c r="Y120" s="361">
        <v>0</v>
      </c>
      <c r="Z120" s="362">
        <f t="shared" si="10"/>
        <v>0</v>
      </c>
      <c r="AA120" s="363"/>
    </row>
    <row r="121" spans="1:27" s="364" customFormat="1" ht="12.75" customHeight="1">
      <c r="A121" s="358">
        <f t="shared" si="8"/>
        <v>15</v>
      </c>
      <c r="B121" s="398">
        <v>120101210060199</v>
      </c>
      <c r="C121" s="417" t="s">
        <v>390</v>
      </c>
      <c r="D121" s="359">
        <f>+SUMIF('BG SISTEMA'!A:A,'CA EF'!B121,'BG SISTEMA'!F:F)</f>
        <v>0</v>
      </c>
      <c r="E121" s="360"/>
      <c r="F121" s="360"/>
      <c r="G121" s="418">
        <v>0</v>
      </c>
      <c r="H121" s="361">
        <f t="shared" si="9"/>
        <v>0</v>
      </c>
      <c r="I121" s="361">
        <v>0</v>
      </c>
      <c r="J121" s="361">
        <v>0</v>
      </c>
      <c r="K121" s="361">
        <v>0</v>
      </c>
      <c r="L121" s="361">
        <v>0</v>
      </c>
      <c r="M121" s="361">
        <v>0</v>
      </c>
      <c r="N121" s="361">
        <v>0</v>
      </c>
      <c r="O121" s="361">
        <v>0</v>
      </c>
      <c r="P121" s="361">
        <v>0</v>
      </c>
      <c r="Q121" s="361">
        <v>0</v>
      </c>
      <c r="R121" s="361">
        <v>0</v>
      </c>
      <c r="S121" s="361">
        <v>0</v>
      </c>
      <c r="T121" s="361">
        <v>0</v>
      </c>
      <c r="U121" s="361">
        <v>0</v>
      </c>
      <c r="V121" s="361">
        <v>0</v>
      </c>
      <c r="W121" s="361">
        <v>0</v>
      </c>
      <c r="X121" s="361">
        <v>0</v>
      </c>
      <c r="Y121" s="361">
        <v>0</v>
      </c>
      <c r="Z121" s="362">
        <f t="shared" si="10"/>
        <v>0</v>
      </c>
      <c r="AA121" s="363"/>
    </row>
    <row r="122" spans="1:27" s="364" customFormat="1" ht="12.75" customHeight="1">
      <c r="A122" s="358">
        <f t="shared" si="8"/>
        <v>15</v>
      </c>
      <c r="B122" s="398">
        <v>120101210060201</v>
      </c>
      <c r="C122" s="417" t="s">
        <v>391</v>
      </c>
      <c r="D122" s="359">
        <f>+SUMIF('BG SISTEMA'!A:A,'CA EF'!B122,'BG SISTEMA'!F:F)</f>
        <v>0</v>
      </c>
      <c r="E122" s="360"/>
      <c r="F122" s="360"/>
      <c r="G122" s="418">
        <v>0</v>
      </c>
      <c r="H122" s="361">
        <f t="shared" si="9"/>
        <v>0</v>
      </c>
      <c r="I122" s="361">
        <v>0</v>
      </c>
      <c r="J122" s="361">
        <v>0</v>
      </c>
      <c r="K122" s="361">
        <v>0</v>
      </c>
      <c r="L122" s="361">
        <v>0</v>
      </c>
      <c r="M122" s="361">
        <v>0</v>
      </c>
      <c r="N122" s="361">
        <v>0</v>
      </c>
      <c r="O122" s="361">
        <v>0</v>
      </c>
      <c r="P122" s="361">
        <v>0</v>
      </c>
      <c r="Q122" s="361">
        <v>0</v>
      </c>
      <c r="R122" s="361">
        <v>0</v>
      </c>
      <c r="S122" s="361">
        <v>0</v>
      </c>
      <c r="T122" s="361">
        <v>0</v>
      </c>
      <c r="U122" s="361">
        <v>0</v>
      </c>
      <c r="V122" s="361">
        <v>0</v>
      </c>
      <c r="W122" s="361">
        <v>0</v>
      </c>
      <c r="X122" s="361">
        <v>0</v>
      </c>
      <c r="Y122" s="361">
        <v>0</v>
      </c>
      <c r="Z122" s="362">
        <f t="shared" si="10"/>
        <v>0</v>
      </c>
      <c r="AA122" s="363"/>
    </row>
    <row r="123" spans="1:27" s="364" customFormat="1" ht="12.75" customHeight="1">
      <c r="A123" s="358">
        <f t="shared" si="8"/>
        <v>15</v>
      </c>
      <c r="B123" s="398">
        <v>120101210060299</v>
      </c>
      <c r="C123" s="417" t="s">
        <v>392</v>
      </c>
      <c r="D123" s="359">
        <f>+SUMIF('BG SISTEMA'!A:A,'CA EF'!B123,'BG SISTEMA'!F:F)</f>
        <v>0</v>
      </c>
      <c r="E123" s="360"/>
      <c r="F123" s="360"/>
      <c r="G123" s="418">
        <v>0</v>
      </c>
      <c r="H123" s="361">
        <f t="shared" si="9"/>
        <v>0</v>
      </c>
      <c r="I123" s="361">
        <v>0</v>
      </c>
      <c r="J123" s="361">
        <v>0</v>
      </c>
      <c r="K123" s="361">
        <v>0</v>
      </c>
      <c r="L123" s="361">
        <v>0</v>
      </c>
      <c r="M123" s="361">
        <v>0</v>
      </c>
      <c r="N123" s="361">
        <v>0</v>
      </c>
      <c r="O123" s="361">
        <v>0</v>
      </c>
      <c r="P123" s="361">
        <v>0</v>
      </c>
      <c r="Q123" s="361">
        <v>0</v>
      </c>
      <c r="R123" s="361">
        <v>0</v>
      </c>
      <c r="S123" s="361">
        <v>0</v>
      </c>
      <c r="T123" s="361">
        <v>0</v>
      </c>
      <c r="U123" s="361">
        <v>0</v>
      </c>
      <c r="V123" s="361">
        <v>0</v>
      </c>
      <c r="W123" s="361">
        <v>0</v>
      </c>
      <c r="X123" s="361">
        <v>0</v>
      </c>
      <c r="Y123" s="361">
        <v>0</v>
      </c>
      <c r="Z123" s="362">
        <f t="shared" si="10"/>
        <v>0</v>
      </c>
      <c r="AA123" s="363"/>
    </row>
    <row r="124" spans="1:27" s="364" customFormat="1" ht="12.75" customHeight="1">
      <c r="A124" s="358">
        <f t="shared" si="8"/>
        <v>15</v>
      </c>
      <c r="B124" s="398">
        <v>120101210070101</v>
      </c>
      <c r="C124" s="417" t="s">
        <v>393</v>
      </c>
      <c r="D124" s="359">
        <f>+SUMIF('BG SISTEMA'!A:A,'CA EF'!B124,'BG SISTEMA'!F:F)</f>
        <v>0</v>
      </c>
      <c r="E124" s="360"/>
      <c r="F124" s="360"/>
      <c r="G124" s="418">
        <v>0</v>
      </c>
      <c r="H124" s="361">
        <f t="shared" si="9"/>
        <v>0</v>
      </c>
      <c r="I124" s="361">
        <v>0</v>
      </c>
      <c r="J124" s="361">
        <v>0</v>
      </c>
      <c r="K124" s="361">
        <v>0</v>
      </c>
      <c r="L124" s="361">
        <v>0</v>
      </c>
      <c r="M124" s="361">
        <v>0</v>
      </c>
      <c r="N124" s="361">
        <v>0</v>
      </c>
      <c r="O124" s="361">
        <v>0</v>
      </c>
      <c r="P124" s="361">
        <v>0</v>
      </c>
      <c r="Q124" s="361">
        <v>0</v>
      </c>
      <c r="R124" s="361">
        <v>0</v>
      </c>
      <c r="S124" s="361">
        <v>0</v>
      </c>
      <c r="T124" s="361">
        <v>0</v>
      </c>
      <c r="U124" s="361">
        <v>0</v>
      </c>
      <c r="V124" s="361">
        <v>0</v>
      </c>
      <c r="W124" s="361">
        <v>0</v>
      </c>
      <c r="X124" s="361">
        <v>0</v>
      </c>
      <c r="Y124" s="361">
        <v>0</v>
      </c>
      <c r="Z124" s="362">
        <f t="shared" si="10"/>
        <v>0</v>
      </c>
      <c r="AA124" s="363"/>
    </row>
    <row r="125" spans="1:27" s="364" customFormat="1" ht="12.75" customHeight="1">
      <c r="A125" s="358">
        <f t="shared" si="8"/>
        <v>15</v>
      </c>
      <c r="B125" s="398">
        <v>120101210070199</v>
      </c>
      <c r="C125" s="417" t="s">
        <v>394</v>
      </c>
      <c r="D125" s="359">
        <f>+SUMIF('BG SISTEMA'!A:A,'CA EF'!B125,'BG SISTEMA'!F:F)</f>
        <v>0</v>
      </c>
      <c r="E125" s="360"/>
      <c r="F125" s="360"/>
      <c r="G125" s="418">
        <v>0</v>
      </c>
      <c r="H125" s="361">
        <f t="shared" si="9"/>
        <v>0</v>
      </c>
      <c r="I125" s="361">
        <v>0</v>
      </c>
      <c r="J125" s="361">
        <v>0</v>
      </c>
      <c r="K125" s="361">
        <v>0</v>
      </c>
      <c r="L125" s="361">
        <v>0</v>
      </c>
      <c r="M125" s="361">
        <v>0</v>
      </c>
      <c r="N125" s="361">
        <v>0</v>
      </c>
      <c r="O125" s="361">
        <v>0</v>
      </c>
      <c r="P125" s="361">
        <v>0</v>
      </c>
      <c r="Q125" s="361">
        <v>0</v>
      </c>
      <c r="R125" s="361">
        <v>0</v>
      </c>
      <c r="S125" s="361">
        <v>0</v>
      </c>
      <c r="T125" s="361">
        <v>0</v>
      </c>
      <c r="U125" s="361">
        <v>0</v>
      </c>
      <c r="V125" s="361">
        <v>0</v>
      </c>
      <c r="W125" s="361">
        <v>0</v>
      </c>
      <c r="X125" s="361">
        <v>0</v>
      </c>
      <c r="Y125" s="361">
        <v>0</v>
      </c>
      <c r="Z125" s="362">
        <f t="shared" si="10"/>
        <v>0</v>
      </c>
      <c r="AA125" s="363"/>
    </row>
    <row r="126" spans="1:27" s="364" customFormat="1" ht="12.75" customHeight="1">
      <c r="A126" s="358">
        <f t="shared" si="8"/>
        <v>15</v>
      </c>
      <c r="B126" s="398">
        <v>120101210070201</v>
      </c>
      <c r="C126" s="417" t="s">
        <v>395</v>
      </c>
      <c r="D126" s="359">
        <f>+SUMIF('BG SISTEMA'!A:A,'CA EF'!B126,'BG SISTEMA'!F:F)</f>
        <v>0</v>
      </c>
      <c r="E126" s="360"/>
      <c r="F126" s="360"/>
      <c r="G126" s="418">
        <v>0</v>
      </c>
      <c r="H126" s="361">
        <f t="shared" si="9"/>
        <v>0</v>
      </c>
      <c r="I126" s="361">
        <v>0</v>
      </c>
      <c r="J126" s="361">
        <v>0</v>
      </c>
      <c r="K126" s="361">
        <v>0</v>
      </c>
      <c r="L126" s="361">
        <v>0</v>
      </c>
      <c r="M126" s="361">
        <v>0</v>
      </c>
      <c r="N126" s="361">
        <v>0</v>
      </c>
      <c r="O126" s="361">
        <v>0</v>
      </c>
      <c r="P126" s="361">
        <v>0</v>
      </c>
      <c r="Q126" s="361">
        <v>0</v>
      </c>
      <c r="R126" s="361">
        <v>0</v>
      </c>
      <c r="S126" s="361">
        <v>0</v>
      </c>
      <c r="T126" s="361">
        <v>0</v>
      </c>
      <c r="U126" s="361">
        <v>0</v>
      </c>
      <c r="V126" s="361">
        <v>0</v>
      </c>
      <c r="W126" s="361">
        <v>0</v>
      </c>
      <c r="X126" s="361">
        <v>0</v>
      </c>
      <c r="Y126" s="361">
        <v>0</v>
      </c>
      <c r="Z126" s="362">
        <f t="shared" si="10"/>
        <v>0</v>
      </c>
      <c r="AA126" s="363"/>
    </row>
    <row r="127" spans="1:27" s="364" customFormat="1" ht="12.75" customHeight="1">
      <c r="A127" s="358">
        <f t="shared" si="8"/>
        <v>15</v>
      </c>
      <c r="B127" s="398">
        <v>120101210070299</v>
      </c>
      <c r="C127" s="417" t="s">
        <v>396</v>
      </c>
      <c r="D127" s="359">
        <f>+SUMIF('BG SISTEMA'!A:A,'CA EF'!B127,'BG SISTEMA'!F:F)</f>
        <v>0</v>
      </c>
      <c r="E127" s="360"/>
      <c r="F127" s="360"/>
      <c r="G127" s="418">
        <v>0</v>
      </c>
      <c r="H127" s="361">
        <f t="shared" si="9"/>
        <v>0</v>
      </c>
      <c r="I127" s="361">
        <v>0</v>
      </c>
      <c r="J127" s="361">
        <v>0</v>
      </c>
      <c r="K127" s="361">
        <v>0</v>
      </c>
      <c r="L127" s="361">
        <v>0</v>
      </c>
      <c r="M127" s="361">
        <v>0</v>
      </c>
      <c r="N127" s="361">
        <v>0</v>
      </c>
      <c r="O127" s="361">
        <v>0</v>
      </c>
      <c r="P127" s="361">
        <v>0</v>
      </c>
      <c r="Q127" s="361">
        <v>0</v>
      </c>
      <c r="R127" s="361">
        <v>0</v>
      </c>
      <c r="S127" s="361">
        <v>0</v>
      </c>
      <c r="T127" s="361">
        <v>0</v>
      </c>
      <c r="U127" s="361">
        <v>0</v>
      </c>
      <c r="V127" s="361">
        <v>0</v>
      </c>
      <c r="W127" s="361">
        <v>0</v>
      </c>
      <c r="X127" s="361">
        <v>0</v>
      </c>
      <c r="Y127" s="361">
        <v>0</v>
      </c>
      <c r="Z127" s="362">
        <f t="shared" si="10"/>
        <v>0</v>
      </c>
      <c r="AA127" s="363"/>
    </row>
    <row r="128" spans="1:27" s="364" customFormat="1" ht="12.75" customHeight="1">
      <c r="A128" s="358">
        <f t="shared" si="8"/>
        <v>15</v>
      </c>
      <c r="B128" s="398">
        <v>120101210080101</v>
      </c>
      <c r="C128" s="417" t="s">
        <v>397</v>
      </c>
      <c r="D128" s="359">
        <f>+SUMIF('BG SISTEMA'!A:A,'CA EF'!B128,'BG SISTEMA'!F:F)</f>
        <v>0</v>
      </c>
      <c r="E128" s="360"/>
      <c r="F128" s="360"/>
      <c r="G128" s="418">
        <v>0</v>
      </c>
      <c r="H128" s="361">
        <f t="shared" si="9"/>
        <v>0</v>
      </c>
      <c r="I128" s="361">
        <v>0</v>
      </c>
      <c r="J128" s="361">
        <v>0</v>
      </c>
      <c r="K128" s="361">
        <v>0</v>
      </c>
      <c r="L128" s="361">
        <v>0</v>
      </c>
      <c r="M128" s="361">
        <v>0</v>
      </c>
      <c r="N128" s="361">
        <v>0</v>
      </c>
      <c r="O128" s="361">
        <v>0</v>
      </c>
      <c r="P128" s="361">
        <v>0</v>
      </c>
      <c r="Q128" s="361">
        <v>0</v>
      </c>
      <c r="R128" s="361">
        <v>0</v>
      </c>
      <c r="S128" s="361">
        <v>0</v>
      </c>
      <c r="T128" s="361">
        <v>0</v>
      </c>
      <c r="U128" s="361">
        <v>0</v>
      </c>
      <c r="V128" s="361">
        <v>0</v>
      </c>
      <c r="W128" s="361">
        <v>0</v>
      </c>
      <c r="X128" s="361">
        <v>0</v>
      </c>
      <c r="Y128" s="361">
        <v>0</v>
      </c>
      <c r="Z128" s="362">
        <f t="shared" si="10"/>
        <v>0</v>
      </c>
      <c r="AA128" s="363"/>
    </row>
    <row r="129" spans="1:27" s="364" customFormat="1" ht="12.75" customHeight="1">
      <c r="A129" s="358">
        <f t="shared" si="8"/>
        <v>15</v>
      </c>
      <c r="B129" s="398">
        <v>120101210080199</v>
      </c>
      <c r="C129" s="417" t="s">
        <v>398</v>
      </c>
      <c r="D129" s="359">
        <f>+SUMIF('BG SISTEMA'!A:A,'CA EF'!B129,'BG SISTEMA'!F:F)</f>
        <v>0</v>
      </c>
      <c r="E129" s="360"/>
      <c r="F129" s="360"/>
      <c r="G129" s="418">
        <v>0</v>
      </c>
      <c r="H129" s="361">
        <f t="shared" si="9"/>
        <v>0</v>
      </c>
      <c r="I129" s="361">
        <v>0</v>
      </c>
      <c r="J129" s="361">
        <v>0</v>
      </c>
      <c r="K129" s="361">
        <v>0</v>
      </c>
      <c r="L129" s="361">
        <v>0</v>
      </c>
      <c r="M129" s="361">
        <v>0</v>
      </c>
      <c r="N129" s="361">
        <v>0</v>
      </c>
      <c r="O129" s="361">
        <v>0</v>
      </c>
      <c r="P129" s="361">
        <v>0</v>
      </c>
      <c r="Q129" s="361">
        <v>0</v>
      </c>
      <c r="R129" s="361">
        <v>0</v>
      </c>
      <c r="S129" s="361">
        <v>0</v>
      </c>
      <c r="T129" s="361">
        <v>0</v>
      </c>
      <c r="U129" s="361">
        <v>0</v>
      </c>
      <c r="V129" s="361">
        <v>0</v>
      </c>
      <c r="W129" s="361">
        <v>0</v>
      </c>
      <c r="X129" s="361">
        <v>0</v>
      </c>
      <c r="Y129" s="361">
        <v>0</v>
      </c>
      <c r="Z129" s="362">
        <f t="shared" si="10"/>
        <v>0</v>
      </c>
      <c r="AA129" s="363"/>
    </row>
    <row r="130" spans="1:27" s="364" customFormat="1" ht="12.75" customHeight="1">
      <c r="A130" s="358">
        <f t="shared" si="8"/>
        <v>15</v>
      </c>
      <c r="B130" s="398">
        <v>120101210080201</v>
      </c>
      <c r="C130" s="417" t="s">
        <v>399</v>
      </c>
      <c r="D130" s="359">
        <f>+SUMIF('BG SISTEMA'!A:A,'CA EF'!B130,'BG SISTEMA'!F:F)</f>
        <v>0</v>
      </c>
      <c r="E130" s="360"/>
      <c r="F130" s="360"/>
      <c r="G130" s="418">
        <v>0</v>
      </c>
      <c r="H130" s="361">
        <f t="shared" si="9"/>
        <v>0</v>
      </c>
      <c r="I130" s="361">
        <v>0</v>
      </c>
      <c r="J130" s="361">
        <v>0</v>
      </c>
      <c r="K130" s="361">
        <v>0</v>
      </c>
      <c r="L130" s="361">
        <v>0</v>
      </c>
      <c r="M130" s="361">
        <v>0</v>
      </c>
      <c r="N130" s="361">
        <v>0</v>
      </c>
      <c r="O130" s="361">
        <v>0</v>
      </c>
      <c r="P130" s="361">
        <v>0</v>
      </c>
      <c r="Q130" s="361">
        <v>0</v>
      </c>
      <c r="R130" s="361">
        <v>0</v>
      </c>
      <c r="S130" s="361">
        <v>0</v>
      </c>
      <c r="T130" s="361">
        <v>0</v>
      </c>
      <c r="U130" s="361">
        <v>0</v>
      </c>
      <c r="V130" s="361">
        <v>0</v>
      </c>
      <c r="W130" s="361">
        <v>0</v>
      </c>
      <c r="X130" s="361">
        <v>0</v>
      </c>
      <c r="Y130" s="361">
        <v>0</v>
      </c>
      <c r="Z130" s="362">
        <f t="shared" si="10"/>
        <v>0</v>
      </c>
      <c r="AA130" s="365"/>
    </row>
    <row r="131" spans="1:27" s="364" customFormat="1" ht="12.75" customHeight="1">
      <c r="A131" s="358">
        <f t="shared" si="8"/>
        <v>15</v>
      </c>
      <c r="B131" s="398">
        <v>120101210080299</v>
      </c>
      <c r="C131" s="417" t="s">
        <v>400</v>
      </c>
      <c r="D131" s="359">
        <f>+SUMIF('BG SISTEMA'!A:A,'CA EF'!B131,'BG SISTEMA'!F:F)</f>
        <v>0</v>
      </c>
      <c r="E131" s="360"/>
      <c r="F131" s="360"/>
      <c r="G131" s="418">
        <v>0</v>
      </c>
      <c r="H131" s="361">
        <f t="shared" si="9"/>
        <v>0</v>
      </c>
      <c r="I131" s="361">
        <v>0</v>
      </c>
      <c r="J131" s="361">
        <v>0</v>
      </c>
      <c r="K131" s="361">
        <v>0</v>
      </c>
      <c r="L131" s="361">
        <v>0</v>
      </c>
      <c r="M131" s="361">
        <v>0</v>
      </c>
      <c r="N131" s="361">
        <v>0</v>
      </c>
      <c r="O131" s="361">
        <v>0</v>
      </c>
      <c r="P131" s="361">
        <v>0</v>
      </c>
      <c r="Q131" s="361">
        <v>0</v>
      </c>
      <c r="R131" s="361">
        <v>0</v>
      </c>
      <c r="S131" s="361">
        <v>0</v>
      </c>
      <c r="T131" s="361">
        <v>0</v>
      </c>
      <c r="U131" s="361">
        <v>0</v>
      </c>
      <c r="V131" s="361">
        <v>0</v>
      </c>
      <c r="W131" s="361">
        <v>0</v>
      </c>
      <c r="X131" s="361">
        <v>0</v>
      </c>
      <c r="Y131" s="361">
        <v>0</v>
      </c>
      <c r="Z131" s="362">
        <f t="shared" si="10"/>
        <v>0</v>
      </c>
      <c r="AA131" s="365"/>
    </row>
    <row r="132" spans="1:27" s="364" customFormat="1" ht="12.75" customHeight="1">
      <c r="A132" s="358">
        <f t="shared" si="8"/>
        <v>15</v>
      </c>
      <c r="B132" s="398">
        <v>120101230010101</v>
      </c>
      <c r="C132" s="417" t="s">
        <v>401</v>
      </c>
      <c r="D132" s="359">
        <f>+SUMIF('BG SISTEMA'!A:A,'CA EF'!B132,'BG SISTEMA'!F:F)</f>
        <v>0</v>
      </c>
      <c r="E132" s="360"/>
      <c r="F132" s="360"/>
      <c r="G132" s="418">
        <v>0</v>
      </c>
      <c r="H132" s="361">
        <f t="shared" si="9"/>
        <v>0</v>
      </c>
      <c r="I132" s="361">
        <v>0</v>
      </c>
      <c r="J132" s="361">
        <v>0</v>
      </c>
      <c r="K132" s="361">
        <v>0</v>
      </c>
      <c r="L132" s="361">
        <v>0</v>
      </c>
      <c r="M132" s="361">
        <v>0</v>
      </c>
      <c r="N132" s="361">
        <v>0</v>
      </c>
      <c r="O132" s="361">
        <v>0</v>
      </c>
      <c r="P132" s="361">
        <v>0</v>
      </c>
      <c r="Q132" s="361">
        <v>0</v>
      </c>
      <c r="R132" s="361">
        <v>0</v>
      </c>
      <c r="S132" s="361">
        <v>0</v>
      </c>
      <c r="T132" s="361">
        <v>0</v>
      </c>
      <c r="U132" s="361">
        <v>0</v>
      </c>
      <c r="V132" s="361">
        <v>0</v>
      </c>
      <c r="W132" s="361">
        <v>0</v>
      </c>
      <c r="X132" s="361">
        <v>0</v>
      </c>
      <c r="Y132" s="361">
        <v>0</v>
      </c>
      <c r="Z132" s="362">
        <f t="shared" si="10"/>
        <v>0</v>
      </c>
      <c r="AA132" s="365"/>
    </row>
    <row r="133" spans="1:27" s="364" customFormat="1" ht="12.75" customHeight="1">
      <c r="A133" s="358">
        <f t="shared" si="8"/>
        <v>15</v>
      </c>
      <c r="B133" s="398">
        <v>120101230010199</v>
      </c>
      <c r="C133" s="417" t="s">
        <v>402</v>
      </c>
      <c r="D133" s="359">
        <f>+SUMIF('BG SISTEMA'!A:A,'CA EF'!B133,'BG SISTEMA'!F:F)</f>
        <v>0</v>
      </c>
      <c r="E133" s="360"/>
      <c r="F133" s="360"/>
      <c r="G133" s="418">
        <v>0</v>
      </c>
      <c r="H133" s="361">
        <f t="shared" si="9"/>
        <v>0</v>
      </c>
      <c r="I133" s="361">
        <v>0</v>
      </c>
      <c r="J133" s="361">
        <v>0</v>
      </c>
      <c r="K133" s="361">
        <v>0</v>
      </c>
      <c r="L133" s="361">
        <v>0</v>
      </c>
      <c r="M133" s="361">
        <v>0</v>
      </c>
      <c r="N133" s="361">
        <v>0</v>
      </c>
      <c r="O133" s="361">
        <v>0</v>
      </c>
      <c r="P133" s="361">
        <v>0</v>
      </c>
      <c r="Q133" s="361">
        <v>0</v>
      </c>
      <c r="R133" s="361">
        <v>0</v>
      </c>
      <c r="S133" s="361">
        <v>0</v>
      </c>
      <c r="T133" s="361">
        <v>0</v>
      </c>
      <c r="U133" s="361">
        <v>0</v>
      </c>
      <c r="V133" s="361">
        <v>0</v>
      </c>
      <c r="W133" s="361">
        <v>0</v>
      </c>
      <c r="X133" s="361">
        <v>0</v>
      </c>
      <c r="Y133" s="361">
        <v>0</v>
      </c>
      <c r="Z133" s="362">
        <f t="shared" si="10"/>
        <v>0</v>
      </c>
      <c r="AA133" s="365"/>
    </row>
    <row r="134" spans="1:27" s="364" customFormat="1" ht="12.75" customHeight="1">
      <c r="A134" s="358">
        <f t="shared" si="8"/>
        <v>15</v>
      </c>
      <c r="B134" s="398">
        <v>120101230020101</v>
      </c>
      <c r="C134" s="417" t="s">
        <v>403</v>
      </c>
      <c r="D134" s="359">
        <f>+SUMIF('BG SISTEMA'!A:A,'CA EF'!B134,'BG SISTEMA'!F:F)</f>
        <v>0</v>
      </c>
      <c r="E134" s="360"/>
      <c r="F134" s="360"/>
      <c r="G134" s="418">
        <v>0</v>
      </c>
      <c r="H134" s="361">
        <f t="shared" si="9"/>
        <v>0</v>
      </c>
      <c r="I134" s="361">
        <v>0</v>
      </c>
      <c r="J134" s="361">
        <v>0</v>
      </c>
      <c r="K134" s="361">
        <v>0</v>
      </c>
      <c r="L134" s="361">
        <v>0</v>
      </c>
      <c r="M134" s="361">
        <v>0</v>
      </c>
      <c r="N134" s="361">
        <v>0</v>
      </c>
      <c r="O134" s="361">
        <v>0</v>
      </c>
      <c r="P134" s="361">
        <v>0</v>
      </c>
      <c r="Q134" s="361">
        <v>0</v>
      </c>
      <c r="R134" s="361">
        <v>0</v>
      </c>
      <c r="S134" s="361">
        <v>0</v>
      </c>
      <c r="T134" s="361">
        <v>0</v>
      </c>
      <c r="U134" s="361">
        <v>0</v>
      </c>
      <c r="V134" s="361">
        <v>0</v>
      </c>
      <c r="W134" s="361">
        <v>0</v>
      </c>
      <c r="X134" s="361">
        <v>0</v>
      </c>
      <c r="Y134" s="361">
        <v>0</v>
      </c>
      <c r="Z134" s="362">
        <f t="shared" si="10"/>
        <v>0</v>
      </c>
      <c r="AA134" s="363"/>
    </row>
    <row r="135" spans="1:27" s="364" customFormat="1" ht="12.75" customHeight="1">
      <c r="A135" s="358">
        <f t="shared" si="8"/>
        <v>15</v>
      </c>
      <c r="B135" s="398">
        <v>120101230020199</v>
      </c>
      <c r="C135" s="417" t="s">
        <v>404</v>
      </c>
      <c r="D135" s="359">
        <f>+SUMIF('BG SISTEMA'!A:A,'CA EF'!B135,'BG SISTEMA'!F:F)</f>
        <v>0</v>
      </c>
      <c r="E135" s="360"/>
      <c r="F135" s="360"/>
      <c r="G135" s="418">
        <v>0</v>
      </c>
      <c r="H135" s="361">
        <f t="shared" si="9"/>
        <v>0</v>
      </c>
      <c r="I135" s="361">
        <v>0</v>
      </c>
      <c r="J135" s="361">
        <v>0</v>
      </c>
      <c r="K135" s="361">
        <v>0</v>
      </c>
      <c r="L135" s="361">
        <v>0</v>
      </c>
      <c r="M135" s="361">
        <v>0</v>
      </c>
      <c r="N135" s="361">
        <v>0</v>
      </c>
      <c r="O135" s="361">
        <v>0</v>
      </c>
      <c r="P135" s="361">
        <v>0</v>
      </c>
      <c r="Q135" s="361">
        <v>0</v>
      </c>
      <c r="R135" s="361">
        <v>0</v>
      </c>
      <c r="S135" s="361">
        <v>0</v>
      </c>
      <c r="T135" s="361">
        <v>0</v>
      </c>
      <c r="U135" s="361">
        <v>0</v>
      </c>
      <c r="V135" s="361">
        <v>0</v>
      </c>
      <c r="W135" s="361">
        <v>0</v>
      </c>
      <c r="X135" s="361">
        <v>0</v>
      </c>
      <c r="Y135" s="361">
        <v>0</v>
      </c>
      <c r="Z135" s="362">
        <f t="shared" si="10"/>
        <v>0</v>
      </c>
      <c r="AA135" s="365"/>
    </row>
    <row r="136" spans="1:27" s="364" customFormat="1" ht="12.75" customHeight="1">
      <c r="A136" s="358">
        <f t="shared" si="8"/>
        <v>15</v>
      </c>
      <c r="B136" s="398">
        <v>120101230030101</v>
      </c>
      <c r="C136" s="417" t="s">
        <v>405</v>
      </c>
      <c r="D136" s="359">
        <f>+SUMIF('BG SISTEMA'!A:A,'CA EF'!B136,'BG SISTEMA'!F:F)</f>
        <v>0</v>
      </c>
      <c r="E136" s="360"/>
      <c r="F136" s="360"/>
      <c r="G136" s="418">
        <v>0</v>
      </c>
      <c r="H136" s="361">
        <f t="shared" si="9"/>
        <v>0</v>
      </c>
      <c r="I136" s="361">
        <v>0</v>
      </c>
      <c r="J136" s="361">
        <v>0</v>
      </c>
      <c r="K136" s="361">
        <v>0</v>
      </c>
      <c r="L136" s="361">
        <v>0</v>
      </c>
      <c r="M136" s="361">
        <v>0</v>
      </c>
      <c r="N136" s="361">
        <v>0</v>
      </c>
      <c r="O136" s="361">
        <v>0</v>
      </c>
      <c r="P136" s="361">
        <v>0</v>
      </c>
      <c r="Q136" s="361">
        <v>0</v>
      </c>
      <c r="R136" s="361">
        <v>0</v>
      </c>
      <c r="S136" s="361">
        <v>0</v>
      </c>
      <c r="T136" s="361">
        <v>0</v>
      </c>
      <c r="U136" s="361">
        <v>0</v>
      </c>
      <c r="V136" s="361">
        <v>0</v>
      </c>
      <c r="W136" s="361">
        <v>0</v>
      </c>
      <c r="X136" s="361">
        <v>0</v>
      </c>
      <c r="Y136" s="361">
        <v>0</v>
      </c>
      <c r="Z136" s="362">
        <f t="shared" si="10"/>
        <v>0</v>
      </c>
      <c r="AA136" s="365"/>
    </row>
    <row r="137" spans="1:27" s="364" customFormat="1" ht="12.75" customHeight="1">
      <c r="A137" s="358">
        <f t="shared" si="8"/>
        <v>15</v>
      </c>
      <c r="B137" s="398">
        <v>120101230030199</v>
      </c>
      <c r="C137" s="417" t="s">
        <v>406</v>
      </c>
      <c r="D137" s="359">
        <f>+SUMIF('BG SISTEMA'!A:A,'CA EF'!B137,'BG SISTEMA'!F:F)</f>
        <v>0</v>
      </c>
      <c r="E137" s="360"/>
      <c r="F137" s="360"/>
      <c r="G137" s="418">
        <v>0</v>
      </c>
      <c r="H137" s="361">
        <f t="shared" si="9"/>
        <v>0</v>
      </c>
      <c r="I137" s="361">
        <v>0</v>
      </c>
      <c r="J137" s="361">
        <v>0</v>
      </c>
      <c r="K137" s="361">
        <v>0</v>
      </c>
      <c r="L137" s="361">
        <v>0</v>
      </c>
      <c r="M137" s="361">
        <v>0</v>
      </c>
      <c r="N137" s="361">
        <v>0</v>
      </c>
      <c r="O137" s="361">
        <v>0</v>
      </c>
      <c r="P137" s="361">
        <v>0</v>
      </c>
      <c r="Q137" s="361">
        <v>0</v>
      </c>
      <c r="R137" s="361">
        <v>0</v>
      </c>
      <c r="S137" s="361">
        <v>0</v>
      </c>
      <c r="T137" s="361">
        <v>0</v>
      </c>
      <c r="U137" s="361">
        <v>0</v>
      </c>
      <c r="V137" s="361">
        <v>0</v>
      </c>
      <c r="W137" s="361">
        <v>0</v>
      </c>
      <c r="X137" s="361">
        <v>0</v>
      </c>
      <c r="Y137" s="361">
        <v>0</v>
      </c>
      <c r="Z137" s="362">
        <f t="shared" si="10"/>
        <v>0</v>
      </c>
      <c r="AA137" s="365"/>
    </row>
    <row r="138" spans="1:27" s="364" customFormat="1" ht="12.75" customHeight="1">
      <c r="A138" s="358">
        <f t="shared" si="8"/>
        <v>15</v>
      </c>
      <c r="B138" s="398">
        <v>120101230040101</v>
      </c>
      <c r="C138" s="417" t="s">
        <v>407</v>
      </c>
      <c r="D138" s="359">
        <f>+SUMIF('BG SISTEMA'!A:A,'CA EF'!B138,'BG SISTEMA'!F:F)</f>
        <v>0</v>
      </c>
      <c r="E138" s="360"/>
      <c r="F138" s="360"/>
      <c r="G138" s="418">
        <v>0</v>
      </c>
      <c r="H138" s="361">
        <f t="shared" si="9"/>
        <v>0</v>
      </c>
      <c r="I138" s="361">
        <v>0</v>
      </c>
      <c r="J138" s="361">
        <v>0</v>
      </c>
      <c r="K138" s="361">
        <v>0</v>
      </c>
      <c r="L138" s="361">
        <v>0</v>
      </c>
      <c r="M138" s="361">
        <v>0</v>
      </c>
      <c r="N138" s="361">
        <v>0</v>
      </c>
      <c r="O138" s="361">
        <v>0</v>
      </c>
      <c r="P138" s="361">
        <v>0</v>
      </c>
      <c r="Q138" s="361">
        <v>0</v>
      </c>
      <c r="R138" s="361">
        <v>0</v>
      </c>
      <c r="S138" s="361">
        <v>0</v>
      </c>
      <c r="T138" s="361">
        <v>0</v>
      </c>
      <c r="U138" s="361">
        <v>0</v>
      </c>
      <c r="V138" s="361">
        <v>0</v>
      </c>
      <c r="W138" s="361">
        <v>0</v>
      </c>
      <c r="X138" s="361">
        <v>0</v>
      </c>
      <c r="Y138" s="361">
        <v>0</v>
      </c>
      <c r="Z138" s="362">
        <f t="shared" si="10"/>
        <v>0</v>
      </c>
      <c r="AA138" s="365"/>
    </row>
    <row r="139" spans="1:27" s="364" customFormat="1" ht="12.75" customHeight="1">
      <c r="A139" s="358">
        <f t="shared" si="8"/>
        <v>15</v>
      </c>
      <c r="B139" s="398">
        <v>120101230040199</v>
      </c>
      <c r="C139" s="417" t="s">
        <v>408</v>
      </c>
      <c r="D139" s="359">
        <f>+SUMIF('BG SISTEMA'!A:A,'CA EF'!B139,'BG SISTEMA'!F:F)</f>
        <v>0</v>
      </c>
      <c r="E139" s="360"/>
      <c r="F139" s="360"/>
      <c r="G139" s="418">
        <v>0</v>
      </c>
      <c r="H139" s="361">
        <f t="shared" si="9"/>
        <v>0</v>
      </c>
      <c r="I139" s="361">
        <v>0</v>
      </c>
      <c r="J139" s="361">
        <v>0</v>
      </c>
      <c r="K139" s="361">
        <v>0</v>
      </c>
      <c r="L139" s="361">
        <v>0</v>
      </c>
      <c r="M139" s="361">
        <v>0</v>
      </c>
      <c r="N139" s="361">
        <v>0</v>
      </c>
      <c r="O139" s="361">
        <v>0</v>
      </c>
      <c r="P139" s="361">
        <v>0</v>
      </c>
      <c r="Q139" s="361">
        <v>0</v>
      </c>
      <c r="R139" s="361">
        <v>0</v>
      </c>
      <c r="S139" s="361">
        <v>0</v>
      </c>
      <c r="T139" s="361">
        <v>0</v>
      </c>
      <c r="U139" s="361">
        <v>0</v>
      </c>
      <c r="V139" s="361">
        <v>0</v>
      </c>
      <c r="W139" s="361">
        <v>0</v>
      </c>
      <c r="X139" s="361">
        <v>0</v>
      </c>
      <c r="Y139" s="361">
        <v>0</v>
      </c>
      <c r="Z139" s="362">
        <f t="shared" si="10"/>
        <v>0</v>
      </c>
      <c r="AA139" s="365"/>
    </row>
    <row r="140" spans="1:27" s="364" customFormat="1" ht="12.75" customHeight="1">
      <c r="A140" s="358">
        <f t="shared" si="8"/>
        <v>15</v>
      </c>
      <c r="B140" s="398">
        <v>120101230050101</v>
      </c>
      <c r="C140" s="417" t="s">
        <v>409</v>
      </c>
      <c r="D140" s="359">
        <f>+SUMIF('BG SISTEMA'!A:A,'CA EF'!B140,'BG SISTEMA'!F:F)</f>
        <v>0</v>
      </c>
      <c r="E140" s="360"/>
      <c r="F140" s="360"/>
      <c r="G140" s="418">
        <v>0</v>
      </c>
      <c r="H140" s="361">
        <f t="shared" si="9"/>
        <v>0</v>
      </c>
      <c r="I140" s="361">
        <v>0</v>
      </c>
      <c r="J140" s="361">
        <v>0</v>
      </c>
      <c r="K140" s="361">
        <v>0</v>
      </c>
      <c r="L140" s="361">
        <v>0</v>
      </c>
      <c r="M140" s="361">
        <v>0</v>
      </c>
      <c r="N140" s="361">
        <v>0</v>
      </c>
      <c r="O140" s="361">
        <v>0</v>
      </c>
      <c r="P140" s="361">
        <v>0</v>
      </c>
      <c r="Q140" s="361">
        <v>0</v>
      </c>
      <c r="R140" s="361">
        <v>0</v>
      </c>
      <c r="S140" s="361">
        <v>0</v>
      </c>
      <c r="T140" s="361">
        <v>0</v>
      </c>
      <c r="U140" s="361">
        <v>0</v>
      </c>
      <c r="V140" s="361">
        <v>0</v>
      </c>
      <c r="W140" s="361">
        <v>0</v>
      </c>
      <c r="X140" s="361">
        <v>0</v>
      </c>
      <c r="Y140" s="361">
        <v>0</v>
      </c>
      <c r="Z140" s="362">
        <f t="shared" si="10"/>
        <v>0</v>
      </c>
      <c r="AA140" s="363"/>
    </row>
    <row r="141" spans="1:27" s="364" customFormat="1" ht="12.75" customHeight="1">
      <c r="A141" s="358">
        <f t="shared" si="8"/>
        <v>15</v>
      </c>
      <c r="B141" s="398">
        <v>120101230050199</v>
      </c>
      <c r="C141" s="417" t="s">
        <v>410</v>
      </c>
      <c r="D141" s="359">
        <f>+SUMIF('BG SISTEMA'!A:A,'CA EF'!B141,'BG SISTEMA'!F:F)</f>
        <v>0</v>
      </c>
      <c r="E141" s="360"/>
      <c r="F141" s="360"/>
      <c r="G141" s="418">
        <v>0</v>
      </c>
      <c r="H141" s="361">
        <f t="shared" si="9"/>
        <v>0</v>
      </c>
      <c r="I141" s="361">
        <v>0</v>
      </c>
      <c r="J141" s="361">
        <v>0</v>
      </c>
      <c r="K141" s="361">
        <v>0</v>
      </c>
      <c r="L141" s="361">
        <v>0</v>
      </c>
      <c r="M141" s="361">
        <v>0</v>
      </c>
      <c r="N141" s="361">
        <v>0</v>
      </c>
      <c r="O141" s="361">
        <v>0</v>
      </c>
      <c r="P141" s="361">
        <v>0</v>
      </c>
      <c r="Q141" s="361">
        <v>0</v>
      </c>
      <c r="R141" s="361">
        <v>0</v>
      </c>
      <c r="S141" s="361">
        <v>0</v>
      </c>
      <c r="T141" s="361">
        <v>0</v>
      </c>
      <c r="U141" s="361">
        <v>0</v>
      </c>
      <c r="V141" s="361">
        <v>0</v>
      </c>
      <c r="W141" s="361">
        <v>0</v>
      </c>
      <c r="X141" s="361">
        <v>0</v>
      </c>
      <c r="Y141" s="361">
        <v>0</v>
      </c>
      <c r="Z141" s="362">
        <f t="shared" si="10"/>
        <v>0</v>
      </c>
      <c r="AA141" s="365"/>
    </row>
    <row r="142" spans="1:27" s="364" customFormat="1" ht="12.75" customHeight="1">
      <c r="A142" s="358">
        <f t="shared" si="8"/>
        <v>15</v>
      </c>
      <c r="B142" s="398">
        <v>120101250010101</v>
      </c>
      <c r="C142" s="417" t="s">
        <v>411</v>
      </c>
      <c r="D142" s="359">
        <f>+SUMIF('BG SISTEMA'!A:A,'CA EF'!B142,'BG SISTEMA'!F:F)</f>
        <v>0</v>
      </c>
      <c r="E142" s="360"/>
      <c r="F142" s="360"/>
      <c r="G142" s="418">
        <v>0</v>
      </c>
      <c r="H142" s="361">
        <f t="shared" si="9"/>
        <v>0</v>
      </c>
      <c r="I142" s="361">
        <v>0</v>
      </c>
      <c r="J142" s="361">
        <v>0</v>
      </c>
      <c r="K142" s="361">
        <v>0</v>
      </c>
      <c r="L142" s="361">
        <v>0</v>
      </c>
      <c r="M142" s="361">
        <v>0</v>
      </c>
      <c r="N142" s="361">
        <v>0</v>
      </c>
      <c r="O142" s="361">
        <v>0</v>
      </c>
      <c r="P142" s="361">
        <v>0</v>
      </c>
      <c r="Q142" s="361">
        <v>0</v>
      </c>
      <c r="R142" s="361">
        <v>0</v>
      </c>
      <c r="S142" s="361">
        <v>0</v>
      </c>
      <c r="T142" s="361">
        <v>0</v>
      </c>
      <c r="U142" s="361">
        <v>0</v>
      </c>
      <c r="V142" s="361">
        <v>0</v>
      </c>
      <c r="W142" s="361">
        <v>0</v>
      </c>
      <c r="X142" s="361">
        <v>0</v>
      </c>
      <c r="Y142" s="361">
        <v>0</v>
      </c>
      <c r="Z142" s="362">
        <f t="shared" si="10"/>
        <v>0</v>
      </c>
      <c r="AA142" s="365"/>
    </row>
    <row r="143" spans="1:27" s="364" customFormat="1" ht="12.75" customHeight="1">
      <c r="A143" s="358">
        <f t="shared" si="8"/>
        <v>15</v>
      </c>
      <c r="B143" s="398">
        <v>120101250010199</v>
      </c>
      <c r="C143" s="417" t="s">
        <v>412</v>
      </c>
      <c r="D143" s="359">
        <f>+SUMIF('BG SISTEMA'!A:A,'CA EF'!B143,'BG SISTEMA'!F:F)</f>
        <v>0</v>
      </c>
      <c r="E143" s="360"/>
      <c r="F143" s="360"/>
      <c r="G143" s="418">
        <v>0</v>
      </c>
      <c r="H143" s="361">
        <f t="shared" si="9"/>
        <v>0</v>
      </c>
      <c r="I143" s="361">
        <v>0</v>
      </c>
      <c r="J143" s="361">
        <v>0</v>
      </c>
      <c r="K143" s="361">
        <v>0</v>
      </c>
      <c r="L143" s="361">
        <v>0</v>
      </c>
      <c r="M143" s="361">
        <v>0</v>
      </c>
      <c r="N143" s="361">
        <v>0</v>
      </c>
      <c r="O143" s="361">
        <v>0</v>
      </c>
      <c r="P143" s="361">
        <v>0</v>
      </c>
      <c r="Q143" s="361">
        <v>0</v>
      </c>
      <c r="R143" s="361">
        <v>0</v>
      </c>
      <c r="S143" s="361">
        <v>0</v>
      </c>
      <c r="T143" s="361">
        <v>0</v>
      </c>
      <c r="U143" s="361">
        <v>0</v>
      </c>
      <c r="V143" s="361">
        <v>0</v>
      </c>
      <c r="W143" s="361">
        <v>0</v>
      </c>
      <c r="X143" s="361">
        <v>0</v>
      </c>
      <c r="Y143" s="361">
        <v>0</v>
      </c>
      <c r="Z143" s="362">
        <f t="shared" si="10"/>
        <v>0</v>
      </c>
      <c r="AA143" s="365"/>
    </row>
    <row r="144" spans="1:27" s="364" customFormat="1" ht="12.75" customHeight="1">
      <c r="A144" s="358">
        <f t="shared" si="8"/>
        <v>15</v>
      </c>
      <c r="B144" s="398">
        <v>120101250020101</v>
      </c>
      <c r="C144" s="417" t="s">
        <v>413</v>
      </c>
      <c r="D144" s="359">
        <f>+SUMIF('BG SISTEMA'!A:A,'CA EF'!B144,'BG SISTEMA'!F:F)</f>
        <v>0</v>
      </c>
      <c r="E144" s="360"/>
      <c r="F144" s="360"/>
      <c r="G144" s="418">
        <v>0</v>
      </c>
      <c r="H144" s="361">
        <f t="shared" si="9"/>
        <v>0</v>
      </c>
      <c r="I144" s="361">
        <v>0</v>
      </c>
      <c r="J144" s="361">
        <v>0</v>
      </c>
      <c r="K144" s="361">
        <v>0</v>
      </c>
      <c r="L144" s="361">
        <v>0</v>
      </c>
      <c r="M144" s="361">
        <v>0</v>
      </c>
      <c r="N144" s="361">
        <v>0</v>
      </c>
      <c r="O144" s="361">
        <v>0</v>
      </c>
      <c r="P144" s="361">
        <v>0</v>
      </c>
      <c r="Q144" s="361">
        <v>0</v>
      </c>
      <c r="R144" s="361">
        <v>0</v>
      </c>
      <c r="S144" s="361">
        <v>0</v>
      </c>
      <c r="T144" s="361">
        <v>0</v>
      </c>
      <c r="U144" s="361">
        <v>0</v>
      </c>
      <c r="V144" s="361">
        <v>0</v>
      </c>
      <c r="W144" s="361">
        <v>0</v>
      </c>
      <c r="X144" s="361">
        <v>0</v>
      </c>
      <c r="Y144" s="361">
        <v>0</v>
      </c>
      <c r="Z144" s="362">
        <f t="shared" si="10"/>
        <v>0</v>
      </c>
      <c r="AA144" s="365"/>
    </row>
    <row r="145" spans="1:27" s="364" customFormat="1" ht="12.75" customHeight="1">
      <c r="A145" s="358">
        <f t="shared" si="8"/>
        <v>15</v>
      </c>
      <c r="B145" s="398">
        <v>120101250020199</v>
      </c>
      <c r="C145" s="417" t="s">
        <v>414</v>
      </c>
      <c r="D145" s="359">
        <f>+SUMIF('BG SISTEMA'!A:A,'CA EF'!B145,'BG SISTEMA'!F:F)</f>
        <v>0</v>
      </c>
      <c r="E145" s="360"/>
      <c r="F145" s="360"/>
      <c r="G145" s="418">
        <v>0</v>
      </c>
      <c r="H145" s="361">
        <f t="shared" si="9"/>
        <v>0</v>
      </c>
      <c r="I145" s="361">
        <v>0</v>
      </c>
      <c r="J145" s="361">
        <v>0</v>
      </c>
      <c r="K145" s="361">
        <v>0</v>
      </c>
      <c r="L145" s="361">
        <v>0</v>
      </c>
      <c r="M145" s="361">
        <v>0</v>
      </c>
      <c r="N145" s="361">
        <v>0</v>
      </c>
      <c r="O145" s="361">
        <v>0</v>
      </c>
      <c r="P145" s="361">
        <v>0</v>
      </c>
      <c r="Q145" s="361">
        <v>0</v>
      </c>
      <c r="R145" s="361">
        <v>0</v>
      </c>
      <c r="S145" s="361">
        <v>0</v>
      </c>
      <c r="T145" s="361">
        <v>0</v>
      </c>
      <c r="U145" s="361">
        <v>0</v>
      </c>
      <c r="V145" s="361">
        <v>0</v>
      </c>
      <c r="W145" s="361">
        <v>0</v>
      </c>
      <c r="X145" s="361">
        <v>0</v>
      </c>
      <c r="Y145" s="361">
        <v>0</v>
      </c>
      <c r="Z145" s="362">
        <f t="shared" si="10"/>
        <v>0</v>
      </c>
      <c r="AA145" s="365"/>
    </row>
    <row r="146" spans="1:27" s="364" customFormat="1" ht="12.75" customHeight="1">
      <c r="A146" s="358">
        <f t="shared" si="8"/>
        <v>15</v>
      </c>
      <c r="B146" s="398">
        <v>120101270010101</v>
      </c>
      <c r="C146" s="417" t="s">
        <v>415</v>
      </c>
      <c r="D146" s="359">
        <f>+SUMIF('BG SISTEMA'!A:A,'CA EF'!B146,'BG SISTEMA'!F:F)</f>
        <v>0</v>
      </c>
      <c r="E146" s="360"/>
      <c r="F146" s="360"/>
      <c r="G146" s="418">
        <v>0</v>
      </c>
      <c r="H146" s="361">
        <f t="shared" si="9"/>
        <v>0</v>
      </c>
      <c r="I146" s="361">
        <v>0</v>
      </c>
      <c r="J146" s="361">
        <v>0</v>
      </c>
      <c r="K146" s="361">
        <v>0</v>
      </c>
      <c r="L146" s="361">
        <v>0</v>
      </c>
      <c r="M146" s="361">
        <v>0</v>
      </c>
      <c r="N146" s="361">
        <v>0</v>
      </c>
      <c r="O146" s="361">
        <v>0</v>
      </c>
      <c r="P146" s="361">
        <v>0</v>
      </c>
      <c r="Q146" s="361">
        <v>0</v>
      </c>
      <c r="R146" s="361">
        <v>0</v>
      </c>
      <c r="S146" s="361">
        <v>0</v>
      </c>
      <c r="T146" s="361">
        <v>0</v>
      </c>
      <c r="U146" s="361">
        <v>0</v>
      </c>
      <c r="V146" s="361">
        <v>0</v>
      </c>
      <c r="W146" s="361">
        <v>0</v>
      </c>
      <c r="X146" s="361">
        <v>0</v>
      </c>
      <c r="Y146" s="361">
        <v>0</v>
      </c>
      <c r="Z146" s="362">
        <f t="shared" si="10"/>
        <v>0</v>
      </c>
      <c r="AA146" s="365"/>
    </row>
    <row r="147" spans="1:27" s="364" customFormat="1" ht="12.75" customHeight="1">
      <c r="A147" s="358">
        <f t="shared" si="8"/>
        <v>15</v>
      </c>
      <c r="B147" s="398">
        <v>120101270010199</v>
      </c>
      <c r="C147" s="417" t="s">
        <v>416</v>
      </c>
      <c r="D147" s="359">
        <f>+SUMIF('BG SISTEMA'!A:A,'CA EF'!B147,'BG SISTEMA'!F:F)</f>
        <v>0</v>
      </c>
      <c r="E147" s="360"/>
      <c r="F147" s="360"/>
      <c r="G147" s="418">
        <v>0</v>
      </c>
      <c r="H147" s="361">
        <f t="shared" si="9"/>
        <v>0</v>
      </c>
      <c r="I147" s="361">
        <v>0</v>
      </c>
      <c r="J147" s="361">
        <v>0</v>
      </c>
      <c r="K147" s="361">
        <v>0</v>
      </c>
      <c r="L147" s="361">
        <v>0</v>
      </c>
      <c r="M147" s="361">
        <v>0</v>
      </c>
      <c r="N147" s="361">
        <v>0</v>
      </c>
      <c r="O147" s="361">
        <v>0</v>
      </c>
      <c r="P147" s="361">
        <v>0</v>
      </c>
      <c r="Q147" s="361">
        <v>0</v>
      </c>
      <c r="R147" s="361">
        <v>0</v>
      </c>
      <c r="S147" s="361">
        <v>0</v>
      </c>
      <c r="T147" s="361">
        <v>0</v>
      </c>
      <c r="U147" s="361">
        <v>0</v>
      </c>
      <c r="V147" s="361">
        <v>0</v>
      </c>
      <c r="W147" s="361">
        <v>0</v>
      </c>
      <c r="X147" s="361">
        <v>0</v>
      </c>
      <c r="Y147" s="361">
        <v>0</v>
      </c>
      <c r="Z147" s="362">
        <f t="shared" si="10"/>
        <v>0</v>
      </c>
      <c r="AA147" s="365"/>
    </row>
    <row r="148" spans="1:27" s="364" customFormat="1" ht="12.75" customHeight="1">
      <c r="A148" s="358">
        <f t="shared" si="8"/>
        <v>15</v>
      </c>
      <c r="B148" s="398">
        <v>120101290010101</v>
      </c>
      <c r="C148" s="417" t="s">
        <v>417</v>
      </c>
      <c r="D148" s="359">
        <f>+SUMIF('BG SISTEMA'!A:A,'CA EF'!B148,'BG SISTEMA'!F:F)</f>
        <v>0</v>
      </c>
      <c r="E148" s="360"/>
      <c r="F148" s="360"/>
      <c r="G148" s="418">
        <v>0</v>
      </c>
      <c r="H148" s="361">
        <f t="shared" si="9"/>
        <v>0</v>
      </c>
      <c r="I148" s="361">
        <v>0</v>
      </c>
      <c r="J148" s="361">
        <v>0</v>
      </c>
      <c r="K148" s="361">
        <v>0</v>
      </c>
      <c r="L148" s="361">
        <v>0</v>
      </c>
      <c r="M148" s="361">
        <v>0</v>
      </c>
      <c r="N148" s="361">
        <v>0</v>
      </c>
      <c r="O148" s="361">
        <v>0</v>
      </c>
      <c r="P148" s="361">
        <v>0</v>
      </c>
      <c r="Q148" s="361">
        <v>0</v>
      </c>
      <c r="R148" s="361">
        <v>0</v>
      </c>
      <c r="S148" s="361">
        <v>0</v>
      </c>
      <c r="T148" s="361">
        <v>0</v>
      </c>
      <c r="U148" s="361">
        <v>0</v>
      </c>
      <c r="V148" s="361">
        <v>0</v>
      </c>
      <c r="W148" s="361">
        <v>0</v>
      </c>
      <c r="X148" s="361">
        <v>0</v>
      </c>
      <c r="Y148" s="361">
        <v>0</v>
      </c>
      <c r="Z148" s="362">
        <f t="shared" si="10"/>
        <v>0</v>
      </c>
      <c r="AA148" s="365"/>
    </row>
    <row r="149" spans="1:27" s="364" customFormat="1" ht="12.75" customHeight="1">
      <c r="A149" s="358">
        <f t="shared" si="8"/>
        <v>15</v>
      </c>
      <c r="B149" s="398">
        <v>120101290010199</v>
      </c>
      <c r="C149" s="417" t="s">
        <v>418</v>
      </c>
      <c r="D149" s="359">
        <f>+SUMIF('BG SISTEMA'!A:A,'CA EF'!B149,'BG SISTEMA'!F:F)</f>
        <v>0</v>
      </c>
      <c r="E149" s="360"/>
      <c r="F149" s="360"/>
      <c r="G149" s="418">
        <v>0</v>
      </c>
      <c r="H149" s="361">
        <f t="shared" si="9"/>
        <v>0</v>
      </c>
      <c r="I149" s="361">
        <v>0</v>
      </c>
      <c r="J149" s="361">
        <v>0</v>
      </c>
      <c r="K149" s="361">
        <v>0</v>
      </c>
      <c r="L149" s="361">
        <v>0</v>
      </c>
      <c r="M149" s="361">
        <v>0</v>
      </c>
      <c r="N149" s="361">
        <v>0</v>
      </c>
      <c r="O149" s="361">
        <v>0</v>
      </c>
      <c r="P149" s="361">
        <v>0</v>
      </c>
      <c r="Q149" s="361">
        <v>0</v>
      </c>
      <c r="R149" s="361">
        <v>0</v>
      </c>
      <c r="S149" s="361">
        <v>0</v>
      </c>
      <c r="T149" s="361">
        <v>0</v>
      </c>
      <c r="U149" s="361">
        <v>0</v>
      </c>
      <c r="V149" s="361">
        <v>0</v>
      </c>
      <c r="W149" s="361">
        <v>0</v>
      </c>
      <c r="X149" s="361">
        <v>0</v>
      </c>
      <c r="Y149" s="361">
        <v>0</v>
      </c>
      <c r="Z149" s="362">
        <f t="shared" si="10"/>
        <v>0</v>
      </c>
      <c r="AA149" s="365"/>
    </row>
    <row r="150" spans="1:27" s="364" customFormat="1" ht="12.75" customHeight="1">
      <c r="A150" s="358">
        <f t="shared" si="8"/>
        <v>15</v>
      </c>
      <c r="B150" s="398">
        <v>120201310010101</v>
      </c>
      <c r="C150" s="417" t="s">
        <v>419</v>
      </c>
      <c r="D150" s="359">
        <f>+SUMIF('BG SISTEMA'!A:A,'CA EF'!B150,'BG SISTEMA'!F:F)</f>
        <v>0</v>
      </c>
      <c r="E150" s="360"/>
      <c r="F150" s="360"/>
      <c r="G150" s="418">
        <v>0</v>
      </c>
      <c r="H150" s="361">
        <f t="shared" si="9"/>
        <v>0</v>
      </c>
      <c r="I150" s="361">
        <v>0</v>
      </c>
      <c r="J150" s="361">
        <v>0</v>
      </c>
      <c r="K150" s="361">
        <v>0</v>
      </c>
      <c r="L150" s="361">
        <v>0</v>
      </c>
      <c r="M150" s="361">
        <v>0</v>
      </c>
      <c r="N150" s="361">
        <v>0</v>
      </c>
      <c r="O150" s="361">
        <v>0</v>
      </c>
      <c r="P150" s="361">
        <v>0</v>
      </c>
      <c r="Q150" s="361">
        <v>0</v>
      </c>
      <c r="R150" s="361">
        <v>0</v>
      </c>
      <c r="S150" s="361">
        <v>0</v>
      </c>
      <c r="T150" s="361">
        <v>0</v>
      </c>
      <c r="U150" s="361">
        <v>0</v>
      </c>
      <c r="V150" s="361">
        <v>0</v>
      </c>
      <c r="W150" s="361">
        <v>0</v>
      </c>
      <c r="X150" s="361">
        <v>0</v>
      </c>
      <c r="Y150" s="361">
        <v>0</v>
      </c>
      <c r="Z150" s="362">
        <f t="shared" si="10"/>
        <v>0</v>
      </c>
      <c r="AA150" s="365"/>
    </row>
    <row r="151" spans="1:27" s="364" customFormat="1" ht="12.75" customHeight="1">
      <c r="A151" s="358">
        <f t="shared" si="8"/>
        <v>15</v>
      </c>
      <c r="B151" s="398">
        <v>120201310010199</v>
      </c>
      <c r="C151" s="417" t="s">
        <v>420</v>
      </c>
      <c r="D151" s="359">
        <f>+SUMIF('BG SISTEMA'!A:A,'CA EF'!B151,'BG SISTEMA'!F:F)</f>
        <v>0</v>
      </c>
      <c r="E151" s="360"/>
      <c r="F151" s="360"/>
      <c r="G151" s="418">
        <v>0</v>
      </c>
      <c r="H151" s="361">
        <f t="shared" si="9"/>
        <v>0</v>
      </c>
      <c r="I151" s="361">
        <v>0</v>
      </c>
      <c r="J151" s="361">
        <v>0</v>
      </c>
      <c r="K151" s="361">
        <v>0</v>
      </c>
      <c r="L151" s="361">
        <v>0</v>
      </c>
      <c r="M151" s="361">
        <v>0</v>
      </c>
      <c r="N151" s="361">
        <v>0</v>
      </c>
      <c r="O151" s="361">
        <v>0</v>
      </c>
      <c r="P151" s="361">
        <v>0</v>
      </c>
      <c r="Q151" s="361">
        <v>0</v>
      </c>
      <c r="R151" s="361">
        <v>0</v>
      </c>
      <c r="S151" s="361">
        <v>0</v>
      </c>
      <c r="T151" s="361">
        <v>0</v>
      </c>
      <c r="U151" s="361">
        <v>0</v>
      </c>
      <c r="V151" s="361">
        <v>0</v>
      </c>
      <c r="W151" s="361">
        <v>0</v>
      </c>
      <c r="X151" s="361">
        <v>0</v>
      </c>
      <c r="Y151" s="361">
        <v>0</v>
      </c>
      <c r="Z151" s="362">
        <f t="shared" si="10"/>
        <v>0</v>
      </c>
      <c r="AA151" s="365"/>
    </row>
    <row r="152" spans="1:27" s="364" customFormat="1" ht="12.75" customHeight="1">
      <c r="A152" s="358">
        <f t="shared" si="8"/>
        <v>15</v>
      </c>
      <c r="B152" s="398">
        <v>120201310020101</v>
      </c>
      <c r="C152" s="417" t="s">
        <v>421</v>
      </c>
      <c r="D152" s="359">
        <f>+SUMIF('BG SISTEMA'!A:A,'CA EF'!B152,'BG SISTEMA'!F:F)</f>
        <v>0</v>
      </c>
      <c r="E152" s="360"/>
      <c r="F152" s="360"/>
      <c r="G152" s="418">
        <v>0</v>
      </c>
      <c r="H152" s="361">
        <f t="shared" si="9"/>
        <v>0</v>
      </c>
      <c r="I152" s="361">
        <v>0</v>
      </c>
      <c r="J152" s="361">
        <v>0</v>
      </c>
      <c r="K152" s="361">
        <v>0</v>
      </c>
      <c r="L152" s="361">
        <v>0</v>
      </c>
      <c r="M152" s="361">
        <v>0</v>
      </c>
      <c r="N152" s="361">
        <v>0</v>
      </c>
      <c r="O152" s="361">
        <v>0</v>
      </c>
      <c r="P152" s="361">
        <v>0</v>
      </c>
      <c r="Q152" s="361">
        <v>0</v>
      </c>
      <c r="R152" s="361">
        <v>0</v>
      </c>
      <c r="S152" s="361">
        <v>0</v>
      </c>
      <c r="T152" s="361">
        <v>0</v>
      </c>
      <c r="U152" s="361">
        <v>0</v>
      </c>
      <c r="V152" s="361">
        <v>0</v>
      </c>
      <c r="W152" s="361">
        <v>0</v>
      </c>
      <c r="X152" s="361">
        <v>0</v>
      </c>
      <c r="Y152" s="361">
        <v>0</v>
      </c>
      <c r="Z152" s="362">
        <f t="shared" si="10"/>
        <v>0</v>
      </c>
      <c r="AA152" s="365"/>
    </row>
    <row r="153" spans="1:27" s="364" customFormat="1" ht="12.75" customHeight="1">
      <c r="A153" s="358">
        <f t="shared" si="8"/>
        <v>15</v>
      </c>
      <c r="B153" s="398">
        <v>120201310020199</v>
      </c>
      <c r="C153" s="417" t="s">
        <v>422</v>
      </c>
      <c r="D153" s="359">
        <f>+SUMIF('BG SISTEMA'!A:A,'CA EF'!B153,'BG SISTEMA'!F:F)</f>
        <v>0</v>
      </c>
      <c r="E153" s="360"/>
      <c r="F153" s="360"/>
      <c r="G153" s="418">
        <v>0</v>
      </c>
      <c r="H153" s="361">
        <f t="shared" si="9"/>
        <v>0</v>
      </c>
      <c r="I153" s="361">
        <v>0</v>
      </c>
      <c r="J153" s="361">
        <v>0</v>
      </c>
      <c r="K153" s="361">
        <v>0</v>
      </c>
      <c r="L153" s="361">
        <v>0</v>
      </c>
      <c r="M153" s="361">
        <v>0</v>
      </c>
      <c r="N153" s="361">
        <v>0</v>
      </c>
      <c r="O153" s="361">
        <v>0</v>
      </c>
      <c r="P153" s="361">
        <v>0</v>
      </c>
      <c r="Q153" s="361">
        <v>0</v>
      </c>
      <c r="R153" s="361">
        <v>0</v>
      </c>
      <c r="S153" s="361">
        <v>0</v>
      </c>
      <c r="T153" s="361">
        <v>0</v>
      </c>
      <c r="U153" s="361">
        <v>0</v>
      </c>
      <c r="V153" s="361">
        <v>0</v>
      </c>
      <c r="W153" s="361">
        <v>0</v>
      </c>
      <c r="X153" s="361">
        <v>0</v>
      </c>
      <c r="Y153" s="361">
        <v>0</v>
      </c>
      <c r="Z153" s="362">
        <f t="shared" si="10"/>
        <v>0</v>
      </c>
      <c r="AA153" s="363"/>
    </row>
    <row r="154" spans="1:27" s="364" customFormat="1" ht="12.75" customHeight="1">
      <c r="A154" s="358">
        <f t="shared" si="8"/>
        <v>15</v>
      </c>
      <c r="B154" s="398">
        <v>120201310030101</v>
      </c>
      <c r="C154" s="417" t="s">
        <v>423</v>
      </c>
      <c r="D154" s="359">
        <f>+SUMIF('BG SISTEMA'!A:A,'CA EF'!B154,'BG SISTEMA'!F:F)</f>
        <v>0</v>
      </c>
      <c r="E154" s="360"/>
      <c r="F154" s="360"/>
      <c r="G154" s="418">
        <v>0</v>
      </c>
      <c r="H154" s="361">
        <f t="shared" si="9"/>
        <v>0</v>
      </c>
      <c r="I154" s="361">
        <v>0</v>
      </c>
      <c r="J154" s="361">
        <v>0</v>
      </c>
      <c r="K154" s="361">
        <v>0</v>
      </c>
      <c r="L154" s="361">
        <v>0</v>
      </c>
      <c r="M154" s="361">
        <v>0</v>
      </c>
      <c r="N154" s="361">
        <v>0</v>
      </c>
      <c r="O154" s="361">
        <v>0</v>
      </c>
      <c r="P154" s="361">
        <v>0</v>
      </c>
      <c r="Q154" s="361">
        <v>0</v>
      </c>
      <c r="R154" s="361">
        <v>0</v>
      </c>
      <c r="S154" s="361">
        <v>0</v>
      </c>
      <c r="T154" s="361">
        <v>0</v>
      </c>
      <c r="U154" s="361">
        <v>0</v>
      </c>
      <c r="V154" s="361">
        <v>0</v>
      </c>
      <c r="W154" s="361">
        <v>0</v>
      </c>
      <c r="X154" s="361">
        <v>0</v>
      </c>
      <c r="Y154" s="361">
        <v>0</v>
      </c>
      <c r="Z154" s="362">
        <f t="shared" si="10"/>
        <v>0</v>
      </c>
      <c r="AA154" s="363"/>
    </row>
    <row r="155" spans="1:27" s="364" customFormat="1" ht="12.75" customHeight="1">
      <c r="A155" s="358">
        <f t="shared" si="8"/>
        <v>15</v>
      </c>
      <c r="B155" s="398">
        <v>120201310030199</v>
      </c>
      <c r="C155" s="417" t="s">
        <v>424</v>
      </c>
      <c r="D155" s="359">
        <f>+SUMIF('BG SISTEMA'!A:A,'CA EF'!B155,'BG SISTEMA'!F:F)</f>
        <v>0</v>
      </c>
      <c r="E155" s="360"/>
      <c r="F155" s="360"/>
      <c r="G155" s="418">
        <v>0</v>
      </c>
      <c r="H155" s="361">
        <f t="shared" si="9"/>
        <v>0</v>
      </c>
      <c r="I155" s="361">
        <v>0</v>
      </c>
      <c r="J155" s="361">
        <v>0</v>
      </c>
      <c r="K155" s="361">
        <v>0</v>
      </c>
      <c r="L155" s="361">
        <v>0</v>
      </c>
      <c r="M155" s="361">
        <v>0</v>
      </c>
      <c r="N155" s="361">
        <v>0</v>
      </c>
      <c r="O155" s="361">
        <v>0</v>
      </c>
      <c r="P155" s="361">
        <v>0</v>
      </c>
      <c r="Q155" s="361">
        <v>0</v>
      </c>
      <c r="R155" s="361">
        <v>0</v>
      </c>
      <c r="S155" s="361">
        <v>0</v>
      </c>
      <c r="T155" s="361">
        <v>0</v>
      </c>
      <c r="U155" s="361">
        <v>0</v>
      </c>
      <c r="V155" s="361">
        <v>0</v>
      </c>
      <c r="W155" s="361">
        <v>0</v>
      </c>
      <c r="X155" s="361">
        <v>0</v>
      </c>
      <c r="Y155" s="361">
        <v>0</v>
      </c>
      <c r="Z155" s="362">
        <f t="shared" si="10"/>
        <v>0</v>
      </c>
      <c r="AA155" s="363"/>
    </row>
    <row r="156" spans="1:27" s="364" customFormat="1" ht="12.75" customHeight="1">
      <c r="A156" s="358">
        <f t="shared" si="8"/>
        <v>15</v>
      </c>
      <c r="B156" s="398">
        <v>120201310040101</v>
      </c>
      <c r="C156" s="417" t="s">
        <v>425</v>
      </c>
      <c r="D156" s="359">
        <f>+SUMIF('BG SISTEMA'!A:A,'CA EF'!B156,'BG SISTEMA'!F:F)</f>
        <v>0</v>
      </c>
      <c r="E156" s="360"/>
      <c r="F156" s="360"/>
      <c r="G156" s="418">
        <v>0</v>
      </c>
      <c r="H156" s="361">
        <f t="shared" si="9"/>
        <v>0</v>
      </c>
      <c r="I156" s="361">
        <v>0</v>
      </c>
      <c r="J156" s="361">
        <v>0</v>
      </c>
      <c r="K156" s="361">
        <v>0</v>
      </c>
      <c r="L156" s="361">
        <v>0</v>
      </c>
      <c r="M156" s="361">
        <v>0</v>
      </c>
      <c r="N156" s="361">
        <v>0</v>
      </c>
      <c r="O156" s="361">
        <v>0</v>
      </c>
      <c r="P156" s="361">
        <v>0</v>
      </c>
      <c r="Q156" s="361">
        <v>0</v>
      </c>
      <c r="R156" s="361">
        <v>0</v>
      </c>
      <c r="S156" s="361">
        <v>0</v>
      </c>
      <c r="T156" s="361">
        <v>0</v>
      </c>
      <c r="U156" s="361">
        <v>0</v>
      </c>
      <c r="V156" s="361">
        <v>0</v>
      </c>
      <c r="W156" s="361">
        <v>0</v>
      </c>
      <c r="X156" s="361">
        <v>0</v>
      </c>
      <c r="Y156" s="361">
        <v>0</v>
      </c>
      <c r="Z156" s="362">
        <f t="shared" si="10"/>
        <v>0</v>
      </c>
      <c r="AA156" s="363"/>
    </row>
    <row r="157" spans="1:27" s="364" customFormat="1" ht="12.75" customHeight="1">
      <c r="A157" s="358">
        <f t="shared" si="8"/>
        <v>15</v>
      </c>
      <c r="B157" s="398">
        <v>120201310040199</v>
      </c>
      <c r="C157" s="417" t="s">
        <v>426</v>
      </c>
      <c r="D157" s="359">
        <f>+SUMIF('BG SISTEMA'!A:A,'CA EF'!B157,'BG SISTEMA'!F:F)</f>
        <v>0</v>
      </c>
      <c r="E157" s="360"/>
      <c r="F157" s="360"/>
      <c r="G157" s="418">
        <v>0</v>
      </c>
      <c r="H157" s="361">
        <f t="shared" si="9"/>
        <v>0</v>
      </c>
      <c r="I157" s="361">
        <v>0</v>
      </c>
      <c r="J157" s="361">
        <v>0</v>
      </c>
      <c r="K157" s="361">
        <v>0</v>
      </c>
      <c r="L157" s="361">
        <v>0</v>
      </c>
      <c r="M157" s="361">
        <v>0</v>
      </c>
      <c r="N157" s="361">
        <v>0</v>
      </c>
      <c r="O157" s="361">
        <v>0</v>
      </c>
      <c r="P157" s="361">
        <v>0</v>
      </c>
      <c r="Q157" s="361">
        <v>0</v>
      </c>
      <c r="R157" s="361">
        <v>0</v>
      </c>
      <c r="S157" s="361">
        <v>0</v>
      </c>
      <c r="T157" s="361">
        <v>0</v>
      </c>
      <c r="U157" s="361">
        <v>0</v>
      </c>
      <c r="V157" s="361">
        <v>0</v>
      </c>
      <c r="W157" s="361">
        <v>0</v>
      </c>
      <c r="X157" s="361">
        <v>0</v>
      </c>
      <c r="Y157" s="361">
        <v>0</v>
      </c>
      <c r="Z157" s="362">
        <f t="shared" si="10"/>
        <v>0</v>
      </c>
      <c r="AA157" s="363"/>
    </row>
    <row r="158" spans="1:27" s="364" customFormat="1" ht="12.75" customHeight="1">
      <c r="A158" s="358">
        <f t="shared" si="8"/>
        <v>15</v>
      </c>
      <c r="B158" s="398">
        <v>120201310050101</v>
      </c>
      <c r="C158" s="417" t="s">
        <v>427</v>
      </c>
      <c r="D158" s="359">
        <f>+SUMIF('BG SISTEMA'!A:A,'CA EF'!B158,'BG SISTEMA'!F:F)</f>
        <v>0</v>
      </c>
      <c r="E158" s="360"/>
      <c r="F158" s="360"/>
      <c r="G158" s="418">
        <v>0</v>
      </c>
      <c r="H158" s="361">
        <f t="shared" si="9"/>
        <v>0</v>
      </c>
      <c r="I158" s="361">
        <v>0</v>
      </c>
      <c r="J158" s="361">
        <v>0</v>
      </c>
      <c r="K158" s="361">
        <v>0</v>
      </c>
      <c r="L158" s="361">
        <v>0</v>
      </c>
      <c r="M158" s="361">
        <v>0</v>
      </c>
      <c r="N158" s="361">
        <v>0</v>
      </c>
      <c r="O158" s="361">
        <v>0</v>
      </c>
      <c r="P158" s="361">
        <v>0</v>
      </c>
      <c r="Q158" s="361">
        <v>0</v>
      </c>
      <c r="R158" s="361">
        <v>0</v>
      </c>
      <c r="S158" s="361">
        <v>0</v>
      </c>
      <c r="T158" s="361">
        <v>0</v>
      </c>
      <c r="U158" s="361">
        <v>0</v>
      </c>
      <c r="V158" s="361">
        <v>0</v>
      </c>
      <c r="W158" s="361">
        <v>0</v>
      </c>
      <c r="X158" s="361">
        <v>0</v>
      </c>
      <c r="Y158" s="361">
        <v>0</v>
      </c>
      <c r="Z158" s="362">
        <f t="shared" si="10"/>
        <v>0</v>
      </c>
      <c r="AA158" s="363"/>
    </row>
    <row r="159" spans="1:27" s="364" customFormat="1" ht="12.75" customHeight="1">
      <c r="A159" s="358">
        <f t="shared" si="2"/>
        <v>15</v>
      </c>
      <c r="B159" s="398">
        <v>120201310050199</v>
      </c>
      <c r="C159" s="417" t="s">
        <v>428</v>
      </c>
      <c r="D159" s="359">
        <f>+SUMIF('BG SISTEMA'!A:A,'CA EF'!B159,'BG SISTEMA'!F:F)</f>
        <v>0</v>
      </c>
      <c r="E159" s="360"/>
      <c r="F159" s="360"/>
      <c r="G159" s="418">
        <v>0</v>
      </c>
      <c r="H159" s="361">
        <f t="shared" si="0"/>
        <v>0</v>
      </c>
      <c r="I159" s="361">
        <v>0</v>
      </c>
      <c r="J159" s="361">
        <v>0</v>
      </c>
      <c r="K159" s="361">
        <v>0</v>
      </c>
      <c r="L159" s="361">
        <v>0</v>
      </c>
      <c r="M159" s="361">
        <v>0</v>
      </c>
      <c r="N159" s="361">
        <v>0</v>
      </c>
      <c r="O159" s="361">
        <v>0</v>
      </c>
      <c r="P159" s="361">
        <v>0</v>
      </c>
      <c r="Q159" s="361">
        <v>0</v>
      </c>
      <c r="R159" s="361">
        <v>0</v>
      </c>
      <c r="S159" s="361">
        <v>0</v>
      </c>
      <c r="T159" s="361">
        <v>0</v>
      </c>
      <c r="U159" s="361">
        <v>0</v>
      </c>
      <c r="V159" s="361">
        <v>0</v>
      </c>
      <c r="W159" s="361">
        <v>0</v>
      </c>
      <c r="X159" s="361">
        <v>0</v>
      </c>
      <c r="Y159" s="361">
        <v>0</v>
      </c>
      <c r="Z159" s="362">
        <f t="shared" si="1"/>
        <v>0</v>
      </c>
      <c r="AA159" s="365"/>
    </row>
    <row r="160" spans="1:27" s="364" customFormat="1" ht="12.75" customHeight="1">
      <c r="A160" s="358">
        <f t="shared" si="2"/>
        <v>15</v>
      </c>
      <c r="B160" s="398">
        <v>120201310060101</v>
      </c>
      <c r="C160" s="417" t="s">
        <v>429</v>
      </c>
      <c r="D160" s="359">
        <f>+SUMIF('BG SISTEMA'!A:A,'CA EF'!B160,'BG SISTEMA'!F:F)</f>
        <v>0</v>
      </c>
      <c r="E160" s="360"/>
      <c r="F160" s="360"/>
      <c r="G160" s="418">
        <v>0</v>
      </c>
      <c r="H160" s="361">
        <f t="shared" si="0"/>
        <v>0</v>
      </c>
      <c r="I160" s="361">
        <v>0</v>
      </c>
      <c r="J160" s="361">
        <v>0</v>
      </c>
      <c r="K160" s="361">
        <v>0</v>
      </c>
      <c r="L160" s="361">
        <v>0</v>
      </c>
      <c r="M160" s="361">
        <v>0</v>
      </c>
      <c r="N160" s="361">
        <v>0</v>
      </c>
      <c r="O160" s="361">
        <v>0</v>
      </c>
      <c r="P160" s="361">
        <v>0</v>
      </c>
      <c r="Q160" s="361">
        <v>0</v>
      </c>
      <c r="R160" s="361">
        <v>0</v>
      </c>
      <c r="S160" s="361">
        <v>0</v>
      </c>
      <c r="T160" s="361">
        <v>0</v>
      </c>
      <c r="U160" s="361">
        <v>0</v>
      </c>
      <c r="V160" s="361">
        <v>0</v>
      </c>
      <c r="W160" s="361">
        <v>0</v>
      </c>
      <c r="X160" s="361">
        <v>0</v>
      </c>
      <c r="Y160" s="361">
        <v>0</v>
      </c>
      <c r="Z160" s="362">
        <f t="shared" si="1"/>
        <v>0</v>
      </c>
      <c r="AA160" s="365"/>
    </row>
    <row r="161" spans="1:27" s="364" customFormat="1" ht="12.75" customHeight="1">
      <c r="A161" s="358">
        <f t="shared" si="2"/>
        <v>15</v>
      </c>
      <c r="B161" s="398">
        <v>120201310060199</v>
      </c>
      <c r="C161" s="417" t="s">
        <v>430</v>
      </c>
      <c r="D161" s="359">
        <f>+SUMIF('BG SISTEMA'!A:A,'CA EF'!B161,'BG SISTEMA'!F:F)</f>
        <v>0</v>
      </c>
      <c r="E161" s="360"/>
      <c r="F161" s="360"/>
      <c r="G161" s="418">
        <v>0</v>
      </c>
      <c r="H161" s="361">
        <f t="shared" si="0"/>
        <v>0</v>
      </c>
      <c r="I161" s="361">
        <v>0</v>
      </c>
      <c r="J161" s="361">
        <v>0</v>
      </c>
      <c r="K161" s="361">
        <v>0</v>
      </c>
      <c r="L161" s="361">
        <v>0</v>
      </c>
      <c r="M161" s="361">
        <v>0</v>
      </c>
      <c r="N161" s="361">
        <v>0</v>
      </c>
      <c r="O161" s="361">
        <v>0</v>
      </c>
      <c r="P161" s="361">
        <v>0</v>
      </c>
      <c r="Q161" s="361">
        <v>0</v>
      </c>
      <c r="R161" s="361">
        <v>0</v>
      </c>
      <c r="S161" s="361">
        <v>0</v>
      </c>
      <c r="T161" s="361">
        <v>0</v>
      </c>
      <c r="U161" s="361">
        <v>0</v>
      </c>
      <c r="V161" s="361">
        <v>0</v>
      </c>
      <c r="W161" s="361">
        <v>0</v>
      </c>
      <c r="X161" s="361">
        <v>0</v>
      </c>
      <c r="Y161" s="361">
        <v>0</v>
      </c>
      <c r="Z161" s="362">
        <f t="shared" si="1"/>
        <v>0</v>
      </c>
      <c r="AA161" s="365"/>
    </row>
    <row r="162" spans="1:27" s="364" customFormat="1" ht="12.75" customHeight="1">
      <c r="A162" s="358">
        <f t="shared" si="2"/>
        <v>15</v>
      </c>
      <c r="B162" s="398">
        <v>120201310070101</v>
      </c>
      <c r="C162" s="417" t="s">
        <v>431</v>
      </c>
      <c r="D162" s="359">
        <f>+SUMIF('BG SISTEMA'!A:A,'CA EF'!B162,'BG SISTEMA'!F:F)</f>
        <v>0</v>
      </c>
      <c r="E162" s="360"/>
      <c r="F162" s="360"/>
      <c r="G162" s="418">
        <v>0</v>
      </c>
      <c r="H162" s="361">
        <f t="shared" si="0"/>
        <v>0</v>
      </c>
      <c r="I162" s="361">
        <v>0</v>
      </c>
      <c r="J162" s="361">
        <v>0</v>
      </c>
      <c r="K162" s="361">
        <v>0</v>
      </c>
      <c r="L162" s="361">
        <v>0</v>
      </c>
      <c r="M162" s="361">
        <v>0</v>
      </c>
      <c r="N162" s="361">
        <v>0</v>
      </c>
      <c r="O162" s="361">
        <v>0</v>
      </c>
      <c r="P162" s="361">
        <v>0</v>
      </c>
      <c r="Q162" s="361">
        <v>0</v>
      </c>
      <c r="R162" s="361">
        <v>0</v>
      </c>
      <c r="S162" s="361">
        <v>0</v>
      </c>
      <c r="T162" s="361">
        <v>0</v>
      </c>
      <c r="U162" s="361">
        <v>0</v>
      </c>
      <c r="V162" s="361">
        <v>0</v>
      </c>
      <c r="W162" s="361">
        <v>0</v>
      </c>
      <c r="X162" s="361">
        <v>0</v>
      </c>
      <c r="Y162" s="361">
        <v>0</v>
      </c>
      <c r="Z162" s="362">
        <f t="shared" si="1"/>
        <v>0</v>
      </c>
      <c r="AA162" s="365"/>
    </row>
    <row r="163" spans="1:27" s="364" customFormat="1" ht="12.75" customHeight="1">
      <c r="A163" s="358">
        <f t="shared" si="2"/>
        <v>15</v>
      </c>
      <c r="B163" s="398">
        <v>120201310070199</v>
      </c>
      <c r="C163" s="417" t="s">
        <v>432</v>
      </c>
      <c r="D163" s="359">
        <f>+SUMIF('BG SISTEMA'!A:A,'CA EF'!B163,'BG SISTEMA'!F:F)</f>
        <v>0</v>
      </c>
      <c r="E163" s="360"/>
      <c r="F163" s="360"/>
      <c r="G163" s="418">
        <v>0</v>
      </c>
      <c r="H163" s="361">
        <f t="shared" si="0"/>
        <v>0</v>
      </c>
      <c r="I163" s="361">
        <v>0</v>
      </c>
      <c r="J163" s="361">
        <v>0</v>
      </c>
      <c r="K163" s="361">
        <v>0</v>
      </c>
      <c r="L163" s="361">
        <v>0</v>
      </c>
      <c r="M163" s="361">
        <v>0</v>
      </c>
      <c r="N163" s="361">
        <v>0</v>
      </c>
      <c r="O163" s="361">
        <v>0</v>
      </c>
      <c r="P163" s="361">
        <v>0</v>
      </c>
      <c r="Q163" s="361">
        <v>0</v>
      </c>
      <c r="R163" s="361">
        <v>0</v>
      </c>
      <c r="S163" s="361">
        <v>0</v>
      </c>
      <c r="T163" s="361">
        <v>0</v>
      </c>
      <c r="U163" s="361">
        <v>0</v>
      </c>
      <c r="V163" s="361">
        <v>0</v>
      </c>
      <c r="W163" s="361">
        <v>0</v>
      </c>
      <c r="X163" s="361">
        <v>0</v>
      </c>
      <c r="Y163" s="361">
        <v>0</v>
      </c>
      <c r="Z163" s="362">
        <f t="shared" si="1"/>
        <v>0</v>
      </c>
      <c r="AA163" s="365"/>
    </row>
    <row r="164" spans="1:27" s="364" customFormat="1" ht="12.75" customHeight="1">
      <c r="A164" s="358">
        <f t="shared" si="2"/>
        <v>15</v>
      </c>
      <c r="B164" s="398">
        <v>120201310080101</v>
      </c>
      <c r="C164" s="417" t="s">
        <v>433</v>
      </c>
      <c r="D164" s="359">
        <f>+SUMIF('BG SISTEMA'!A:A,'CA EF'!B164,'BG SISTEMA'!F:F)</f>
        <v>0</v>
      </c>
      <c r="E164" s="360"/>
      <c r="F164" s="360"/>
      <c r="G164" s="418">
        <v>0</v>
      </c>
      <c r="H164" s="361">
        <f t="shared" si="0"/>
        <v>0</v>
      </c>
      <c r="I164" s="361">
        <v>0</v>
      </c>
      <c r="J164" s="361">
        <v>0</v>
      </c>
      <c r="K164" s="361">
        <v>0</v>
      </c>
      <c r="L164" s="361">
        <v>0</v>
      </c>
      <c r="M164" s="361">
        <v>0</v>
      </c>
      <c r="N164" s="361">
        <v>0</v>
      </c>
      <c r="O164" s="361">
        <v>0</v>
      </c>
      <c r="P164" s="361">
        <v>0</v>
      </c>
      <c r="Q164" s="361">
        <v>0</v>
      </c>
      <c r="R164" s="361">
        <v>0</v>
      </c>
      <c r="S164" s="361">
        <v>0</v>
      </c>
      <c r="T164" s="361">
        <v>0</v>
      </c>
      <c r="U164" s="361">
        <v>0</v>
      </c>
      <c r="V164" s="361">
        <v>0</v>
      </c>
      <c r="W164" s="361">
        <v>0</v>
      </c>
      <c r="X164" s="361">
        <v>0</v>
      </c>
      <c r="Y164" s="361">
        <v>0</v>
      </c>
      <c r="Z164" s="362">
        <f t="shared" si="1"/>
        <v>0</v>
      </c>
      <c r="AA164" s="365"/>
    </row>
    <row r="165" spans="1:27" s="364" customFormat="1" ht="12.75" customHeight="1">
      <c r="A165" s="358">
        <f t="shared" si="2"/>
        <v>15</v>
      </c>
      <c r="B165" s="398">
        <v>120201310080199</v>
      </c>
      <c r="C165" s="417" t="s">
        <v>434</v>
      </c>
      <c r="D165" s="359">
        <f>+SUMIF('BG SISTEMA'!A:A,'CA EF'!B165,'BG SISTEMA'!F:F)</f>
        <v>0</v>
      </c>
      <c r="E165" s="360"/>
      <c r="F165" s="360"/>
      <c r="G165" s="418">
        <v>0</v>
      </c>
      <c r="H165" s="361">
        <f t="shared" si="0"/>
        <v>0</v>
      </c>
      <c r="I165" s="361">
        <v>0</v>
      </c>
      <c r="J165" s="361">
        <v>0</v>
      </c>
      <c r="K165" s="361">
        <v>0</v>
      </c>
      <c r="L165" s="361">
        <v>0</v>
      </c>
      <c r="M165" s="361">
        <v>0</v>
      </c>
      <c r="N165" s="361">
        <v>0</v>
      </c>
      <c r="O165" s="361">
        <v>0</v>
      </c>
      <c r="P165" s="361">
        <v>0</v>
      </c>
      <c r="Q165" s="361">
        <v>0</v>
      </c>
      <c r="R165" s="361">
        <v>0</v>
      </c>
      <c r="S165" s="361">
        <v>0</v>
      </c>
      <c r="T165" s="361">
        <v>0</v>
      </c>
      <c r="U165" s="361">
        <v>0</v>
      </c>
      <c r="V165" s="361">
        <v>0</v>
      </c>
      <c r="W165" s="361">
        <v>0</v>
      </c>
      <c r="X165" s="361">
        <v>0</v>
      </c>
      <c r="Y165" s="361">
        <v>0</v>
      </c>
      <c r="Z165" s="362">
        <f t="shared" si="1"/>
        <v>0</v>
      </c>
      <c r="AA165" s="365"/>
    </row>
    <row r="166" spans="1:27" s="364" customFormat="1" ht="12.75" customHeight="1">
      <c r="A166" s="358">
        <f t="shared" si="2"/>
        <v>15</v>
      </c>
      <c r="B166" s="398">
        <v>120201310090101</v>
      </c>
      <c r="C166" s="417" t="s">
        <v>435</v>
      </c>
      <c r="D166" s="359">
        <f>+SUMIF('BG SISTEMA'!A:A,'CA EF'!B166,'BG SISTEMA'!F:F)</f>
        <v>0</v>
      </c>
      <c r="E166" s="360"/>
      <c r="F166" s="360"/>
      <c r="G166" s="418">
        <v>0</v>
      </c>
      <c r="H166" s="361">
        <f t="shared" si="0"/>
        <v>0</v>
      </c>
      <c r="I166" s="361">
        <v>0</v>
      </c>
      <c r="J166" s="361">
        <v>0</v>
      </c>
      <c r="K166" s="361">
        <v>0</v>
      </c>
      <c r="L166" s="361">
        <v>0</v>
      </c>
      <c r="M166" s="361">
        <v>0</v>
      </c>
      <c r="N166" s="361">
        <v>0</v>
      </c>
      <c r="O166" s="361">
        <v>0</v>
      </c>
      <c r="P166" s="361">
        <v>0</v>
      </c>
      <c r="Q166" s="361">
        <v>0</v>
      </c>
      <c r="R166" s="361">
        <v>0</v>
      </c>
      <c r="S166" s="361">
        <v>0</v>
      </c>
      <c r="T166" s="361">
        <v>0</v>
      </c>
      <c r="U166" s="361">
        <v>0</v>
      </c>
      <c r="V166" s="361">
        <v>0</v>
      </c>
      <c r="W166" s="361">
        <v>0</v>
      </c>
      <c r="X166" s="361">
        <v>0</v>
      </c>
      <c r="Y166" s="361">
        <v>0</v>
      </c>
      <c r="Z166" s="362">
        <f t="shared" si="1"/>
        <v>0</v>
      </c>
      <c r="AA166" s="365"/>
    </row>
    <row r="167" spans="1:27" s="364" customFormat="1" ht="12.75" customHeight="1">
      <c r="A167" s="358">
        <f t="shared" si="2"/>
        <v>15</v>
      </c>
      <c r="B167" s="398">
        <v>120201310090199</v>
      </c>
      <c r="C167" s="417" t="s">
        <v>436</v>
      </c>
      <c r="D167" s="359">
        <f>+SUMIF('BG SISTEMA'!A:A,'CA EF'!B167,'BG SISTEMA'!F:F)</f>
        <v>0</v>
      </c>
      <c r="E167" s="360"/>
      <c r="F167" s="360"/>
      <c r="G167" s="418">
        <v>0</v>
      </c>
      <c r="H167" s="361">
        <f t="shared" si="0"/>
        <v>0</v>
      </c>
      <c r="I167" s="361">
        <v>0</v>
      </c>
      <c r="J167" s="361">
        <v>0</v>
      </c>
      <c r="K167" s="361">
        <v>0</v>
      </c>
      <c r="L167" s="361">
        <v>0</v>
      </c>
      <c r="M167" s="361">
        <v>0</v>
      </c>
      <c r="N167" s="361">
        <v>0</v>
      </c>
      <c r="O167" s="361">
        <v>0</v>
      </c>
      <c r="P167" s="361">
        <v>0</v>
      </c>
      <c r="Q167" s="361">
        <v>0</v>
      </c>
      <c r="R167" s="361">
        <v>0</v>
      </c>
      <c r="S167" s="361">
        <v>0</v>
      </c>
      <c r="T167" s="361">
        <v>0</v>
      </c>
      <c r="U167" s="361">
        <v>0</v>
      </c>
      <c r="V167" s="361">
        <v>0</v>
      </c>
      <c r="W167" s="361">
        <v>0</v>
      </c>
      <c r="X167" s="361">
        <v>0</v>
      </c>
      <c r="Y167" s="361">
        <v>0</v>
      </c>
      <c r="Z167" s="362">
        <f t="shared" si="1"/>
        <v>0</v>
      </c>
      <c r="AA167" s="365"/>
    </row>
    <row r="168" spans="1:27" s="364" customFormat="1" ht="12.75" customHeight="1">
      <c r="A168" s="358">
        <f t="shared" si="2"/>
        <v>15</v>
      </c>
      <c r="B168" s="398">
        <v>120201310100101</v>
      </c>
      <c r="C168" s="417" t="s">
        <v>437</v>
      </c>
      <c r="D168" s="359">
        <f>+SUMIF('BG SISTEMA'!A:A,'CA EF'!B168,'BG SISTEMA'!F:F)</f>
        <v>0</v>
      </c>
      <c r="E168" s="360"/>
      <c r="F168" s="360"/>
      <c r="G168" s="418">
        <v>0</v>
      </c>
      <c r="H168" s="361">
        <f t="shared" si="0"/>
        <v>0</v>
      </c>
      <c r="I168" s="361">
        <v>0</v>
      </c>
      <c r="J168" s="361">
        <v>0</v>
      </c>
      <c r="K168" s="361">
        <v>0</v>
      </c>
      <c r="L168" s="361">
        <v>0</v>
      </c>
      <c r="M168" s="361">
        <v>0</v>
      </c>
      <c r="N168" s="361">
        <v>0</v>
      </c>
      <c r="O168" s="361">
        <v>0</v>
      </c>
      <c r="P168" s="361">
        <v>0</v>
      </c>
      <c r="Q168" s="361">
        <v>0</v>
      </c>
      <c r="R168" s="361">
        <v>0</v>
      </c>
      <c r="S168" s="361">
        <v>0</v>
      </c>
      <c r="T168" s="361">
        <v>0</v>
      </c>
      <c r="U168" s="361">
        <v>0</v>
      </c>
      <c r="V168" s="361">
        <v>0</v>
      </c>
      <c r="W168" s="361">
        <v>0</v>
      </c>
      <c r="X168" s="361">
        <v>0</v>
      </c>
      <c r="Y168" s="361">
        <v>0</v>
      </c>
      <c r="Z168" s="362">
        <f t="shared" si="1"/>
        <v>0</v>
      </c>
      <c r="AA168" s="363"/>
    </row>
    <row r="169" spans="1:27" s="364" customFormat="1" ht="12.75" customHeight="1">
      <c r="A169" s="358">
        <f t="shared" si="2"/>
        <v>15</v>
      </c>
      <c r="B169" s="398">
        <v>120201310100199</v>
      </c>
      <c r="C169" s="417" t="s">
        <v>438</v>
      </c>
      <c r="D169" s="359">
        <f>+SUMIF('BG SISTEMA'!A:A,'CA EF'!B169,'BG SISTEMA'!F:F)</f>
        <v>0</v>
      </c>
      <c r="E169" s="360"/>
      <c r="F169" s="360"/>
      <c r="G169" s="418">
        <v>0</v>
      </c>
      <c r="H169" s="361">
        <f t="shared" si="0"/>
        <v>0</v>
      </c>
      <c r="I169" s="361">
        <v>0</v>
      </c>
      <c r="J169" s="361">
        <v>0</v>
      </c>
      <c r="K169" s="361">
        <v>0</v>
      </c>
      <c r="L169" s="361">
        <v>0</v>
      </c>
      <c r="M169" s="361">
        <v>0</v>
      </c>
      <c r="N169" s="361">
        <v>0</v>
      </c>
      <c r="O169" s="361">
        <v>0</v>
      </c>
      <c r="P169" s="361">
        <v>0</v>
      </c>
      <c r="Q169" s="361">
        <v>0</v>
      </c>
      <c r="R169" s="361">
        <v>0</v>
      </c>
      <c r="S169" s="361">
        <v>0</v>
      </c>
      <c r="T169" s="361">
        <v>0</v>
      </c>
      <c r="U169" s="361">
        <v>0</v>
      </c>
      <c r="V169" s="361">
        <v>0</v>
      </c>
      <c r="W169" s="361">
        <v>0</v>
      </c>
      <c r="X169" s="361">
        <v>0</v>
      </c>
      <c r="Y169" s="361">
        <v>0</v>
      </c>
      <c r="Z169" s="362">
        <f t="shared" si="1"/>
        <v>0</v>
      </c>
      <c r="AA169" s="365"/>
    </row>
    <row r="170" spans="1:27" s="364" customFormat="1" ht="12.75" customHeight="1">
      <c r="A170" s="358">
        <f t="shared" si="2"/>
        <v>15</v>
      </c>
      <c r="B170" s="398">
        <v>120201310110101</v>
      </c>
      <c r="C170" s="417" t="s">
        <v>439</v>
      </c>
      <c r="D170" s="359">
        <f>+SUMIF('BG SISTEMA'!A:A,'CA EF'!B170,'BG SISTEMA'!F:F)</f>
        <v>0</v>
      </c>
      <c r="E170" s="360"/>
      <c r="F170" s="360"/>
      <c r="G170" s="418">
        <v>0</v>
      </c>
      <c r="H170" s="361">
        <f t="shared" si="0"/>
        <v>0</v>
      </c>
      <c r="I170" s="361">
        <v>0</v>
      </c>
      <c r="J170" s="361">
        <v>0</v>
      </c>
      <c r="K170" s="361">
        <v>0</v>
      </c>
      <c r="L170" s="361">
        <v>0</v>
      </c>
      <c r="M170" s="361">
        <v>0</v>
      </c>
      <c r="N170" s="361">
        <v>0</v>
      </c>
      <c r="O170" s="361">
        <v>0</v>
      </c>
      <c r="P170" s="361">
        <v>0</v>
      </c>
      <c r="Q170" s="361">
        <v>0</v>
      </c>
      <c r="R170" s="361">
        <v>0</v>
      </c>
      <c r="S170" s="361">
        <v>0</v>
      </c>
      <c r="T170" s="361">
        <v>0</v>
      </c>
      <c r="U170" s="361">
        <v>0</v>
      </c>
      <c r="V170" s="361">
        <v>0</v>
      </c>
      <c r="W170" s="361">
        <v>0</v>
      </c>
      <c r="X170" s="361">
        <v>0</v>
      </c>
      <c r="Y170" s="361">
        <v>0</v>
      </c>
      <c r="Z170" s="362">
        <f t="shared" si="1"/>
        <v>0</v>
      </c>
      <c r="AA170" s="365"/>
    </row>
    <row r="171" spans="1:27" s="364" customFormat="1" ht="12.75" customHeight="1">
      <c r="A171" s="358">
        <f t="shared" si="2"/>
        <v>15</v>
      </c>
      <c r="B171" s="398">
        <v>120201310110199</v>
      </c>
      <c r="C171" s="417" t="s">
        <v>440</v>
      </c>
      <c r="D171" s="359">
        <f>+SUMIF('BG SISTEMA'!A:A,'CA EF'!B171,'BG SISTEMA'!F:F)</f>
        <v>0</v>
      </c>
      <c r="E171" s="360"/>
      <c r="F171" s="360"/>
      <c r="G171" s="418">
        <v>0</v>
      </c>
      <c r="H171" s="361">
        <f t="shared" si="0"/>
        <v>0</v>
      </c>
      <c r="I171" s="361">
        <v>0</v>
      </c>
      <c r="J171" s="361">
        <v>0</v>
      </c>
      <c r="K171" s="361">
        <v>0</v>
      </c>
      <c r="L171" s="361">
        <v>0</v>
      </c>
      <c r="M171" s="361">
        <v>0</v>
      </c>
      <c r="N171" s="361">
        <v>0</v>
      </c>
      <c r="O171" s="361">
        <v>0</v>
      </c>
      <c r="P171" s="361">
        <v>0</v>
      </c>
      <c r="Q171" s="361">
        <v>0</v>
      </c>
      <c r="R171" s="361">
        <v>0</v>
      </c>
      <c r="S171" s="361">
        <v>0</v>
      </c>
      <c r="T171" s="361">
        <v>0</v>
      </c>
      <c r="U171" s="361">
        <v>0</v>
      </c>
      <c r="V171" s="361">
        <v>0</v>
      </c>
      <c r="W171" s="361">
        <v>0</v>
      </c>
      <c r="X171" s="361">
        <v>0</v>
      </c>
      <c r="Y171" s="361">
        <v>0</v>
      </c>
      <c r="Z171" s="362">
        <f t="shared" si="1"/>
        <v>0</v>
      </c>
      <c r="AA171" s="363"/>
    </row>
    <row r="172" spans="1:27" s="364" customFormat="1" ht="12.75" customHeight="1">
      <c r="A172" s="358">
        <f t="shared" si="2"/>
        <v>15</v>
      </c>
      <c r="B172" s="398">
        <v>120201310120101</v>
      </c>
      <c r="C172" s="417" t="s">
        <v>441</v>
      </c>
      <c r="D172" s="359">
        <f>+SUMIF('BG SISTEMA'!A:A,'CA EF'!B172,'BG SISTEMA'!F:F)</f>
        <v>0</v>
      </c>
      <c r="E172" s="360"/>
      <c r="F172" s="360"/>
      <c r="G172" s="418">
        <v>0</v>
      </c>
      <c r="H172" s="361">
        <f t="shared" si="0"/>
        <v>0</v>
      </c>
      <c r="I172" s="361">
        <v>0</v>
      </c>
      <c r="J172" s="361">
        <v>0</v>
      </c>
      <c r="K172" s="361">
        <v>0</v>
      </c>
      <c r="L172" s="361">
        <v>0</v>
      </c>
      <c r="M172" s="361">
        <v>0</v>
      </c>
      <c r="N172" s="361">
        <v>0</v>
      </c>
      <c r="O172" s="361">
        <v>0</v>
      </c>
      <c r="P172" s="361">
        <v>0</v>
      </c>
      <c r="Q172" s="361">
        <v>0</v>
      </c>
      <c r="R172" s="361">
        <v>0</v>
      </c>
      <c r="S172" s="361">
        <v>0</v>
      </c>
      <c r="T172" s="361">
        <v>0</v>
      </c>
      <c r="U172" s="361">
        <v>0</v>
      </c>
      <c r="V172" s="361">
        <v>0</v>
      </c>
      <c r="W172" s="361">
        <v>0</v>
      </c>
      <c r="X172" s="361">
        <v>0</v>
      </c>
      <c r="Y172" s="361">
        <v>0</v>
      </c>
      <c r="Z172" s="362">
        <f t="shared" si="1"/>
        <v>0</v>
      </c>
      <c r="AA172" s="363"/>
    </row>
    <row r="173" spans="1:27" s="364" customFormat="1" ht="12.75" customHeight="1">
      <c r="A173" s="358">
        <f t="shared" si="2"/>
        <v>15</v>
      </c>
      <c r="B173" s="398">
        <v>120201310120199</v>
      </c>
      <c r="C173" s="417" t="s">
        <v>442</v>
      </c>
      <c r="D173" s="359">
        <f>+SUMIF('BG SISTEMA'!A:A,'CA EF'!B173,'BG SISTEMA'!F:F)</f>
        <v>0</v>
      </c>
      <c r="E173" s="360"/>
      <c r="F173" s="360"/>
      <c r="G173" s="418">
        <v>0</v>
      </c>
      <c r="H173" s="361">
        <f t="shared" si="0"/>
        <v>0</v>
      </c>
      <c r="I173" s="361">
        <v>0</v>
      </c>
      <c r="J173" s="361">
        <v>0</v>
      </c>
      <c r="K173" s="361">
        <v>0</v>
      </c>
      <c r="L173" s="361">
        <v>0</v>
      </c>
      <c r="M173" s="361">
        <v>0</v>
      </c>
      <c r="N173" s="361">
        <v>0</v>
      </c>
      <c r="O173" s="361">
        <v>0</v>
      </c>
      <c r="P173" s="361">
        <v>0</v>
      </c>
      <c r="Q173" s="361">
        <v>0</v>
      </c>
      <c r="R173" s="361">
        <v>0</v>
      </c>
      <c r="S173" s="361">
        <v>0</v>
      </c>
      <c r="T173" s="361">
        <v>0</v>
      </c>
      <c r="U173" s="361">
        <v>0</v>
      </c>
      <c r="V173" s="361">
        <v>0</v>
      </c>
      <c r="W173" s="361">
        <v>0</v>
      </c>
      <c r="X173" s="361">
        <v>0</v>
      </c>
      <c r="Y173" s="361">
        <v>0</v>
      </c>
      <c r="Z173" s="362">
        <f t="shared" si="1"/>
        <v>0</v>
      </c>
      <c r="AA173" s="363"/>
    </row>
    <row r="174" spans="1:27" s="364" customFormat="1" ht="12.75" customHeight="1">
      <c r="A174" s="358">
        <f t="shared" si="2"/>
        <v>15</v>
      </c>
      <c r="B174" s="398">
        <v>120201310130101</v>
      </c>
      <c r="C174" s="417" t="s">
        <v>443</v>
      </c>
      <c r="D174" s="359">
        <f>+SUMIF('BG SISTEMA'!A:A,'CA EF'!B174,'BG SISTEMA'!F:F)</f>
        <v>0</v>
      </c>
      <c r="E174" s="360"/>
      <c r="F174" s="360"/>
      <c r="G174" s="418">
        <v>0</v>
      </c>
      <c r="H174" s="361">
        <f t="shared" si="0"/>
        <v>0</v>
      </c>
      <c r="I174" s="361">
        <v>0</v>
      </c>
      <c r="J174" s="361">
        <v>0</v>
      </c>
      <c r="K174" s="361">
        <v>0</v>
      </c>
      <c r="L174" s="361">
        <v>0</v>
      </c>
      <c r="M174" s="361">
        <v>0</v>
      </c>
      <c r="N174" s="361">
        <v>0</v>
      </c>
      <c r="O174" s="361">
        <v>0</v>
      </c>
      <c r="P174" s="361">
        <v>0</v>
      </c>
      <c r="Q174" s="361">
        <v>0</v>
      </c>
      <c r="R174" s="361">
        <v>0</v>
      </c>
      <c r="S174" s="361">
        <v>0</v>
      </c>
      <c r="T174" s="361">
        <v>0</v>
      </c>
      <c r="U174" s="361">
        <v>0</v>
      </c>
      <c r="V174" s="361">
        <v>0</v>
      </c>
      <c r="W174" s="361">
        <v>0</v>
      </c>
      <c r="X174" s="361">
        <v>0</v>
      </c>
      <c r="Y174" s="361">
        <v>0</v>
      </c>
      <c r="Z174" s="362">
        <f t="shared" si="1"/>
        <v>0</v>
      </c>
      <c r="AA174" s="363"/>
    </row>
    <row r="175" spans="1:27" s="364" customFormat="1" ht="12.75" customHeight="1">
      <c r="A175" s="358">
        <f t="shared" si="2"/>
        <v>15</v>
      </c>
      <c r="B175" s="398">
        <v>120201310130199</v>
      </c>
      <c r="C175" s="417" t="s">
        <v>444</v>
      </c>
      <c r="D175" s="359">
        <f>+SUMIF('BG SISTEMA'!A:A,'CA EF'!B175,'BG SISTEMA'!F:F)</f>
        <v>0</v>
      </c>
      <c r="E175" s="360"/>
      <c r="F175" s="360"/>
      <c r="G175" s="418">
        <v>0</v>
      </c>
      <c r="H175" s="361">
        <f t="shared" si="0"/>
        <v>0</v>
      </c>
      <c r="I175" s="361">
        <v>0</v>
      </c>
      <c r="J175" s="361">
        <v>0</v>
      </c>
      <c r="K175" s="361">
        <v>0</v>
      </c>
      <c r="L175" s="361">
        <v>0</v>
      </c>
      <c r="M175" s="361">
        <v>0</v>
      </c>
      <c r="N175" s="361">
        <v>0</v>
      </c>
      <c r="O175" s="361">
        <v>0</v>
      </c>
      <c r="P175" s="361">
        <v>0</v>
      </c>
      <c r="Q175" s="361">
        <v>0</v>
      </c>
      <c r="R175" s="361">
        <v>0</v>
      </c>
      <c r="S175" s="361">
        <v>0</v>
      </c>
      <c r="T175" s="361">
        <v>0</v>
      </c>
      <c r="U175" s="361">
        <v>0</v>
      </c>
      <c r="V175" s="361">
        <v>0</v>
      </c>
      <c r="W175" s="361">
        <v>0</v>
      </c>
      <c r="X175" s="361">
        <v>0</v>
      </c>
      <c r="Y175" s="361">
        <v>0</v>
      </c>
      <c r="Z175" s="362">
        <f t="shared" si="1"/>
        <v>0</v>
      </c>
      <c r="AA175" s="363"/>
    </row>
    <row r="176" spans="1:27" s="364" customFormat="1" ht="12.75" customHeight="1">
      <c r="A176" s="358">
        <f t="shared" si="2"/>
        <v>15</v>
      </c>
      <c r="B176" s="398">
        <v>120201310140101</v>
      </c>
      <c r="C176" s="417" t="s">
        <v>445</v>
      </c>
      <c r="D176" s="359">
        <f>+SUMIF('BG SISTEMA'!A:A,'CA EF'!B176,'BG SISTEMA'!F:F)</f>
        <v>0</v>
      </c>
      <c r="E176" s="360"/>
      <c r="F176" s="360"/>
      <c r="G176" s="418">
        <v>0</v>
      </c>
      <c r="H176" s="361">
        <f t="shared" si="0"/>
        <v>0</v>
      </c>
      <c r="I176" s="361">
        <v>0</v>
      </c>
      <c r="J176" s="361">
        <v>0</v>
      </c>
      <c r="K176" s="361">
        <v>0</v>
      </c>
      <c r="L176" s="361">
        <v>0</v>
      </c>
      <c r="M176" s="361">
        <v>0</v>
      </c>
      <c r="N176" s="361">
        <v>0</v>
      </c>
      <c r="O176" s="361">
        <v>0</v>
      </c>
      <c r="P176" s="361">
        <v>0</v>
      </c>
      <c r="Q176" s="361">
        <v>0</v>
      </c>
      <c r="R176" s="361">
        <v>0</v>
      </c>
      <c r="S176" s="361">
        <v>0</v>
      </c>
      <c r="T176" s="361">
        <v>0</v>
      </c>
      <c r="U176" s="361">
        <v>0</v>
      </c>
      <c r="V176" s="361">
        <v>0</v>
      </c>
      <c r="W176" s="361">
        <v>0</v>
      </c>
      <c r="X176" s="361">
        <v>0</v>
      </c>
      <c r="Y176" s="361">
        <v>0</v>
      </c>
      <c r="Z176" s="362">
        <f t="shared" si="1"/>
        <v>0</v>
      </c>
      <c r="AA176" s="363"/>
    </row>
    <row r="177" spans="1:27" s="364" customFormat="1" ht="12.75" customHeight="1">
      <c r="A177" s="358">
        <f t="shared" si="2"/>
        <v>15</v>
      </c>
      <c r="B177" s="398">
        <v>120201310140199</v>
      </c>
      <c r="C177" s="417" t="s">
        <v>446</v>
      </c>
      <c r="D177" s="359">
        <f>+SUMIF('BG SISTEMA'!A:A,'CA EF'!B177,'BG SISTEMA'!F:F)</f>
        <v>0</v>
      </c>
      <c r="E177" s="360"/>
      <c r="F177" s="360"/>
      <c r="G177" s="418">
        <v>0</v>
      </c>
      <c r="H177" s="361">
        <f t="shared" si="0"/>
        <v>0</v>
      </c>
      <c r="I177" s="361">
        <v>0</v>
      </c>
      <c r="J177" s="361">
        <v>0</v>
      </c>
      <c r="K177" s="361">
        <v>0</v>
      </c>
      <c r="L177" s="361">
        <v>0</v>
      </c>
      <c r="M177" s="361">
        <v>0</v>
      </c>
      <c r="N177" s="361">
        <v>0</v>
      </c>
      <c r="O177" s="361">
        <v>0</v>
      </c>
      <c r="P177" s="361">
        <v>0</v>
      </c>
      <c r="Q177" s="361">
        <v>0</v>
      </c>
      <c r="R177" s="361">
        <v>0</v>
      </c>
      <c r="S177" s="361">
        <v>0</v>
      </c>
      <c r="T177" s="361">
        <v>0</v>
      </c>
      <c r="U177" s="361">
        <v>0</v>
      </c>
      <c r="V177" s="361">
        <v>0</v>
      </c>
      <c r="W177" s="361">
        <v>0</v>
      </c>
      <c r="X177" s="361">
        <v>0</v>
      </c>
      <c r="Y177" s="361">
        <v>0</v>
      </c>
      <c r="Z177" s="362">
        <f t="shared" si="1"/>
        <v>0</v>
      </c>
      <c r="AA177" s="363"/>
    </row>
    <row r="178" spans="1:27" s="364" customFormat="1" ht="12.75" customHeight="1">
      <c r="A178" s="358">
        <f t="shared" si="2"/>
        <v>15</v>
      </c>
      <c r="B178" s="398">
        <v>120201330010101</v>
      </c>
      <c r="C178" s="417" t="s">
        <v>447</v>
      </c>
      <c r="D178" s="359">
        <f>+SUMIF('BG SISTEMA'!A:A,'CA EF'!B178,'BG SISTEMA'!F:F)</f>
        <v>0</v>
      </c>
      <c r="E178" s="360"/>
      <c r="F178" s="360"/>
      <c r="G178" s="418">
        <v>0</v>
      </c>
      <c r="H178" s="361">
        <f t="shared" si="0"/>
        <v>0</v>
      </c>
      <c r="I178" s="361">
        <v>0</v>
      </c>
      <c r="J178" s="361">
        <v>0</v>
      </c>
      <c r="K178" s="361">
        <v>0</v>
      </c>
      <c r="L178" s="361">
        <v>0</v>
      </c>
      <c r="M178" s="361">
        <v>0</v>
      </c>
      <c r="N178" s="361">
        <v>0</v>
      </c>
      <c r="O178" s="361">
        <v>0</v>
      </c>
      <c r="P178" s="361">
        <v>0</v>
      </c>
      <c r="Q178" s="361">
        <v>0</v>
      </c>
      <c r="R178" s="361">
        <v>0</v>
      </c>
      <c r="S178" s="361">
        <v>0</v>
      </c>
      <c r="T178" s="361">
        <v>0</v>
      </c>
      <c r="U178" s="361">
        <v>0</v>
      </c>
      <c r="V178" s="361">
        <v>0</v>
      </c>
      <c r="W178" s="361">
        <v>0</v>
      </c>
      <c r="X178" s="361">
        <v>0</v>
      </c>
      <c r="Y178" s="361">
        <v>0</v>
      </c>
      <c r="Z178" s="362">
        <f t="shared" si="1"/>
        <v>0</v>
      </c>
      <c r="AA178" s="363"/>
    </row>
    <row r="179" spans="1:27" s="364" customFormat="1" ht="12.75" customHeight="1">
      <c r="A179" s="358">
        <f t="shared" si="2"/>
        <v>15</v>
      </c>
      <c r="B179" s="398">
        <v>120201330010199</v>
      </c>
      <c r="C179" s="417" t="s">
        <v>448</v>
      </c>
      <c r="D179" s="359">
        <f>+SUMIF('BG SISTEMA'!A:A,'CA EF'!B179,'BG SISTEMA'!F:F)</f>
        <v>0</v>
      </c>
      <c r="E179" s="360"/>
      <c r="F179" s="360"/>
      <c r="G179" s="418">
        <v>0</v>
      </c>
      <c r="H179" s="361">
        <f t="shared" si="0"/>
        <v>0</v>
      </c>
      <c r="I179" s="361">
        <v>0</v>
      </c>
      <c r="J179" s="361">
        <v>0</v>
      </c>
      <c r="K179" s="361">
        <v>0</v>
      </c>
      <c r="L179" s="361">
        <v>0</v>
      </c>
      <c r="M179" s="361">
        <v>0</v>
      </c>
      <c r="N179" s="361">
        <v>0</v>
      </c>
      <c r="O179" s="361">
        <v>0</v>
      </c>
      <c r="P179" s="361">
        <v>0</v>
      </c>
      <c r="Q179" s="361">
        <v>0</v>
      </c>
      <c r="R179" s="361">
        <v>0</v>
      </c>
      <c r="S179" s="361">
        <v>0</v>
      </c>
      <c r="T179" s="361">
        <v>0</v>
      </c>
      <c r="U179" s="361">
        <v>0</v>
      </c>
      <c r="V179" s="361">
        <v>0</v>
      </c>
      <c r="W179" s="361">
        <v>0</v>
      </c>
      <c r="X179" s="361">
        <v>0</v>
      </c>
      <c r="Y179" s="361">
        <v>0</v>
      </c>
      <c r="Z179" s="362">
        <f t="shared" si="1"/>
        <v>0</v>
      </c>
      <c r="AA179" s="363"/>
    </row>
    <row r="180" spans="1:27" s="364" customFormat="1" ht="12.75" customHeight="1">
      <c r="A180" s="358">
        <f t="shared" si="2"/>
        <v>15</v>
      </c>
      <c r="B180" s="398">
        <v>120201350010101</v>
      </c>
      <c r="C180" s="417" t="s">
        <v>449</v>
      </c>
      <c r="D180" s="359">
        <f>+SUMIF('BG SISTEMA'!A:A,'CA EF'!B180,'BG SISTEMA'!F:F)</f>
        <v>0</v>
      </c>
      <c r="E180" s="360"/>
      <c r="F180" s="360"/>
      <c r="G180" s="418">
        <v>0</v>
      </c>
      <c r="H180" s="361">
        <f t="shared" si="0"/>
        <v>0</v>
      </c>
      <c r="I180" s="361">
        <v>0</v>
      </c>
      <c r="J180" s="361">
        <v>0</v>
      </c>
      <c r="K180" s="361">
        <v>0</v>
      </c>
      <c r="L180" s="361">
        <v>0</v>
      </c>
      <c r="M180" s="361">
        <v>0</v>
      </c>
      <c r="N180" s="361">
        <v>0</v>
      </c>
      <c r="O180" s="361">
        <v>0</v>
      </c>
      <c r="P180" s="361">
        <v>0</v>
      </c>
      <c r="Q180" s="361">
        <v>0</v>
      </c>
      <c r="R180" s="361">
        <v>0</v>
      </c>
      <c r="S180" s="361">
        <v>0</v>
      </c>
      <c r="T180" s="361">
        <v>0</v>
      </c>
      <c r="U180" s="361">
        <v>0</v>
      </c>
      <c r="V180" s="361">
        <v>0</v>
      </c>
      <c r="W180" s="361">
        <v>0</v>
      </c>
      <c r="X180" s="361">
        <v>0</v>
      </c>
      <c r="Y180" s="361">
        <v>0</v>
      </c>
      <c r="Z180" s="362">
        <f t="shared" si="1"/>
        <v>0</v>
      </c>
      <c r="AA180" s="363"/>
    </row>
    <row r="181" spans="1:27" s="364" customFormat="1" ht="12.75" customHeight="1">
      <c r="A181" s="358">
        <f t="shared" si="2"/>
        <v>15</v>
      </c>
      <c r="B181" s="398">
        <v>120201350010199</v>
      </c>
      <c r="C181" s="417" t="s">
        <v>450</v>
      </c>
      <c r="D181" s="359">
        <f>+SUMIF('BG SISTEMA'!A:A,'CA EF'!B181,'BG SISTEMA'!F:F)</f>
        <v>0</v>
      </c>
      <c r="E181" s="360"/>
      <c r="F181" s="360"/>
      <c r="G181" s="418">
        <v>0</v>
      </c>
      <c r="H181" s="361">
        <f t="shared" si="0"/>
        <v>0</v>
      </c>
      <c r="I181" s="361">
        <v>0</v>
      </c>
      <c r="J181" s="361">
        <v>0</v>
      </c>
      <c r="K181" s="361">
        <v>0</v>
      </c>
      <c r="L181" s="361">
        <v>0</v>
      </c>
      <c r="M181" s="361">
        <v>0</v>
      </c>
      <c r="N181" s="361">
        <v>0</v>
      </c>
      <c r="O181" s="361">
        <v>0</v>
      </c>
      <c r="P181" s="361">
        <v>0</v>
      </c>
      <c r="Q181" s="361">
        <v>0</v>
      </c>
      <c r="R181" s="361">
        <v>0</v>
      </c>
      <c r="S181" s="361">
        <v>0</v>
      </c>
      <c r="T181" s="361">
        <v>0</v>
      </c>
      <c r="U181" s="361">
        <v>0</v>
      </c>
      <c r="V181" s="361">
        <v>0</v>
      </c>
      <c r="W181" s="361">
        <v>0</v>
      </c>
      <c r="X181" s="361">
        <v>0</v>
      </c>
      <c r="Y181" s="361">
        <v>0</v>
      </c>
      <c r="Z181" s="362">
        <f t="shared" si="1"/>
        <v>0</v>
      </c>
      <c r="AA181" s="363"/>
    </row>
    <row r="182" spans="1:27" s="364" customFormat="1" ht="12.75" customHeight="1">
      <c r="A182" s="358">
        <f t="shared" si="2"/>
        <v>15</v>
      </c>
      <c r="B182" s="398">
        <v>120201350020101</v>
      </c>
      <c r="C182" s="417" t="s">
        <v>451</v>
      </c>
      <c r="D182" s="359">
        <f>+SUMIF('BG SISTEMA'!A:A,'CA EF'!B182,'BG SISTEMA'!F:F)</f>
        <v>0</v>
      </c>
      <c r="E182" s="360"/>
      <c r="F182" s="360"/>
      <c r="G182" s="418">
        <v>0</v>
      </c>
      <c r="H182" s="361">
        <f t="shared" si="0"/>
        <v>0</v>
      </c>
      <c r="I182" s="361">
        <v>0</v>
      </c>
      <c r="J182" s="361">
        <v>0</v>
      </c>
      <c r="K182" s="361">
        <v>0</v>
      </c>
      <c r="L182" s="361">
        <v>0</v>
      </c>
      <c r="M182" s="361">
        <v>0</v>
      </c>
      <c r="N182" s="361">
        <v>0</v>
      </c>
      <c r="O182" s="361">
        <v>0</v>
      </c>
      <c r="P182" s="361">
        <v>0</v>
      </c>
      <c r="Q182" s="361">
        <v>0</v>
      </c>
      <c r="R182" s="361">
        <v>0</v>
      </c>
      <c r="S182" s="361">
        <v>0</v>
      </c>
      <c r="T182" s="361">
        <v>0</v>
      </c>
      <c r="U182" s="361">
        <v>0</v>
      </c>
      <c r="V182" s="361">
        <v>0</v>
      </c>
      <c r="W182" s="361">
        <v>0</v>
      </c>
      <c r="X182" s="361">
        <v>0</v>
      </c>
      <c r="Y182" s="361">
        <v>0</v>
      </c>
      <c r="Z182" s="362">
        <f t="shared" si="1"/>
        <v>0</v>
      </c>
      <c r="AA182" s="363"/>
    </row>
    <row r="183" spans="1:27" s="364" customFormat="1" ht="12.75" customHeight="1">
      <c r="A183" s="358">
        <f t="shared" si="2"/>
        <v>15</v>
      </c>
      <c r="B183" s="398">
        <v>120201350020199</v>
      </c>
      <c r="C183" s="417" t="s">
        <v>452</v>
      </c>
      <c r="D183" s="359">
        <f>+SUMIF('BG SISTEMA'!A:A,'CA EF'!B183,'BG SISTEMA'!F:F)</f>
        <v>0</v>
      </c>
      <c r="E183" s="360"/>
      <c r="F183" s="360"/>
      <c r="G183" s="418">
        <v>0</v>
      </c>
      <c r="H183" s="361">
        <f t="shared" si="0"/>
        <v>0</v>
      </c>
      <c r="I183" s="361">
        <v>0</v>
      </c>
      <c r="J183" s="361">
        <v>0</v>
      </c>
      <c r="K183" s="361">
        <v>0</v>
      </c>
      <c r="L183" s="361">
        <v>0</v>
      </c>
      <c r="M183" s="361">
        <v>0</v>
      </c>
      <c r="N183" s="361">
        <v>0</v>
      </c>
      <c r="O183" s="361">
        <v>0</v>
      </c>
      <c r="P183" s="361">
        <v>0</v>
      </c>
      <c r="Q183" s="361">
        <v>0</v>
      </c>
      <c r="R183" s="361">
        <v>0</v>
      </c>
      <c r="S183" s="361">
        <v>0</v>
      </c>
      <c r="T183" s="361">
        <v>0</v>
      </c>
      <c r="U183" s="361">
        <v>0</v>
      </c>
      <c r="V183" s="361">
        <v>0</v>
      </c>
      <c r="W183" s="361">
        <v>0</v>
      </c>
      <c r="X183" s="361">
        <v>0</v>
      </c>
      <c r="Y183" s="361">
        <v>0</v>
      </c>
      <c r="Z183" s="362">
        <f t="shared" si="1"/>
        <v>0</v>
      </c>
      <c r="AA183" s="363"/>
    </row>
    <row r="184" spans="1:27" s="364" customFormat="1" ht="12.75" customHeight="1">
      <c r="A184" s="358">
        <f t="shared" si="2"/>
        <v>15</v>
      </c>
      <c r="B184" s="398">
        <v>120201350030101</v>
      </c>
      <c r="C184" s="417" t="s">
        <v>453</v>
      </c>
      <c r="D184" s="359">
        <f>+SUMIF('BG SISTEMA'!A:A,'CA EF'!B184,'BG SISTEMA'!F:F)</f>
        <v>0</v>
      </c>
      <c r="E184" s="360"/>
      <c r="F184" s="360"/>
      <c r="G184" s="418">
        <v>0</v>
      </c>
      <c r="H184" s="361">
        <f t="shared" si="0"/>
        <v>0</v>
      </c>
      <c r="I184" s="361">
        <v>0</v>
      </c>
      <c r="J184" s="361">
        <v>0</v>
      </c>
      <c r="K184" s="361">
        <v>0</v>
      </c>
      <c r="L184" s="361">
        <v>0</v>
      </c>
      <c r="M184" s="361">
        <v>0</v>
      </c>
      <c r="N184" s="361">
        <v>0</v>
      </c>
      <c r="O184" s="361">
        <v>0</v>
      </c>
      <c r="P184" s="361">
        <v>0</v>
      </c>
      <c r="Q184" s="361">
        <v>0</v>
      </c>
      <c r="R184" s="361">
        <v>0</v>
      </c>
      <c r="S184" s="361">
        <v>0</v>
      </c>
      <c r="T184" s="361">
        <v>0</v>
      </c>
      <c r="U184" s="361">
        <v>0</v>
      </c>
      <c r="V184" s="361">
        <v>0</v>
      </c>
      <c r="W184" s="361">
        <v>0</v>
      </c>
      <c r="X184" s="361">
        <v>0</v>
      </c>
      <c r="Y184" s="361">
        <v>0</v>
      </c>
      <c r="Z184" s="362">
        <f t="shared" si="1"/>
        <v>0</v>
      </c>
      <c r="AA184" s="365"/>
    </row>
    <row r="185" spans="1:27" s="364" customFormat="1" ht="12.75" customHeight="1">
      <c r="A185" s="358">
        <f t="shared" si="2"/>
        <v>15</v>
      </c>
      <c r="B185" s="398">
        <v>120201350030199</v>
      </c>
      <c r="C185" s="417" t="s">
        <v>454</v>
      </c>
      <c r="D185" s="359">
        <f>+SUMIF('BG SISTEMA'!A:A,'CA EF'!B185,'BG SISTEMA'!F:F)</f>
        <v>0</v>
      </c>
      <c r="E185" s="360"/>
      <c r="F185" s="360"/>
      <c r="G185" s="418">
        <v>0</v>
      </c>
      <c r="H185" s="361">
        <f t="shared" si="0"/>
        <v>0</v>
      </c>
      <c r="I185" s="361">
        <v>0</v>
      </c>
      <c r="J185" s="361">
        <v>0</v>
      </c>
      <c r="K185" s="361">
        <v>0</v>
      </c>
      <c r="L185" s="361">
        <v>0</v>
      </c>
      <c r="M185" s="361">
        <v>0</v>
      </c>
      <c r="N185" s="361">
        <v>0</v>
      </c>
      <c r="O185" s="361">
        <v>0</v>
      </c>
      <c r="P185" s="361">
        <v>0</v>
      </c>
      <c r="Q185" s="361">
        <v>0</v>
      </c>
      <c r="R185" s="361">
        <v>0</v>
      </c>
      <c r="S185" s="361">
        <v>0</v>
      </c>
      <c r="T185" s="361">
        <v>0</v>
      </c>
      <c r="U185" s="361">
        <v>0</v>
      </c>
      <c r="V185" s="361">
        <v>0</v>
      </c>
      <c r="W185" s="361">
        <v>0</v>
      </c>
      <c r="X185" s="361">
        <v>0</v>
      </c>
      <c r="Y185" s="361">
        <v>0</v>
      </c>
      <c r="Z185" s="362">
        <f t="shared" si="1"/>
        <v>0</v>
      </c>
      <c r="AA185" s="365"/>
    </row>
    <row r="186" spans="1:27" s="364" customFormat="1" ht="12.75" customHeight="1">
      <c r="A186" s="358">
        <f t="shared" si="2"/>
        <v>15</v>
      </c>
      <c r="B186" s="398">
        <v>120201350040101</v>
      </c>
      <c r="C186" s="417" t="s">
        <v>455</v>
      </c>
      <c r="D186" s="359">
        <f>+SUMIF('BG SISTEMA'!A:A,'CA EF'!B186,'BG SISTEMA'!F:F)</f>
        <v>0</v>
      </c>
      <c r="E186" s="360"/>
      <c r="F186" s="360"/>
      <c r="G186" s="418">
        <v>0</v>
      </c>
      <c r="H186" s="361">
        <f t="shared" si="0"/>
        <v>0</v>
      </c>
      <c r="I186" s="361">
        <v>0</v>
      </c>
      <c r="J186" s="361">
        <v>0</v>
      </c>
      <c r="K186" s="361">
        <v>0</v>
      </c>
      <c r="L186" s="361">
        <v>0</v>
      </c>
      <c r="M186" s="361">
        <v>0</v>
      </c>
      <c r="N186" s="361">
        <v>0</v>
      </c>
      <c r="O186" s="361">
        <v>0</v>
      </c>
      <c r="P186" s="361">
        <v>0</v>
      </c>
      <c r="Q186" s="361">
        <v>0</v>
      </c>
      <c r="R186" s="361">
        <v>0</v>
      </c>
      <c r="S186" s="361">
        <v>0</v>
      </c>
      <c r="T186" s="361">
        <v>0</v>
      </c>
      <c r="U186" s="361">
        <v>0</v>
      </c>
      <c r="V186" s="361">
        <v>0</v>
      </c>
      <c r="W186" s="361">
        <v>0</v>
      </c>
      <c r="X186" s="361">
        <v>0</v>
      </c>
      <c r="Y186" s="361">
        <v>0</v>
      </c>
      <c r="Z186" s="362">
        <f t="shared" si="1"/>
        <v>0</v>
      </c>
      <c r="AA186" s="365"/>
    </row>
    <row r="187" spans="1:27" s="364" customFormat="1" ht="12.75" customHeight="1">
      <c r="A187" s="358">
        <f t="shared" si="2"/>
        <v>15</v>
      </c>
      <c r="B187" s="398">
        <v>120201350040199</v>
      </c>
      <c r="C187" s="417" t="s">
        <v>456</v>
      </c>
      <c r="D187" s="359">
        <f>+SUMIF('BG SISTEMA'!A:A,'CA EF'!B187,'BG SISTEMA'!F:F)</f>
        <v>0</v>
      </c>
      <c r="E187" s="360"/>
      <c r="F187" s="360"/>
      <c r="G187" s="418">
        <v>0</v>
      </c>
      <c r="H187" s="361">
        <f t="shared" si="0"/>
        <v>0</v>
      </c>
      <c r="I187" s="361">
        <v>0</v>
      </c>
      <c r="J187" s="361">
        <v>0</v>
      </c>
      <c r="K187" s="361">
        <v>0</v>
      </c>
      <c r="L187" s="361">
        <v>0</v>
      </c>
      <c r="M187" s="361">
        <v>0</v>
      </c>
      <c r="N187" s="361">
        <v>0</v>
      </c>
      <c r="O187" s="361">
        <v>0</v>
      </c>
      <c r="P187" s="361">
        <v>0</v>
      </c>
      <c r="Q187" s="361">
        <v>0</v>
      </c>
      <c r="R187" s="361">
        <v>0</v>
      </c>
      <c r="S187" s="361">
        <v>0</v>
      </c>
      <c r="T187" s="361">
        <v>0</v>
      </c>
      <c r="U187" s="361">
        <v>0</v>
      </c>
      <c r="V187" s="361">
        <v>0</v>
      </c>
      <c r="W187" s="361">
        <v>0</v>
      </c>
      <c r="X187" s="361">
        <v>0</v>
      </c>
      <c r="Y187" s="361">
        <v>0</v>
      </c>
      <c r="Z187" s="362">
        <f t="shared" si="1"/>
        <v>0</v>
      </c>
      <c r="AA187" s="365"/>
    </row>
    <row r="188" spans="1:27" s="364" customFormat="1" ht="12.75" customHeight="1">
      <c r="A188" s="358">
        <f t="shared" si="2"/>
        <v>15</v>
      </c>
      <c r="B188" s="398">
        <v>120201370010101</v>
      </c>
      <c r="C188" s="417" t="s">
        <v>457</v>
      </c>
      <c r="D188" s="359">
        <f>+SUMIF('BG SISTEMA'!A:A,'CA EF'!B188,'BG SISTEMA'!F:F)</f>
        <v>0</v>
      </c>
      <c r="E188" s="360"/>
      <c r="F188" s="360"/>
      <c r="G188" s="418">
        <v>0</v>
      </c>
      <c r="H188" s="361">
        <f t="shared" si="0"/>
        <v>0</v>
      </c>
      <c r="I188" s="361">
        <v>0</v>
      </c>
      <c r="J188" s="361">
        <v>0</v>
      </c>
      <c r="K188" s="361">
        <v>0</v>
      </c>
      <c r="L188" s="361">
        <v>0</v>
      </c>
      <c r="M188" s="361">
        <v>0</v>
      </c>
      <c r="N188" s="361">
        <v>0</v>
      </c>
      <c r="O188" s="361">
        <v>0</v>
      </c>
      <c r="P188" s="361">
        <v>0</v>
      </c>
      <c r="Q188" s="361">
        <v>0</v>
      </c>
      <c r="R188" s="361">
        <v>0</v>
      </c>
      <c r="S188" s="361">
        <v>0</v>
      </c>
      <c r="T188" s="361">
        <v>0</v>
      </c>
      <c r="U188" s="361">
        <v>0</v>
      </c>
      <c r="V188" s="361">
        <v>0</v>
      </c>
      <c r="W188" s="361">
        <v>0</v>
      </c>
      <c r="X188" s="361">
        <v>0</v>
      </c>
      <c r="Y188" s="361">
        <v>0</v>
      </c>
      <c r="Z188" s="362">
        <f t="shared" si="1"/>
        <v>0</v>
      </c>
      <c r="AA188" s="363"/>
    </row>
    <row r="189" spans="1:27" s="364" customFormat="1" ht="12.75" customHeight="1">
      <c r="A189" s="358">
        <f t="shared" si="2"/>
        <v>15</v>
      </c>
      <c r="B189" s="398">
        <v>120201370010199</v>
      </c>
      <c r="C189" s="417" t="s">
        <v>458</v>
      </c>
      <c r="D189" s="359">
        <f>+SUMIF('BG SISTEMA'!A:A,'CA EF'!B189,'BG SISTEMA'!F:F)</f>
        <v>0</v>
      </c>
      <c r="E189" s="360"/>
      <c r="F189" s="360"/>
      <c r="G189" s="418">
        <v>0</v>
      </c>
      <c r="H189" s="361">
        <f t="shared" si="0"/>
        <v>0</v>
      </c>
      <c r="I189" s="361">
        <v>0</v>
      </c>
      <c r="J189" s="361">
        <v>0</v>
      </c>
      <c r="K189" s="361">
        <v>0</v>
      </c>
      <c r="L189" s="361">
        <v>0</v>
      </c>
      <c r="M189" s="361">
        <v>0</v>
      </c>
      <c r="N189" s="361">
        <v>0</v>
      </c>
      <c r="O189" s="361">
        <v>0</v>
      </c>
      <c r="P189" s="361">
        <v>0</v>
      </c>
      <c r="Q189" s="361">
        <v>0</v>
      </c>
      <c r="R189" s="361">
        <v>0</v>
      </c>
      <c r="S189" s="361">
        <v>0</v>
      </c>
      <c r="T189" s="361">
        <v>0</v>
      </c>
      <c r="U189" s="361">
        <v>0</v>
      </c>
      <c r="V189" s="361">
        <v>0</v>
      </c>
      <c r="W189" s="361">
        <v>0</v>
      </c>
      <c r="X189" s="361">
        <v>0</v>
      </c>
      <c r="Y189" s="361">
        <v>0</v>
      </c>
      <c r="Z189" s="362">
        <f t="shared" si="1"/>
        <v>0</v>
      </c>
      <c r="AA189" s="365"/>
    </row>
    <row r="190" spans="1:27" s="364" customFormat="1" ht="12.75" customHeight="1">
      <c r="A190" s="358">
        <f t="shared" si="2"/>
        <v>15</v>
      </c>
      <c r="B190" s="398">
        <v>120201370020101</v>
      </c>
      <c r="C190" s="417" t="s">
        <v>459</v>
      </c>
      <c r="D190" s="359">
        <f>+SUMIF('BG SISTEMA'!A:A,'CA EF'!B190,'BG SISTEMA'!F:F)</f>
        <v>0</v>
      </c>
      <c r="E190" s="360"/>
      <c r="F190" s="360"/>
      <c r="G190" s="418">
        <v>0</v>
      </c>
      <c r="H190" s="361">
        <f t="shared" si="0"/>
        <v>0</v>
      </c>
      <c r="I190" s="361">
        <v>0</v>
      </c>
      <c r="J190" s="361">
        <v>0</v>
      </c>
      <c r="K190" s="361">
        <v>0</v>
      </c>
      <c r="L190" s="361">
        <v>0</v>
      </c>
      <c r="M190" s="361">
        <v>0</v>
      </c>
      <c r="N190" s="361">
        <v>0</v>
      </c>
      <c r="O190" s="361">
        <v>0</v>
      </c>
      <c r="P190" s="361">
        <v>0</v>
      </c>
      <c r="Q190" s="361">
        <v>0</v>
      </c>
      <c r="R190" s="361">
        <v>0</v>
      </c>
      <c r="S190" s="361">
        <v>0</v>
      </c>
      <c r="T190" s="361">
        <v>0</v>
      </c>
      <c r="U190" s="361">
        <v>0</v>
      </c>
      <c r="V190" s="361">
        <v>0</v>
      </c>
      <c r="W190" s="361">
        <v>0</v>
      </c>
      <c r="X190" s="361">
        <v>0</v>
      </c>
      <c r="Y190" s="361">
        <v>0</v>
      </c>
      <c r="Z190" s="362">
        <f t="shared" si="1"/>
        <v>0</v>
      </c>
      <c r="AA190" s="365"/>
    </row>
    <row r="191" spans="1:27" s="364" customFormat="1" ht="12.75" customHeight="1">
      <c r="A191" s="358">
        <f t="shared" si="2"/>
        <v>15</v>
      </c>
      <c r="B191" s="398">
        <v>120201370020199</v>
      </c>
      <c r="C191" s="417" t="s">
        <v>460</v>
      </c>
      <c r="D191" s="359">
        <f>+SUMIF('BG SISTEMA'!A:A,'CA EF'!B191,'BG SISTEMA'!F:F)</f>
        <v>0</v>
      </c>
      <c r="E191" s="360"/>
      <c r="F191" s="360"/>
      <c r="G191" s="418">
        <v>0</v>
      </c>
      <c r="H191" s="361">
        <f t="shared" si="0"/>
        <v>0</v>
      </c>
      <c r="I191" s="361">
        <v>0</v>
      </c>
      <c r="J191" s="361">
        <v>0</v>
      </c>
      <c r="K191" s="361">
        <v>0</v>
      </c>
      <c r="L191" s="361">
        <v>0</v>
      </c>
      <c r="M191" s="361">
        <v>0</v>
      </c>
      <c r="N191" s="361">
        <v>0</v>
      </c>
      <c r="O191" s="361">
        <v>0</v>
      </c>
      <c r="P191" s="361">
        <v>0</v>
      </c>
      <c r="Q191" s="361">
        <v>0</v>
      </c>
      <c r="R191" s="361">
        <v>0</v>
      </c>
      <c r="S191" s="361">
        <v>0</v>
      </c>
      <c r="T191" s="361">
        <v>0</v>
      </c>
      <c r="U191" s="361">
        <v>0</v>
      </c>
      <c r="V191" s="361">
        <v>0</v>
      </c>
      <c r="W191" s="361">
        <v>0</v>
      </c>
      <c r="X191" s="361">
        <v>0</v>
      </c>
      <c r="Y191" s="361">
        <v>0</v>
      </c>
      <c r="Z191" s="362">
        <f t="shared" si="1"/>
        <v>0</v>
      </c>
      <c r="AA191" s="365"/>
    </row>
    <row r="192" spans="1:27" s="364" customFormat="1" ht="12.75" customHeight="1">
      <c r="A192" s="358">
        <f t="shared" si="2"/>
        <v>15</v>
      </c>
      <c r="B192" s="398">
        <v>120201370030101</v>
      </c>
      <c r="C192" s="417" t="s">
        <v>461</v>
      </c>
      <c r="D192" s="359">
        <f>+SUMIF('BG SISTEMA'!A:A,'CA EF'!B192,'BG SISTEMA'!F:F)</f>
        <v>0</v>
      </c>
      <c r="E192" s="360"/>
      <c r="F192" s="360"/>
      <c r="G192" s="418">
        <v>0</v>
      </c>
      <c r="H192" s="361">
        <f t="shared" si="0"/>
        <v>0</v>
      </c>
      <c r="I192" s="361">
        <v>0</v>
      </c>
      <c r="J192" s="361">
        <v>0</v>
      </c>
      <c r="K192" s="361">
        <v>0</v>
      </c>
      <c r="L192" s="361">
        <v>0</v>
      </c>
      <c r="M192" s="361">
        <v>0</v>
      </c>
      <c r="N192" s="361">
        <v>0</v>
      </c>
      <c r="O192" s="361">
        <v>0</v>
      </c>
      <c r="P192" s="361">
        <v>0</v>
      </c>
      <c r="Q192" s="361">
        <v>0</v>
      </c>
      <c r="R192" s="361">
        <v>0</v>
      </c>
      <c r="S192" s="361">
        <v>0</v>
      </c>
      <c r="T192" s="361">
        <v>0</v>
      </c>
      <c r="U192" s="361">
        <v>0</v>
      </c>
      <c r="V192" s="361">
        <v>0</v>
      </c>
      <c r="W192" s="361">
        <v>0</v>
      </c>
      <c r="X192" s="361">
        <v>0</v>
      </c>
      <c r="Y192" s="361">
        <v>0</v>
      </c>
      <c r="Z192" s="362">
        <f t="shared" si="1"/>
        <v>0</v>
      </c>
      <c r="AA192" s="365"/>
    </row>
    <row r="193" spans="1:27" s="364" customFormat="1" ht="12.75" customHeight="1">
      <c r="A193" s="358">
        <f t="shared" si="2"/>
        <v>15</v>
      </c>
      <c r="B193" s="398">
        <v>120201370030199</v>
      </c>
      <c r="C193" s="417" t="s">
        <v>462</v>
      </c>
      <c r="D193" s="359">
        <f>+SUMIF('BG SISTEMA'!A:A,'CA EF'!B193,'BG SISTEMA'!F:F)</f>
        <v>0</v>
      </c>
      <c r="E193" s="360"/>
      <c r="F193" s="360"/>
      <c r="G193" s="418">
        <v>0</v>
      </c>
      <c r="H193" s="361">
        <f t="shared" si="0"/>
        <v>0</v>
      </c>
      <c r="I193" s="361">
        <v>0</v>
      </c>
      <c r="J193" s="361">
        <v>0</v>
      </c>
      <c r="K193" s="361">
        <v>0</v>
      </c>
      <c r="L193" s="361">
        <v>0</v>
      </c>
      <c r="M193" s="361">
        <v>0</v>
      </c>
      <c r="N193" s="361">
        <v>0</v>
      </c>
      <c r="O193" s="361">
        <v>0</v>
      </c>
      <c r="P193" s="361">
        <v>0</v>
      </c>
      <c r="Q193" s="361">
        <v>0</v>
      </c>
      <c r="R193" s="361">
        <v>0</v>
      </c>
      <c r="S193" s="361">
        <v>0</v>
      </c>
      <c r="T193" s="361">
        <v>0</v>
      </c>
      <c r="U193" s="361">
        <v>0</v>
      </c>
      <c r="V193" s="361">
        <v>0</v>
      </c>
      <c r="W193" s="361">
        <v>0</v>
      </c>
      <c r="X193" s="361">
        <v>0</v>
      </c>
      <c r="Y193" s="361">
        <v>0</v>
      </c>
      <c r="Z193" s="362">
        <f t="shared" si="1"/>
        <v>0</v>
      </c>
      <c r="AA193" s="365"/>
    </row>
    <row r="194" spans="1:27" s="364" customFormat="1" ht="12.75" customHeight="1">
      <c r="A194" s="358">
        <f t="shared" si="2"/>
        <v>15</v>
      </c>
      <c r="B194" s="398">
        <v>120201370040101</v>
      </c>
      <c r="C194" s="417" t="s">
        <v>463</v>
      </c>
      <c r="D194" s="359">
        <f>+SUMIF('BG SISTEMA'!A:A,'CA EF'!B194,'BG SISTEMA'!F:F)</f>
        <v>0</v>
      </c>
      <c r="E194" s="360"/>
      <c r="F194" s="360"/>
      <c r="G194" s="418">
        <v>0</v>
      </c>
      <c r="H194" s="361">
        <f t="shared" si="0"/>
        <v>0</v>
      </c>
      <c r="I194" s="361">
        <v>0</v>
      </c>
      <c r="J194" s="361">
        <v>0</v>
      </c>
      <c r="K194" s="361">
        <v>0</v>
      </c>
      <c r="L194" s="361">
        <v>0</v>
      </c>
      <c r="M194" s="361">
        <v>0</v>
      </c>
      <c r="N194" s="361">
        <v>0</v>
      </c>
      <c r="O194" s="361">
        <v>0</v>
      </c>
      <c r="P194" s="361">
        <v>0</v>
      </c>
      <c r="Q194" s="361">
        <v>0</v>
      </c>
      <c r="R194" s="361">
        <v>0</v>
      </c>
      <c r="S194" s="361">
        <v>0</v>
      </c>
      <c r="T194" s="361">
        <v>0</v>
      </c>
      <c r="U194" s="361">
        <v>0</v>
      </c>
      <c r="V194" s="361">
        <v>0</v>
      </c>
      <c r="W194" s="361">
        <v>0</v>
      </c>
      <c r="X194" s="361">
        <v>0</v>
      </c>
      <c r="Y194" s="361">
        <v>0</v>
      </c>
      <c r="Z194" s="362">
        <f t="shared" si="1"/>
        <v>0</v>
      </c>
      <c r="AA194" s="363"/>
    </row>
    <row r="195" spans="1:27" s="364" customFormat="1" ht="12.75" customHeight="1">
      <c r="A195" s="358">
        <f t="shared" si="2"/>
        <v>15</v>
      </c>
      <c r="B195" s="398">
        <v>120201370040199</v>
      </c>
      <c r="C195" s="417" t="s">
        <v>464</v>
      </c>
      <c r="D195" s="359">
        <f>+SUMIF('BG SISTEMA'!A:A,'CA EF'!B195,'BG SISTEMA'!F:F)</f>
        <v>0</v>
      </c>
      <c r="E195" s="360"/>
      <c r="F195" s="360"/>
      <c r="G195" s="418">
        <v>0</v>
      </c>
      <c r="H195" s="361">
        <f t="shared" si="0"/>
        <v>0</v>
      </c>
      <c r="I195" s="361">
        <v>0</v>
      </c>
      <c r="J195" s="361">
        <v>0</v>
      </c>
      <c r="K195" s="361">
        <v>0</v>
      </c>
      <c r="L195" s="361">
        <v>0</v>
      </c>
      <c r="M195" s="361">
        <v>0</v>
      </c>
      <c r="N195" s="361">
        <v>0</v>
      </c>
      <c r="O195" s="361">
        <v>0</v>
      </c>
      <c r="P195" s="361">
        <v>0</v>
      </c>
      <c r="Q195" s="361">
        <v>0</v>
      </c>
      <c r="R195" s="361">
        <v>0</v>
      </c>
      <c r="S195" s="361">
        <v>0</v>
      </c>
      <c r="T195" s="361">
        <v>0</v>
      </c>
      <c r="U195" s="361">
        <v>0</v>
      </c>
      <c r="V195" s="361">
        <v>0</v>
      </c>
      <c r="W195" s="361">
        <v>0</v>
      </c>
      <c r="X195" s="361">
        <v>0</v>
      </c>
      <c r="Y195" s="361">
        <v>0</v>
      </c>
      <c r="Z195" s="362">
        <f t="shared" si="1"/>
        <v>0</v>
      </c>
      <c r="AA195" s="365"/>
    </row>
    <row r="196" spans="1:27" s="364" customFormat="1" ht="12.75" customHeight="1">
      <c r="A196" s="358">
        <f t="shared" si="2"/>
        <v>15</v>
      </c>
      <c r="B196" s="398">
        <v>120201390010101</v>
      </c>
      <c r="C196" s="417" t="s">
        <v>465</v>
      </c>
      <c r="D196" s="359">
        <f>+SUMIF('BG SISTEMA'!A:A,'CA EF'!B196,'BG SISTEMA'!F:F)</f>
        <v>0</v>
      </c>
      <c r="E196" s="360"/>
      <c r="F196" s="360"/>
      <c r="G196" s="418">
        <v>0</v>
      </c>
      <c r="H196" s="361">
        <f t="shared" si="0"/>
        <v>0</v>
      </c>
      <c r="I196" s="361">
        <v>0</v>
      </c>
      <c r="J196" s="361">
        <v>0</v>
      </c>
      <c r="K196" s="361">
        <v>0</v>
      </c>
      <c r="L196" s="361">
        <v>0</v>
      </c>
      <c r="M196" s="361">
        <v>0</v>
      </c>
      <c r="N196" s="361">
        <v>0</v>
      </c>
      <c r="O196" s="361">
        <v>0</v>
      </c>
      <c r="P196" s="361">
        <v>0</v>
      </c>
      <c r="Q196" s="361">
        <v>0</v>
      </c>
      <c r="R196" s="361">
        <v>0</v>
      </c>
      <c r="S196" s="361">
        <v>0</v>
      </c>
      <c r="T196" s="361">
        <v>0</v>
      </c>
      <c r="U196" s="361">
        <v>0</v>
      </c>
      <c r="V196" s="361">
        <v>0</v>
      </c>
      <c r="W196" s="361">
        <v>0</v>
      </c>
      <c r="X196" s="361">
        <v>0</v>
      </c>
      <c r="Y196" s="361">
        <v>0</v>
      </c>
      <c r="Z196" s="362">
        <f t="shared" si="1"/>
        <v>0</v>
      </c>
      <c r="AA196" s="365"/>
    </row>
    <row r="197" spans="1:27" s="364" customFormat="1" ht="12.75" customHeight="1">
      <c r="A197" s="358">
        <f t="shared" si="2"/>
        <v>15</v>
      </c>
      <c r="B197" s="398">
        <v>120201390010199</v>
      </c>
      <c r="C197" s="417" t="s">
        <v>466</v>
      </c>
      <c r="D197" s="359">
        <f>+SUMIF('BG SISTEMA'!A:A,'CA EF'!B197,'BG SISTEMA'!F:F)</f>
        <v>0</v>
      </c>
      <c r="E197" s="360"/>
      <c r="F197" s="360"/>
      <c r="G197" s="418">
        <v>0</v>
      </c>
      <c r="H197" s="361">
        <f t="shared" si="0"/>
        <v>0</v>
      </c>
      <c r="I197" s="361">
        <v>0</v>
      </c>
      <c r="J197" s="361">
        <v>0</v>
      </c>
      <c r="K197" s="361">
        <v>0</v>
      </c>
      <c r="L197" s="361">
        <v>0</v>
      </c>
      <c r="M197" s="361">
        <v>0</v>
      </c>
      <c r="N197" s="361">
        <v>0</v>
      </c>
      <c r="O197" s="361">
        <v>0</v>
      </c>
      <c r="P197" s="361">
        <v>0</v>
      </c>
      <c r="Q197" s="361">
        <v>0</v>
      </c>
      <c r="R197" s="361">
        <v>0</v>
      </c>
      <c r="S197" s="361">
        <v>0</v>
      </c>
      <c r="T197" s="361">
        <v>0</v>
      </c>
      <c r="U197" s="361">
        <v>0</v>
      </c>
      <c r="V197" s="361">
        <v>0</v>
      </c>
      <c r="W197" s="361">
        <v>0</v>
      </c>
      <c r="X197" s="361">
        <v>0</v>
      </c>
      <c r="Y197" s="361">
        <v>0</v>
      </c>
      <c r="Z197" s="362">
        <f t="shared" si="1"/>
        <v>0</v>
      </c>
      <c r="AA197" s="365"/>
    </row>
    <row r="198" spans="1:27" s="364" customFormat="1" ht="12.75" customHeight="1">
      <c r="A198" s="358">
        <f t="shared" si="2"/>
        <v>15</v>
      </c>
      <c r="B198" s="398">
        <v>120201390020101</v>
      </c>
      <c r="C198" s="417" t="s">
        <v>467</v>
      </c>
      <c r="D198" s="359">
        <f>+SUMIF('BG SISTEMA'!A:A,'CA EF'!B198,'BG SISTEMA'!F:F)</f>
        <v>0</v>
      </c>
      <c r="E198" s="360"/>
      <c r="F198" s="360"/>
      <c r="G198" s="418">
        <v>0</v>
      </c>
      <c r="H198" s="361">
        <f t="shared" si="0"/>
        <v>0</v>
      </c>
      <c r="I198" s="361">
        <v>0</v>
      </c>
      <c r="J198" s="361">
        <v>0</v>
      </c>
      <c r="K198" s="361">
        <v>0</v>
      </c>
      <c r="L198" s="361">
        <v>0</v>
      </c>
      <c r="M198" s="361">
        <v>0</v>
      </c>
      <c r="N198" s="361">
        <v>0</v>
      </c>
      <c r="O198" s="361">
        <v>0</v>
      </c>
      <c r="P198" s="361">
        <v>0</v>
      </c>
      <c r="Q198" s="361">
        <v>0</v>
      </c>
      <c r="R198" s="361">
        <v>0</v>
      </c>
      <c r="S198" s="361">
        <v>0</v>
      </c>
      <c r="T198" s="361">
        <v>0</v>
      </c>
      <c r="U198" s="361">
        <v>0</v>
      </c>
      <c r="V198" s="361">
        <v>0</v>
      </c>
      <c r="W198" s="361">
        <v>0</v>
      </c>
      <c r="X198" s="361">
        <v>0</v>
      </c>
      <c r="Y198" s="361">
        <v>0</v>
      </c>
      <c r="Z198" s="362">
        <f t="shared" si="1"/>
        <v>0</v>
      </c>
      <c r="AA198" s="365"/>
    </row>
    <row r="199" spans="1:27" s="364" customFormat="1" ht="12.75" customHeight="1">
      <c r="A199" s="358">
        <f t="shared" si="2"/>
        <v>15</v>
      </c>
      <c r="B199" s="398">
        <v>120201390020199</v>
      </c>
      <c r="C199" s="417" t="s">
        <v>468</v>
      </c>
      <c r="D199" s="359">
        <f>+SUMIF('BG SISTEMA'!A:A,'CA EF'!B199,'BG SISTEMA'!F:F)</f>
        <v>0</v>
      </c>
      <c r="E199" s="360"/>
      <c r="F199" s="360"/>
      <c r="G199" s="418">
        <v>0</v>
      </c>
      <c r="H199" s="361">
        <f t="shared" si="0"/>
        <v>0</v>
      </c>
      <c r="I199" s="361">
        <v>0</v>
      </c>
      <c r="J199" s="361">
        <v>0</v>
      </c>
      <c r="K199" s="361">
        <v>0</v>
      </c>
      <c r="L199" s="361">
        <v>0</v>
      </c>
      <c r="M199" s="361">
        <v>0</v>
      </c>
      <c r="N199" s="361">
        <v>0</v>
      </c>
      <c r="O199" s="361">
        <v>0</v>
      </c>
      <c r="P199" s="361">
        <v>0</v>
      </c>
      <c r="Q199" s="361">
        <v>0</v>
      </c>
      <c r="R199" s="361">
        <v>0</v>
      </c>
      <c r="S199" s="361">
        <v>0</v>
      </c>
      <c r="T199" s="361">
        <v>0</v>
      </c>
      <c r="U199" s="361">
        <v>0</v>
      </c>
      <c r="V199" s="361">
        <v>0</v>
      </c>
      <c r="W199" s="361">
        <v>0</v>
      </c>
      <c r="X199" s="361">
        <v>0</v>
      </c>
      <c r="Y199" s="361">
        <v>0</v>
      </c>
      <c r="Z199" s="362">
        <f t="shared" si="1"/>
        <v>0</v>
      </c>
      <c r="AA199" s="365"/>
    </row>
    <row r="200" spans="1:27" s="364" customFormat="1" ht="12.75" customHeight="1">
      <c r="A200" s="358">
        <f t="shared" si="2"/>
        <v>15</v>
      </c>
      <c r="B200" s="398">
        <v>120201410010101</v>
      </c>
      <c r="C200" s="417" t="s">
        <v>469</v>
      </c>
      <c r="D200" s="359">
        <f>+SUMIF('BG SISTEMA'!A:A,'CA EF'!B200,'BG SISTEMA'!F:F)</f>
        <v>0</v>
      </c>
      <c r="E200" s="360"/>
      <c r="F200" s="360"/>
      <c r="G200" s="418">
        <v>0</v>
      </c>
      <c r="H200" s="361">
        <f t="shared" si="0"/>
        <v>0</v>
      </c>
      <c r="I200" s="361">
        <v>0</v>
      </c>
      <c r="J200" s="361">
        <v>0</v>
      </c>
      <c r="K200" s="361">
        <v>0</v>
      </c>
      <c r="L200" s="361">
        <v>0</v>
      </c>
      <c r="M200" s="361">
        <v>0</v>
      </c>
      <c r="N200" s="361">
        <v>0</v>
      </c>
      <c r="O200" s="361">
        <v>0</v>
      </c>
      <c r="P200" s="361">
        <v>0</v>
      </c>
      <c r="Q200" s="361">
        <v>0</v>
      </c>
      <c r="R200" s="361">
        <v>0</v>
      </c>
      <c r="S200" s="361">
        <v>0</v>
      </c>
      <c r="T200" s="361">
        <v>0</v>
      </c>
      <c r="U200" s="361">
        <v>0</v>
      </c>
      <c r="V200" s="361">
        <v>0</v>
      </c>
      <c r="W200" s="361">
        <v>0</v>
      </c>
      <c r="X200" s="361">
        <v>0</v>
      </c>
      <c r="Y200" s="361">
        <v>0</v>
      </c>
      <c r="Z200" s="362">
        <f t="shared" si="1"/>
        <v>0</v>
      </c>
      <c r="AA200" s="365"/>
    </row>
    <row r="201" spans="1:27" s="364" customFormat="1" ht="12.75" customHeight="1">
      <c r="A201" s="358">
        <f t="shared" si="2"/>
        <v>15</v>
      </c>
      <c r="B201" s="398">
        <v>120201410010199</v>
      </c>
      <c r="C201" s="417" t="s">
        <v>470</v>
      </c>
      <c r="D201" s="359">
        <f>+SUMIF('BG SISTEMA'!A:A,'CA EF'!B201,'BG SISTEMA'!F:F)</f>
        <v>0</v>
      </c>
      <c r="E201" s="360"/>
      <c r="F201" s="360"/>
      <c r="G201" s="418">
        <v>0</v>
      </c>
      <c r="H201" s="361">
        <f t="shared" si="0"/>
        <v>0</v>
      </c>
      <c r="I201" s="361">
        <v>0</v>
      </c>
      <c r="J201" s="361">
        <v>0</v>
      </c>
      <c r="K201" s="361">
        <v>0</v>
      </c>
      <c r="L201" s="361">
        <v>0</v>
      </c>
      <c r="M201" s="361">
        <v>0</v>
      </c>
      <c r="N201" s="361">
        <v>0</v>
      </c>
      <c r="O201" s="361">
        <v>0</v>
      </c>
      <c r="P201" s="361">
        <v>0</v>
      </c>
      <c r="Q201" s="361">
        <v>0</v>
      </c>
      <c r="R201" s="361">
        <v>0</v>
      </c>
      <c r="S201" s="361">
        <v>0</v>
      </c>
      <c r="T201" s="361">
        <v>0</v>
      </c>
      <c r="U201" s="361">
        <v>0</v>
      </c>
      <c r="V201" s="361">
        <v>0</v>
      </c>
      <c r="W201" s="361">
        <v>0</v>
      </c>
      <c r="X201" s="361">
        <v>0</v>
      </c>
      <c r="Y201" s="361">
        <v>0</v>
      </c>
      <c r="Z201" s="362">
        <f t="shared" si="1"/>
        <v>0</v>
      </c>
      <c r="AA201" s="365"/>
    </row>
    <row r="202" spans="1:27" s="364" customFormat="1" ht="12.75" customHeight="1">
      <c r="A202" s="358">
        <f t="shared" si="2"/>
        <v>15</v>
      </c>
      <c r="B202" s="398">
        <v>120201410020101</v>
      </c>
      <c r="C202" s="417" t="s">
        <v>471</v>
      </c>
      <c r="D202" s="359">
        <f>+SUMIF('BG SISTEMA'!A:A,'CA EF'!B202,'BG SISTEMA'!F:F)</f>
        <v>0</v>
      </c>
      <c r="E202" s="360"/>
      <c r="F202" s="360"/>
      <c r="G202" s="418">
        <v>0</v>
      </c>
      <c r="H202" s="361">
        <f t="shared" si="0"/>
        <v>0</v>
      </c>
      <c r="I202" s="361">
        <v>0</v>
      </c>
      <c r="J202" s="361">
        <v>0</v>
      </c>
      <c r="K202" s="361">
        <v>0</v>
      </c>
      <c r="L202" s="361">
        <v>0</v>
      </c>
      <c r="M202" s="361">
        <v>0</v>
      </c>
      <c r="N202" s="361">
        <v>0</v>
      </c>
      <c r="O202" s="361">
        <v>0</v>
      </c>
      <c r="P202" s="361">
        <v>0</v>
      </c>
      <c r="Q202" s="361">
        <v>0</v>
      </c>
      <c r="R202" s="361">
        <v>0</v>
      </c>
      <c r="S202" s="361">
        <v>0</v>
      </c>
      <c r="T202" s="361">
        <v>0</v>
      </c>
      <c r="U202" s="361">
        <v>0</v>
      </c>
      <c r="V202" s="361">
        <v>0</v>
      </c>
      <c r="W202" s="361">
        <v>0</v>
      </c>
      <c r="X202" s="361">
        <v>0</v>
      </c>
      <c r="Y202" s="361">
        <v>0</v>
      </c>
      <c r="Z202" s="362">
        <f t="shared" si="1"/>
        <v>0</v>
      </c>
      <c r="AA202" s="365"/>
    </row>
    <row r="203" spans="1:27" s="364" customFormat="1" ht="12.75" customHeight="1">
      <c r="A203" s="358">
        <f t="shared" si="2"/>
        <v>15</v>
      </c>
      <c r="B203" s="398">
        <v>120201410020199</v>
      </c>
      <c r="C203" s="417" t="s">
        <v>472</v>
      </c>
      <c r="D203" s="359">
        <f>+SUMIF('BG SISTEMA'!A:A,'CA EF'!B203,'BG SISTEMA'!F:F)</f>
        <v>0</v>
      </c>
      <c r="E203" s="360"/>
      <c r="F203" s="360"/>
      <c r="G203" s="418">
        <v>0</v>
      </c>
      <c r="H203" s="361">
        <f t="shared" si="0"/>
        <v>0</v>
      </c>
      <c r="I203" s="361">
        <v>0</v>
      </c>
      <c r="J203" s="361">
        <v>0</v>
      </c>
      <c r="K203" s="361">
        <v>0</v>
      </c>
      <c r="L203" s="361">
        <v>0</v>
      </c>
      <c r="M203" s="361">
        <v>0</v>
      </c>
      <c r="N203" s="361">
        <v>0</v>
      </c>
      <c r="O203" s="361">
        <v>0</v>
      </c>
      <c r="P203" s="361">
        <v>0</v>
      </c>
      <c r="Q203" s="361">
        <v>0</v>
      </c>
      <c r="R203" s="361">
        <v>0</v>
      </c>
      <c r="S203" s="361">
        <v>0</v>
      </c>
      <c r="T203" s="361">
        <v>0</v>
      </c>
      <c r="U203" s="361">
        <v>0</v>
      </c>
      <c r="V203" s="361">
        <v>0</v>
      </c>
      <c r="W203" s="361">
        <v>0</v>
      </c>
      <c r="X203" s="361">
        <v>0</v>
      </c>
      <c r="Y203" s="361">
        <v>0</v>
      </c>
      <c r="Z203" s="362">
        <f t="shared" si="1"/>
        <v>0</v>
      </c>
      <c r="AA203" s="365"/>
    </row>
    <row r="204" spans="1:27" s="364" customFormat="1" ht="12.75" customHeight="1">
      <c r="A204" s="358">
        <f t="shared" si="2"/>
        <v>15</v>
      </c>
      <c r="B204" s="398">
        <v>120201410030101</v>
      </c>
      <c r="C204" s="417" t="s">
        <v>473</v>
      </c>
      <c r="D204" s="359">
        <f>+SUMIF('BG SISTEMA'!A:A,'CA EF'!B204,'BG SISTEMA'!F:F)</f>
        <v>0</v>
      </c>
      <c r="E204" s="360"/>
      <c r="F204" s="360"/>
      <c r="G204" s="418">
        <v>0</v>
      </c>
      <c r="H204" s="361">
        <f t="shared" si="0"/>
        <v>0</v>
      </c>
      <c r="I204" s="361">
        <v>0</v>
      </c>
      <c r="J204" s="361">
        <v>0</v>
      </c>
      <c r="K204" s="361">
        <v>0</v>
      </c>
      <c r="L204" s="361">
        <v>0</v>
      </c>
      <c r="M204" s="361">
        <v>0</v>
      </c>
      <c r="N204" s="361">
        <v>0</v>
      </c>
      <c r="O204" s="361">
        <v>0</v>
      </c>
      <c r="P204" s="361">
        <v>0</v>
      </c>
      <c r="Q204" s="361">
        <v>0</v>
      </c>
      <c r="R204" s="361">
        <v>0</v>
      </c>
      <c r="S204" s="361">
        <v>0</v>
      </c>
      <c r="T204" s="361">
        <v>0</v>
      </c>
      <c r="U204" s="361">
        <v>0</v>
      </c>
      <c r="V204" s="361">
        <v>0</v>
      </c>
      <c r="W204" s="361">
        <v>0</v>
      </c>
      <c r="X204" s="361">
        <v>0</v>
      </c>
      <c r="Y204" s="361">
        <v>0</v>
      </c>
      <c r="Z204" s="362">
        <f t="shared" si="1"/>
        <v>0</v>
      </c>
      <c r="AA204" s="365"/>
    </row>
    <row r="205" spans="1:27" s="364" customFormat="1" ht="12.75" customHeight="1">
      <c r="A205" s="358">
        <f t="shared" si="2"/>
        <v>15</v>
      </c>
      <c r="B205" s="398">
        <v>120201410030199</v>
      </c>
      <c r="C205" s="417" t="s">
        <v>474</v>
      </c>
      <c r="D205" s="359">
        <f>+SUMIF('BG SISTEMA'!A:A,'CA EF'!B205,'BG SISTEMA'!F:F)</f>
        <v>0</v>
      </c>
      <c r="E205" s="360"/>
      <c r="F205" s="360"/>
      <c r="G205" s="418">
        <v>0</v>
      </c>
      <c r="H205" s="361">
        <f t="shared" si="0"/>
        <v>0</v>
      </c>
      <c r="I205" s="361">
        <v>0</v>
      </c>
      <c r="J205" s="361">
        <v>0</v>
      </c>
      <c r="K205" s="361">
        <v>0</v>
      </c>
      <c r="L205" s="361">
        <v>0</v>
      </c>
      <c r="M205" s="361">
        <v>0</v>
      </c>
      <c r="N205" s="361">
        <v>0</v>
      </c>
      <c r="O205" s="361">
        <v>0</v>
      </c>
      <c r="P205" s="361">
        <v>0</v>
      </c>
      <c r="Q205" s="361">
        <v>0</v>
      </c>
      <c r="R205" s="361">
        <v>0</v>
      </c>
      <c r="S205" s="361">
        <v>0</v>
      </c>
      <c r="T205" s="361">
        <v>0</v>
      </c>
      <c r="U205" s="361">
        <v>0</v>
      </c>
      <c r="V205" s="361">
        <v>0</v>
      </c>
      <c r="W205" s="361">
        <v>0</v>
      </c>
      <c r="X205" s="361">
        <v>0</v>
      </c>
      <c r="Y205" s="361">
        <v>0</v>
      </c>
      <c r="Z205" s="362">
        <f t="shared" si="1"/>
        <v>0</v>
      </c>
      <c r="AA205" s="365"/>
    </row>
    <row r="206" spans="1:27" s="364" customFormat="1" ht="12.75" customHeight="1">
      <c r="A206" s="358">
        <f t="shared" si="2"/>
        <v>15</v>
      </c>
      <c r="B206" s="398">
        <v>120201410040101</v>
      </c>
      <c r="C206" s="417" t="s">
        <v>475</v>
      </c>
      <c r="D206" s="359">
        <f>+SUMIF('BG SISTEMA'!A:A,'CA EF'!B206,'BG SISTEMA'!F:F)</f>
        <v>0</v>
      </c>
      <c r="E206" s="360"/>
      <c r="F206" s="360"/>
      <c r="G206" s="418">
        <v>0</v>
      </c>
      <c r="H206" s="361">
        <f t="shared" si="0"/>
        <v>0</v>
      </c>
      <c r="I206" s="361">
        <v>0</v>
      </c>
      <c r="J206" s="361">
        <v>0</v>
      </c>
      <c r="K206" s="361">
        <v>0</v>
      </c>
      <c r="L206" s="361">
        <v>0</v>
      </c>
      <c r="M206" s="361">
        <v>0</v>
      </c>
      <c r="N206" s="361">
        <v>0</v>
      </c>
      <c r="O206" s="361">
        <v>0</v>
      </c>
      <c r="P206" s="361">
        <v>0</v>
      </c>
      <c r="Q206" s="361">
        <v>0</v>
      </c>
      <c r="R206" s="361">
        <v>0</v>
      </c>
      <c r="S206" s="361">
        <v>0</v>
      </c>
      <c r="T206" s="361">
        <v>0</v>
      </c>
      <c r="U206" s="361">
        <v>0</v>
      </c>
      <c r="V206" s="361">
        <v>0</v>
      </c>
      <c r="W206" s="361">
        <v>0</v>
      </c>
      <c r="X206" s="361">
        <v>0</v>
      </c>
      <c r="Y206" s="361">
        <v>0</v>
      </c>
      <c r="Z206" s="362">
        <f t="shared" si="1"/>
        <v>0</v>
      </c>
      <c r="AA206" s="365"/>
    </row>
    <row r="207" spans="1:27" s="364" customFormat="1" ht="12.75" customHeight="1">
      <c r="A207" s="358">
        <f t="shared" si="2"/>
        <v>15</v>
      </c>
      <c r="B207" s="398">
        <v>120201410040199</v>
      </c>
      <c r="C207" s="417" t="s">
        <v>476</v>
      </c>
      <c r="D207" s="359">
        <f>+SUMIF('BG SISTEMA'!A:A,'CA EF'!B207,'BG SISTEMA'!F:F)</f>
        <v>0</v>
      </c>
      <c r="E207" s="360"/>
      <c r="F207" s="360"/>
      <c r="G207" s="418">
        <v>0</v>
      </c>
      <c r="H207" s="361">
        <f t="shared" si="0"/>
        <v>0</v>
      </c>
      <c r="I207" s="361">
        <v>0</v>
      </c>
      <c r="J207" s="361">
        <v>0</v>
      </c>
      <c r="K207" s="361">
        <v>0</v>
      </c>
      <c r="L207" s="361">
        <v>0</v>
      </c>
      <c r="M207" s="361">
        <v>0</v>
      </c>
      <c r="N207" s="361">
        <v>0</v>
      </c>
      <c r="O207" s="361">
        <v>0</v>
      </c>
      <c r="P207" s="361">
        <v>0</v>
      </c>
      <c r="Q207" s="361">
        <v>0</v>
      </c>
      <c r="R207" s="361">
        <v>0</v>
      </c>
      <c r="S207" s="361">
        <v>0</v>
      </c>
      <c r="T207" s="361">
        <v>0</v>
      </c>
      <c r="U207" s="361">
        <v>0</v>
      </c>
      <c r="V207" s="361">
        <v>0</v>
      </c>
      <c r="W207" s="361">
        <v>0</v>
      </c>
      <c r="X207" s="361">
        <v>0</v>
      </c>
      <c r="Y207" s="361">
        <v>0</v>
      </c>
      <c r="Z207" s="362">
        <f t="shared" si="1"/>
        <v>0</v>
      </c>
      <c r="AA207" s="363"/>
    </row>
    <row r="208" spans="1:27" s="364" customFormat="1" ht="12.75" customHeight="1">
      <c r="A208" s="358">
        <f t="shared" si="2"/>
        <v>15</v>
      </c>
      <c r="B208" s="398">
        <v>120201430010101</v>
      </c>
      <c r="C208" s="417" t="s">
        <v>477</v>
      </c>
      <c r="D208" s="359">
        <f>+SUMIF('BG SISTEMA'!A:A,'CA EF'!B208,'BG SISTEMA'!F:F)</f>
        <v>0</v>
      </c>
      <c r="E208" s="360"/>
      <c r="F208" s="360"/>
      <c r="G208" s="418">
        <v>0</v>
      </c>
      <c r="H208" s="361">
        <f t="shared" si="0"/>
        <v>0</v>
      </c>
      <c r="I208" s="361">
        <v>0</v>
      </c>
      <c r="J208" s="361">
        <v>0</v>
      </c>
      <c r="K208" s="361">
        <v>0</v>
      </c>
      <c r="L208" s="361">
        <v>0</v>
      </c>
      <c r="M208" s="361">
        <v>0</v>
      </c>
      <c r="N208" s="361">
        <v>0</v>
      </c>
      <c r="O208" s="361">
        <v>0</v>
      </c>
      <c r="P208" s="361">
        <v>0</v>
      </c>
      <c r="Q208" s="361">
        <v>0</v>
      </c>
      <c r="R208" s="361">
        <v>0</v>
      </c>
      <c r="S208" s="361">
        <v>0</v>
      </c>
      <c r="T208" s="361">
        <v>0</v>
      </c>
      <c r="U208" s="361">
        <v>0</v>
      </c>
      <c r="V208" s="361">
        <v>0</v>
      </c>
      <c r="W208" s="361">
        <v>0</v>
      </c>
      <c r="X208" s="361">
        <v>0</v>
      </c>
      <c r="Y208" s="361">
        <v>0</v>
      </c>
      <c r="Z208" s="362">
        <f t="shared" si="1"/>
        <v>0</v>
      </c>
      <c r="AA208" s="363"/>
    </row>
    <row r="209" spans="1:27" s="364" customFormat="1" ht="12.75" customHeight="1">
      <c r="A209" s="358">
        <f t="shared" si="2"/>
        <v>15</v>
      </c>
      <c r="B209" s="398">
        <v>120201430010199</v>
      </c>
      <c r="C209" s="417" t="s">
        <v>478</v>
      </c>
      <c r="D209" s="359">
        <f>+SUMIF('BG SISTEMA'!A:A,'CA EF'!B209,'BG SISTEMA'!F:F)</f>
        <v>0</v>
      </c>
      <c r="E209" s="360"/>
      <c r="F209" s="360"/>
      <c r="G209" s="418">
        <v>0</v>
      </c>
      <c r="H209" s="361">
        <f t="shared" si="0"/>
        <v>0</v>
      </c>
      <c r="I209" s="361">
        <v>0</v>
      </c>
      <c r="J209" s="361">
        <v>0</v>
      </c>
      <c r="K209" s="361">
        <v>0</v>
      </c>
      <c r="L209" s="361">
        <v>0</v>
      </c>
      <c r="M209" s="361">
        <v>0</v>
      </c>
      <c r="N209" s="361">
        <v>0</v>
      </c>
      <c r="O209" s="361">
        <v>0</v>
      </c>
      <c r="P209" s="361">
        <v>0</v>
      </c>
      <c r="Q209" s="361">
        <v>0</v>
      </c>
      <c r="R209" s="361">
        <v>0</v>
      </c>
      <c r="S209" s="361">
        <v>0</v>
      </c>
      <c r="T209" s="361">
        <v>0</v>
      </c>
      <c r="U209" s="361">
        <v>0</v>
      </c>
      <c r="V209" s="361">
        <v>0</v>
      </c>
      <c r="W209" s="361">
        <v>0</v>
      </c>
      <c r="X209" s="361">
        <v>0</v>
      </c>
      <c r="Y209" s="361">
        <v>0</v>
      </c>
      <c r="Z209" s="362">
        <f t="shared" si="1"/>
        <v>0</v>
      </c>
      <c r="AA209" s="363"/>
    </row>
    <row r="210" spans="1:27" s="364" customFormat="1" ht="12.75" customHeight="1">
      <c r="A210" s="358">
        <f t="shared" si="2"/>
        <v>15</v>
      </c>
      <c r="B210" s="398">
        <v>120201430020101</v>
      </c>
      <c r="C210" s="417" t="s">
        <v>479</v>
      </c>
      <c r="D210" s="359">
        <f>+SUMIF('BG SISTEMA'!A:A,'CA EF'!B210,'BG SISTEMA'!F:F)</f>
        <v>0</v>
      </c>
      <c r="E210" s="360"/>
      <c r="F210" s="360"/>
      <c r="G210" s="418">
        <v>0</v>
      </c>
      <c r="H210" s="361">
        <f t="shared" si="0"/>
        <v>0</v>
      </c>
      <c r="I210" s="361">
        <v>0</v>
      </c>
      <c r="J210" s="361">
        <v>0</v>
      </c>
      <c r="K210" s="361">
        <v>0</v>
      </c>
      <c r="L210" s="361">
        <v>0</v>
      </c>
      <c r="M210" s="361">
        <v>0</v>
      </c>
      <c r="N210" s="361">
        <v>0</v>
      </c>
      <c r="O210" s="361">
        <v>0</v>
      </c>
      <c r="P210" s="361">
        <v>0</v>
      </c>
      <c r="Q210" s="361">
        <v>0</v>
      </c>
      <c r="R210" s="361">
        <v>0</v>
      </c>
      <c r="S210" s="361">
        <v>0</v>
      </c>
      <c r="T210" s="361">
        <v>0</v>
      </c>
      <c r="U210" s="361">
        <v>0</v>
      </c>
      <c r="V210" s="361">
        <v>0</v>
      </c>
      <c r="W210" s="361">
        <v>0</v>
      </c>
      <c r="X210" s="361">
        <v>0</v>
      </c>
      <c r="Y210" s="361">
        <v>0</v>
      </c>
      <c r="Z210" s="362">
        <f t="shared" si="1"/>
        <v>0</v>
      </c>
      <c r="AA210" s="363"/>
    </row>
    <row r="211" spans="1:27" s="364" customFormat="1" ht="12.75" customHeight="1">
      <c r="A211" s="358">
        <f t="shared" si="2"/>
        <v>15</v>
      </c>
      <c r="B211" s="398">
        <v>120201430020199</v>
      </c>
      <c r="C211" s="417" t="s">
        <v>480</v>
      </c>
      <c r="D211" s="359">
        <f>+SUMIF('BG SISTEMA'!A:A,'CA EF'!B211,'BG SISTEMA'!F:F)</f>
        <v>0</v>
      </c>
      <c r="E211" s="360"/>
      <c r="F211" s="360"/>
      <c r="G211" s="418">
        <v>0</v>
      </c>
      <c r="H211" s="361">
        <f t="shared" si="0"/>
        <v>0</v>
      </c>
      <c r="I211" s="361">
        <v>0</v>
      </c>
      <c r="J211" s="361">
        <v>0</v>
      </c>
      <c r="K211" s="361">
        <v>0</v>
      </c>
      <c r="L211" s="361">
        <v>0</v>
      </c>
      <c r="M211" s="361">
        <v>0</v>
      </c>
      <c r="N211" s="361">
        <v>0</v>
      </c>
      <c r="O211" s="361">
        <v>0</v>
      </c>
      <c r="P211" s="361">
        <v>0</v>
      </c>
      <c r="Q211" s="361">
        <v>0</v>
      </c>
      <c r="R211" s="361">
        <v>0</v>
      </c>
      <c r="S211" s="361">
        <v>0</v>
      </c>
      <c r="T211" s="361">
        <v>0</v>
      </c>
      <c r="U211" s="361">
        <v>0</v>
      </c>
      <c r="V211" s="361">
        <v>0</v>
      </c>
      <c r="W211" s="361">
        <v>0</v>
      </c>
      <c r="X211" s="361">
        <v>0</v>
      </c>
      <c r="Y211" s="361">
        <v>0</v>
      </c>
      <c r="Z211" s="362">
        <f t="shared" si="1"/>
        <v>0</v>
      </c>
      <c r="AA211" s="363"/>
    </row>
    <row r="212" spans="1:27" s="364" customFormat="1" ht="12.75" customHeight="1">
      <c r="A212" s="358">
        <f t="shared" si="2"/>
        <v>15</v>
      </c>
      <c r="B212" s="398">
        <v>120201430030101</v>
      </c>
      <c r="C212" s="417" t="s">
        <v>481</v>
      </c>
      <c r="D212" s="359">
        <f>+SUMIF('BG SISTEMA'!A:A,'CA EF'!B212,'BG SISTEMA'!F:F)</f>
        <v>0</v>
      </c>
      <c r="E212" s="360"/>
      <c r="F212" s="360"/>
      <c r="G212" s="418">
        <v>0</v>
      </c>
      <c r="H212" s="361">
        <f t="shared" si="0"/>
        <v>0</v>
      </c>
      <c r="I212" s="361">
        <v>0</v>
      </c>
      <c r="J212" s="361">
        <v>0</v>
      </c>
      <c r="K212" s="361">
        <v>0</v>
      </c>
      <c r="L212" s="361">
        <v>0</v>
      </c>
      <c r="M212" s="361">
        <v>0</v>
      </c>
      <c r="N212" s="361">
        <v>0</v>
      </c>
      <c r="O212" s="361">
        <v>0</v>
      </c>
      <c r="P212" s="361">
        <v>0</v>
      </c>
      <c r="Q212" s="361">
        <v>0</v>
      </c>
      <c r="R212" s="361">
        <v>0</v>
      </c>
      <c r="S212" s="361">
        <v>0</v>
      </c>
      <c r="T212" s="361">
        <v>0</v>
      </c>
      <c r="U212" s="361">
        <v>0</v>
      </c>
      <c r="V212" s="361">
        <v>0</v>
      </c>
      <c r="W212" s="361">
        <v>0</v>
      </c>
      <c r="X212" s="361">
        <v>0</v>
      </c>
      <c r="Y212" s="361">
        <v>0</v>
      </c>
      <c r="Z212" s="362">
        <f t="shared" si="1"/>
        <v>0</v>
      </c>
      <c r="AA212" s="363"/>
    </row>
    <row r="213" spans="1:27" s="364" customFormat="1" ht="12.75" customHeight="1">
      <c r="A213" s="358">
        <f t="shared" ref="A213:A266" si="11">+LEN(B213)</f>
        <v>15</v>
      </c>
      <c r="B213" s="398">
        <v>120201430030199</v>
      </c>
      <c r="C213" s="417" t="s">
        <v>482</v>
      </c>
      <c r="D213" s="359">
        <f>+SUMIF('BG SISTEMA'!A:A,'CA EF'!B213,'BG SISTEMA'!F:F)</f>
        <v>0</v>
      </c>
      <c r="E213" s="360"/>
      <c r="F213" s="360"/>
      <c r="G213" s="418">
        <v>0</v>
      </c>
      <c r="H213" s="361">
        <f t="shared" ref="H213:H266" si="12">+D213+E213-F213-G213</f>
        <v>0</v>
      </c>
      <c r="I213" s="361">
        <v>0</v>
      </c>
      <c r="J213" s="361">
        <v>0</v>
      </c>
      <c r="K213" s="361">
        <v>0</v>
      </c>
      <c r="L213" s="361">
        <v>0</v>
      </c>
      <c r="M213" s="361">
        <v>0</v>
      </c>
      <c r="N213" s="361">
        <v>0</v>
      </c>
      <c r="O213" s="361">
        <v>0</v>
      </c>
      <c r="P213" s="361">
        <v>0</v>
      </c>
      <c r="Q213" s="361">
        <v>0</v>
      </c>
      <c r="R213" s="361">
        <v>0</v>
      </c>
      <c r="S213" s="361">
        <v>0</v>
      </c>
      <c r="T213" s="361">
        <v>0</v>
      </c>
      <c r="U213" s="361">
        <v>0</v>
      </c>
      <c r="V213" s="361">
        <v>0</v>
      </c>
      <c r="W213" s="361">
        <v>0</v>
      </c>
      <c r="X213" s="361">
        <v>0</v>
      </c>
      <c r="Y213" s="361">
        <v>0</v>
      </c>
      <c r="Z213" s="362">
        <f t="shared" ref="Z213:Z266" si="13">SUM(H213:Y213)</f>
        <v>0</v>
      </c>
      <c r="AA213" s="365"/>
    </row>
    <row r="214" spans="1:27" s="364" customFormat="1" ht="12.75" customHeight="1">
      <c r="A214" s="358">
        <f t="shared" si="11"/>
        <v>15</v>
      </c>
      <c r="B214" s="398">
        <v>120201430040101</v>
      </c>
      <c r="C214" s="417" t="s">
        <v>483</v>
      </c>
      <c r="D214" s="359">
        <f>+SUMIF('BG SISTEMA'!A:A,'CA EF'!B214,'BG SISTEMA'!F:F)</f>
        <v>0</v>
      </c>
      <c r="E214" s="360"/>
      <c r="F214" s="360"/>
      <c r="G214" s="418">
        <v>0</v>
      </c>
      <c r="H214" s="361">
        <f t="shared" si="12"/>
        <v>0</v>
      </c>
      <c r="I214" s="361">
        <v>0</v>
      </c>
      <c r="J214" s="361">
        <v>0</v>
      </c>
      <c r="K214" s="361">
        <v>0</v>
      </c>
      <c r="L214" s="361">
        <v>0</v>
      </c>
      <c r="M214" s="361">
        <v>0</v>
      </c>
      <c r="N214" s="361">
        <v>0</v>
      </c>
      <c r="O214" s="361">
        <v>0</v>
      </c>
      <c r="P214" s="361">
        <v>0</v>
      </c>
      <c r="Q214" s="361">
        <v>0</v>
      </c>
      <c r="R214" s="361">
        <v>0</v>
      </c>
      <c r="S214" s="361">
        <v>0</v>
      </c>
      <c r="T214" s="361">
        <v>0</v>
      </c>
      <c r="U214" s="361">
        <v>0</v>
      </c>
      <c r="V214" s="361">
        <v>0</v>
      </c>
      <c r="W214" s="361">
        <v>0</v>
      </c>
      <c r="X214" s="361">
        <v>0</v>
      </c>
      <c r="Y214" s="361">
        <v>0</v>
      </c>
      <c r="Z214" s="362">
        <f t="shared" si="13"/>
        <v>0</v>
      </c>
      <c r="AA214" s="365"/>
    </row>
    <row r="215" spans="1:27" s="364" customFormat="1" ht="12.75" customHeight="1">
      <c r="A215" s="358">
        <f t="shared" si="11"/>
        <v>15</v>
      </c>
      <c r="B215" s="398">
        <v>120201430040199</v>
      </c>
      <c r="C215" s="417" t="s">
        <v>484</v>
      </c>
      <c r="D215" s="359">
        <f>+SUMIF('BG SISTEMA'!A:A,'CA EF'!B215,'BG SISTEMA'!F:F)</f>
        <v>0</v>
      </c>
      <c r="E215" s="360"/>
      <c r="F215" s="360"/>
      <c r="G215" s="418">
        <v>0</v>
      </c>
      <c r="H215" s="361">
        <f t="shared" si="12"/>
        <v>0</v>
      </c>
      <c r="I215" s="361">
        <v>0</v>
      </c>
      <c r="J215" s="361">
        <v>0</v>
      </c>
      <c r="K215" s="361">
        <v>0</v>
      </c>
      <c r="L215" s="361">
        <v>0</v>
      </c>
      <c r="M215" s="361">
        <v>0</v>
      </c>
      <c r="N215" s="361">
        <v>0</v>
      </c>
      <c r="O215" s="361">
        <v>0</v>
      </c>
      <c r="P215" s="361">
        <v>0</v>
      </c>
      <c r="Q215" s="361">
        <v>0</v>
      </c>
      <c r="R215" s="361">
        <v>0</v>
      </c>
      <c r="S215" s="361">
        <v>0</v>
      </c>
      <c r="T215" s="361">
        <v>0</v>
      </c>
      <c r="U215" s="361">
        <v>0</v>
      </c>
      <c r="V215" s="361">
        <v>0</v>
      </c>
      <c r="W215" s="361">
        <v>0</v>
      </c>
      <c r="X215" s="361">
        <v>0</v>
      </c>
      <c r="Y215" s="361">
        <v>0</v>
      </c>
      <c r="Z215" s="362">
        <f t="shared" si="13"/>
        <v>0</v>
      </c>
      <c r="AA215" s="365"/>
    </row>
    <row r="216" spans="1:27" s="364" customFormat="1" ht="12.75" customHeight="1">
      <c r="A216" s="358">
        <f t="shared" si="11"/>
        <v>15</v>
      </c>
      <c r="B216" s="398">
        <v>120301450010101</v>
      </c>
      <c r="C216" s="417" t="s">
        <v>485</v>
      </c>
      <c r="D216" s="359">
        <f>+SUMIF('BG SISTEMA'!A:A,'CA EF'!B216,'BG SISTEMA'!F:F)</f>
        <v>0</v>
      </c>
      <c r="E216" s="360"/>
      <c r="F216" s="360"/>
      <c r="G216" s="418">
        <v>0</v>
      </c>
      <c r="H216" s="361">
        <f t="shared" si="12"/>
        <v>0</v>
      </c>
      <c r="I216" s="361">
        <v>0</v>
      </c>
      <c r="J216" s="361">
        <v>0</v>
      </c>
      <c r="K216" s="361">
        <v>0</v>
      </c>
      <c r="L216" s="361">
        <v>0</v>
      </c>
      <c r="M216" s="361">
        <v>0</v>
      </c>
      <c r="N216" s="361">
        <v>0</v>
      </c>
      <c r="O216" s="361">
        <v>0</v>
      </c>
      <c r="P216" s="361">
        <v>0</v>
      </c>
      <c r="Q216" s="361">
        <v>0</v>
      </c>
      <c r="R216" s="361">
        <v>0</v>
      </c>
      <c r="S216" s="361">
        <v>0</v>
      </c>
      <c r="T216" s="361">
        <v>0</v>
      </c>
      <c r="U216" s="361">
        <v>0</v>
      </c>
      <c r="V216" s="361">
        <v>0</v>
      </c>
      <c r="W216" s="361">
        <v>0</v>
      </c>
      <c r="X216" s="361">
        <v>0</v>
      </c>
      <c r="Y216" s="361">
        <v>0</v>
      </c>
      <c r="Z216" s="362">
        <f t="shared" si="13"/>
        <v>0</v>
      </c>
      <c r="AA216" s="365"/>
    </row>
    <row r="217" spans="1:27" s="364" customFormat="1" ht="12.75" customHeight="1">
      <c r="A217" s="358">
        <f t="shared" si="11"/>
        <v>15</v>
      </c>
      <c r="B217" s="398">
        <v>120301450010199</v>
      </c>
      <c r="C217" s="417" t="s">
        <v>486</v>
      </c>
      <c r="D217" s="359">
        <f>+SUMIF('BG SISTEMA'!A:A,'CA EF'!B217,'BG SISTEMA'!F:F)</f>
        <v>0</v>
      </c>
      <c r="E217" s="360"/>
      <c r="F217" s="360"/>
      <c r="G217" s="418">
        <v>0</v>
      </c>
      <c r="H217" s="361">
        <f t="shared" si="12"/>
        <v>0</v>
      </c>
      <c r="I217" s="361">
        <v>0</v>
      </c>
      <c r="J217" s="361">
        <v>0</v>
      </c>
      <c r="K217" s="361">
        <v>0</v>
      </c>
      <c r="L217" s="361">
        <v>0</v>
      </c>
      <c r="M217" s="361">
        <v>0</v>
      </c>
      <c r="N217" s="361">
        <v>0</v>
      </c>
      <c r="O217" s="361">
        <v>0</v>
      </c>
      <c r="P217" s="361">
        <v>0</v>
      </c>
      <c r="Q217" s="361">
        <v>0</v>
      </c>
      <c r="R217" s="361">
        <v>0</v>
      </c>
      <c r="S217" s="361">
        <v>0</v>
      </c>
      <c r="T217" s="361">
        <v>0</v>
      </c>
      <c r="U217" s="361">
        <v>0</v>
      </c>
      <c r="V217" s="361">
        <v>0</v>
      </c>
      <c r="W217" s="361">
        <v>0</v>
      </c>
      <c r="X217" s="361">
        <v>0</v>
      </c>
      <c r="Y217" s="361">
        <v>0</v>
      </c>
      <c r="Z217" s="362">
        <f t="shared" si="13"/>
        <v>0</v>
      </c>
      <c r="AA217" s="365"/>
    </row>
    <row r="218" spans="1:27" s="364" customFormat="1" ht="12.75" customHeight="1">
      <c r="A218" s="358">
        <f t="shared" si="11"/>
        <v>15</v>
      </c>
      <c r="B218" s="398">
        <v>120301450020101</v>
      </c>
      <c r="C218" s="417" t="s">
        <v>487</v>
      </c>
      <c r="D218" s="359">
        <f>+SUMIF('BG SISTEMA'!A:A,'CA EF'!B218,'BG SISTEMA'!F:F)</f>
        <v>0</v>
      </c>
      <c r="E218" s="360"/>
      <c r="F218" s="360"/>
      <c r="G218" s="418">
        <v>0</v>
      </c>
      <c r="H218" s="361">
        <f t="shared" si="12"/>
        <v>0</v>
      </c>
      <c r="I218" s="361">
        <v>0</v>
      </c>
      <c r="J218" s="361">
        <v>0</v>
      </c>
      <c r="K218" s="361">
        <v>0</v>
      </c>
      <c r="L218" s="361">
        <v>0</v>
      </c>
      <c r="M218" s="361">
        <v>0</v>
      </c>
      <c r="N218" s="361">
        <v>0</v>
      </c>
      <c r="O218" s="361">
        <v>0</v>
      </c>
      <c r="P218" s="361">
        <v>0</v>
      </c>
      <c r="Q218" s="361">
        <v>0</v>
      </c>
      <c r="R218" s="361">
        <v>0</v>
      </c>
      <c r="S218" s="361">
        <v>0</v>
      </c>
      <c r="T218" s="361">
        <v>0</v>
      </c>
      <c r="U218" s="361">
        <v>0</v>
      </c>
      <c r="V218" s="361">
        <v>0</v>
      </c>
      <c r="W218" s="361">
        <v>0</v>
      </c>
      <c r="X218" s="361">
        <v>0</v>
      </c>
      <c r="Y218" s="361">
        <v>0</v>
      </c>
      <c r="Z218" s="362">
        <f t="shared" si="13"/>
        <v>0</v>
      </c>
      <c r="AA218" s="365"/>
    </row>
    <row r="219" spans="1:27" s="364" customFormat="1" ht="12.75" customHeight="1">
      <c r="A219" s="358">
        <f t="shared" si="11"/>
        <v>15</v>
      </c>
      <c r="B219" s="398">
        <v>120301450020199</v>
      </c>
      <c r="C219" s="417" t="s">
        <v>488</v>
      </c>
      <c r="D219" s="359">
        <f>+SUMIF('BG SISTEMA'!A:A,'CA EF'!B219,'BG SISTEMA'!F:F)</f>
        <v>0</v>
      </c>
      <c r="E219" s="360"/>
      <c r="F219" s="360"/>
      <c r="G219" s="418">
        <v>0</v>
      </c>
      <c r="H219" s="361">
        <f t="shared" si="12"/>
        <v>0</v>
      </c>
      <c r="I219" s="361">
        <v>0</v>
      </c>
      <c r="J219" s="361">
        <v>0</v>
      </c>
      <c r="K219" s="361">
        <v>0</v>
      </c>
      <c r="L219" s="361">
        <v>0</v>
      </c>
      <c r="M219" s="361">
        <v>0</v>
      </c>
      <c r="N219" s="361">
        <v>0</v>
      </c>
      <c r="O219" s="361">
        <v>0</v>
      </c>
      <c r="P219" s="361">
        <v>0</v>
      </c>
      <c r="Q219" s="361">
        <v>0</v>
      </c>
      <c r="R219" s="361">
        <v>0</v>
      </c>
      <c r="S219" s="361">
        <v>0</v>
      </c>
      <c r="T219" s="361">
        <v>0</v>
      </c>
      <c r="U219" s="361">
        <v>0</v>
      </c>
      <c r="V219" s="361">
        <v>0</v>
      </c>
      <c r="W219" s="361">
        <v>0</v>
      </c>
      <c r="X219" s="361">
        <v>0</v>
      </c>
      <c r="Y219" s="361">
        <v>0</v>
      </c>
      <c r="Z219" s="362">
        <f t="shared" si="13"/>
        <v>0</v>
      </c>
      <c r="AA219" s="365"/>
    </row>
    <row r="220" spans="1:27" s="364" customFormat="1" ht="12.75" customHeight="1">
      <c r="A220" s="358">
        <f t="shared" si="11"/>
        <v>15</v>
      </c>
      <c r="B220" s="398">
        <v>120901470010101</v>
      </c>
      <c r="C220" s="417" t="s">
        <v>489</v>
      </c>
      <c r="D220" s="359">
        <f>+SUMIF('BG SISTEMA'!A:A,'CA EF'!B220,'BG SISTEMA'!F:F)</f>
        <v>0</v>
      </c>
      <c r="E220" s="360"/>
      <c r="F220" s="360"/>
      <c r="G220" s="418">
        <v>0</v>
      </c>
      <c r="H220" s="361">
        <f t="shared" si="12"/>
        <v>0</v>
      </c>
      <c r="I220" s="361">
        <v>0</v>
      </c>
      <c r="J220" s="361">
        <v>0</v>
      </c>
      <c r="K220" s="361">
        <v>0</v>
      </c>
      <c r="L220" s="361">
        <v>0</v>
      </c>
      <c r="M220" s="361">
        <v>0</v>
      </c>
      <c r="N220" s="361">
        <v>0</v>
      </c>
      <c r="O220" s="361">
        <v>0</v>
      </c>
      <c r="P220" s="361">
        <v>0</v>
      </c>
      <c r="Q220" s="361">
        <v>0</v>
      </c>
      <c r="R220" s="361">
        <v>0</v>
      </c>
      <c r="S220" s="361">
        <v>0</v>
      </c>
      <c r="T220" s="361">
        <v>0</v>
      </c>
      <c r="U220" s="361">
        <v>0</v>
      </c>
      <c r="V220" s="361">
        <v>0</v>
      </c>
      <c r="W220" s="361">
        <v>0</v>
      </c>
      <c r="X220" s="361">
        <v>0</v>
      </c>
      <c r="Y220" s="361">
        <v>0</v>
      </c>
      <c r="Z220" s="362">
        <f t="shared" si="13"/>
        <v>0</v>
      </c>
      <c r="AA220" s="365"/>
    </row>
    <row r="221" spans="1:27" s="364" customFormat="1" ht="12.75" customHeight="1">
      <c r="A221" s="358">
        <f t="shared" si="11"/>
        <v>15</v>
      </c>
      <c r="B221" s="398">
        <v>120901470010199</v>
      </c>
      <c r="C221" s="417" t="s">
        <v>490</v>
      </c>
      <c r="D221" s="359">
        <f>+SUMIF('BG SISTEMA'!A:A,'CA EF'!B221,'BG SISTEMA'!F:F)</f>
        <v>0</v>
      </c>
      <c r="E221" s="360"/>
      <c r="F221" s="360"/>
      <c r="G221" s="418">
        <v>0</v>
      </c>
      <c r="H221" s="361">
        <f t="shared" si="12"/>
        <v>0</v>
      </c>
      <c r="I221" s="361">
        <v>0</v>
      </c>
      <c r="J221" s="361">
        <v>0</v>
      </c>
      <c r="K221" s="361">
        <v>0</v>
      </c>
      <c r="L221" s="361">
        <v>0</v>
      </c>
      <c r="M221" s="361">
        <v>0</v>
      </c>
      <c r="N221" s="361">
        <v>0</v>
      </c>
      <c r="O221" s="361">
        <v>0</v>
      </c>
      <c r="P221" s="361">
        <v>0</v>
      </c>
      <c r="Q221" s="361">
        <v>0</v>
      </c>
      <c r="R221" s="361">
        <v>0</v>
      </c>
      <c r="S221" s="361">
        <v>0</v>
      </c>
      <c r="T221" s="361">
        <v>0</v>
      </c>
      <c r="U221" s="361">
        <v>0</v>
      </c>
      <c r="V221" s="361">
        <v>0</v>
      </c>
      <c r="W221" s="361">
        <v>0</v>
      </c>
      <c r="X221" s="361">
        <v>0</v>
      </c>
      <c r="Y221" s="361">
        <v>0</v>
      </c>
      <c r="Z221" s="362">
        <f t="shared" si="13"/>
        <v>0</v>
      </c>
      <c r="AA221" s="365"/>
    </row>
    <row r="222" spans="1:27" s="364" customFormat="1" ht="12.75" customHeight="1">
      <c r="A222" s="358">
        <f t="shared" si="11"/>
        <v>15</v>
      </c>
      <c r="B222" s="398">
        <v>120901470020101</v>
      </c>
      <c r="C222" s="417" t="s">
        <v>491</v>
      </c>
      <c r="D222" s="359">
        <f>+SUMIF('BG SISTEMA'!A:A,'CA EF'!B222,'BG SISTEMA'!F:F)</f>
        <v>0</v>
      </c>
      <c r="E222" s="360"/>
      <c r="F222" s="360"/>
      <c r="G222" s="418">
        <v>0</v>
      </c>
      <c r="H222" s="361">
        <f t="shared" si="12"/>
        <v>0</v>
      </c>
      <c r="I222" s="361">
        <v>0</v>
      </c>
      <c r="J222" s="361">
        <v>0</v>
      </c>
      <c r="K222" s="361">
        <v>0</v>
      </c>
      <c r="L222" s="361">
        <v>0</v>
      </c>
      <c r="M222" s="361">
        <v>0</v>
      </c>
      <c r="N222" s="361">
        <v>0</v>
      </c>
      <c r="O222" s="361">
        <v>0</v>
      </c>
      <c r="P222" s="361">
        <v>0</v>
      </c>
      <c r="Q222" s="361">
        <v>0</v>
      </c>
      <c r="R222" s="361">
        <v>0</v>
      </c>
      <c r="S222" s="361">
        <v>0</v>
      </c>
      <c r="T222" s="361">
        <v>0</v>
      </c>
      <c r="U222" s="361">
        <v>0</v>
      </c>
      <c r="V222" s="361">
        <v>0</v>
      </c>
      <c r="W222" s="361">
        <v>0</v>
      </c>
      <c r="X222" s="361">
        <v>0</v>
      </c>
      <c r="Y222" s="361">
        <v>0</v>
      </c>
      <c r="Z222" s="362">
        <f t="shared" si="13"/>
        <v>0</v>
      </c>
      <c r="AA222" s="363"/>
    </row>
    <row r="223" spans="1:27" s="364" customFormat="1" ht="12.75" customHeight="1">
      <c r="A223" s="358">
        <f t="shared" si="11"/>
        <v>15</v>
      </c>
      <c r="B223" s="398">
        <v>120901470020199</v>
      </c>
      <c r="C223" s="417" t="s">
        <v>492</v>
      </c>
      <c r="D223" s="359">
        <f>+SUMIF('BG SISTEMA'!A:A,'CA EF'!B223,'BG SISTEMA'!F:F)</f>
        <v>0</v>
      </c>
      <c r="E223" s="360"/>
      <c r="F223" s="360"/>
      <c r="G223" s="418">
        <v>0</v>
      </c>
      <c r="H223" s="361">
        <f t="shared" si="12"/>
        <v>0</v>
      </c>
      <c r="I223" s="361">
        <v>0</v>
      </c>
      <c r="J223" s="361">
        <v>0</v>
      </c>
      <c r="K223" s="361">
        <v>0</v>
      </c>
      <c r="L223" s="361">
        <v>0</v>
      </c>
      <c r="M223" s="361">
        <v>0</v>
      </c>
      <c r="N223" s="361">
        <v>0</v>
      </c>
      <c r="O223" s="361">
        <v>0</v>
      </c>
      <c r="P223" s="361">
        <v>0</v>
      </c>
      <c r="Q223" s="361">
        <v>0</v>
      </c>
      <c r="R223" s="361">
        <v>0</v>
      </c>
      <c r="S223" s="361">
        <v>0</v>
      </c>
      <c r="T223" s="361">
        <v>0</v>
      </c>
      <c r="U223" s="361">
        <v>0</v>
      </c>
      <c r="V223" s="361">
        <v>0</v>
      </c>
      <c r="W223" s="361">
        <v>0</v>
      </c>
      <c r="X223" s="361">
        <v>0</v>
      </c>
      <c r="Y223" s="361">
        <v>0</v>
      </c>
      <c r="Z223" s="362">
        <f t="shared" si="13"/>
        <v>0</v>
      </c>
      <c r="AA223" s="365"/>
    </row>
    <row r="224" spans="1:27" s="364" customFormat="1" ht="12.75" customHeight="1">
      <c r="A224" s="358">
        <f t="shared" si="11"/>
        <v>15</v>
      </c>
      <c r="B224" s="398">
        <v>120901470030101</v>
      </c>
      <c r="C224" s="417" t="s">
        <v>493</v>
      </c>
      <c r="D224" s="359">
        <f>+SUMIF('BG SISTEMA'!A:A,'CA EF'!B224,'BG SISTEMA'!F:F)</f>
        <v>0</v>
      </c>
      <c r="E224" s="360"/>
      <c r="F224" s="360"/>
      <c r="G224" s="418">
        <v>0</v>
      </c>
      <c r="H224" s="361">
        <f t="shared" si="12"/>
        <v>0</v>
      </c>
      <c r="I224" s="361">
        <v>0</v>
      </c>
      <c r="J224" s="361">
        <v>0</v>
      </c>
      <c r="K224" s="361">
        <v>0</v>
      </c>
      <c r="L224" s="361">
        <v>0</v>
      </c>
      <c r="M224" s="361">
        <v>0</v>
      </c>
      <c r="N224" s="361">
        <v>0</v>
      </c>
      <c r="O224" s="361">
        <v>0</v>
      </c>
      <c r="P224" s="361">
        <v>0</v>
      </c>
      <c r="Q224" s="361">
        <v>0</v>
      </c>
      <c r="R224" s="361">
        <v>0</v>
      </c>
      <c r="S224" s="361">
        <v>0</v>
      </c>
      <c r="T224" s="361">
        <v>0</v>
      </c>
      <c r="U224" s="361">
        <v>0</v>
      </c>
      <c r="V224" s="361">
        <v>0</v>
      </c>
      <c r="W224" s="361">
        <v>0</v>
      </c>
      <c r="X224" s="361">
        <v>0</v>
      </c>
      <c r="Y224" s="361">
        <v>0</v>
      </c>
      <c r="Z224" s="362">
        <f t="shared" si="13"/>
        <v>0</v>
      </c>
      <c r="AA224" s="365"/>
    </row>
    <row r="225" spans="1:27" s="364" customFormat="1" ht="12.75" customHeight="1">
      <c r="A225" s="358">
        <f t="shared" si="11"/>
        <v>15</v>
      </c>
      <c r="B225" s="398">
        <v>120901470030199</v>
      </c>
      <c r="C225" s="417" t="s">
        <v>494</v>
      </c>
      <c r="D225" s="359">
        <f>+SUMIF('BG SISTEMA'!A:A,'CA EF'!B225,'BG SISTEMA'!F:F)</f>
        <v>0</v>
      </c>
      <c r="E225" s="360"/>
      <c r="F225" s="360"/>
      <c r="G225" s="418">
        <v>0</v>
      </c>
      <c r="H225" s="361">
        <f t="shared" si="12"/>
        <v>0</v>
      </c>
      <c r="I225" s="361">
        <v>0</v>
      </c>
      <c r="J225" s="361">
        <v>0</v>
      </c>
      <c r="K225" s="361">
        <v>0</v>
      </c>
      <c r="L225" s="361">
        <v>0</v>
      </c>
      <c r="M225" s="361">
        <v>0</v>
      </c>
      <c r="N225" s="361">
        <v>0</v>
      </c>
      <c r="O225" s="361">
        <v>0</v>
      </c>
      <c r="P225" s="361">
        <v>0</v>
      </c>
      <c r="Q225" s="361">
        <v>0</v>
      </c>
      <c r="R225" s="361">
        <v>0</v>
      </c>
      <c r="S225" s="361">
        <v>0</v>
      </c>
      <c r="T225" s="361">
        <v>0</v>
      </c>
      <c r="U225" s="361">
        <v>0</v>
      </c>
      <c r="V225" s="361">
        <v>0</v>
      </c>
      <c r="W225" s="361">
        <v>0</v>
      </c>
      <c r="X225" s="361">
        <v>0</v>
      </c>
      <c r="Y225" s="361">
        <v>0</v>
      </c>
      <c r="Z225" s="362">
        <f t="shared" si="13"/>
        <v>0</v>
      </c>
      <c r="AA225" s="363"/>
    </row>
    <row r="226" spans="1:27" s="364" customFormat="1" ht="12.75" customHeight="1">
      <c r="A226" s="358">
        <f t="shared" si="11"/>
        <v>15</v>
      </c>
      <c r="B226" s="398">
        <v>120901470040101</v>
      </c>
      <c r="C226" s="417" t="s">
        <v>495</v>
      </c>
      <c r="D226" s="359">
        <f>+SUMIF('BG SISTEMA'!A:A,'CA EF'!B226,'BG SISTEMA'!F:F)</f>
        <v>0</v>
      </c>
      <c r="E226" s="360"/>
      <c r="F226" s="360"/>
      <c r="G226" s="418">
        <v>0</v>
      </c>
      <c r="H226" s="361">
        <f t="shared" si="12"/>
        <v>0</v>
      </c>
      <c r="I226" s="361">
        <v>0</v>
      </c>
      <c r="J226" s="361">
        <v>0</v>
      </c>
      <c r="K226" s="361">
        <v>0</v>
      </c>
      <c r="L226" s="361">
        <v>0</v>
      </c>
      <c r="M226" s="361">
        <v>0</v>
      </c>
      <c r="N226" s="361">
        <v>0</v>
      </c>
      <c r="O226" s="361">
        <v>0</v>
      </c>
      <c r="P226" s="361">
        <v>0</v>
      </c>
      <c r="Q226" s="361">
        <v>0</v>
      </c>
      <c r="R226" s="361">
        <v>0</v>
      </c>
      <c r="S226" s="361">
        <v>0</v>
      </c>
      <c r="T226" s="361">
        <v>0</v>
      </c>
      <c r="U226" s="361">
        <v>0</v>
      </c>
      <c r="V226" s="361">
        <v>0</v>
      </c>
      <c r="W226" s="361">
        <v>0</v>
      </c>
      <c r="X226" s="361">
        <v>0</v>
      </c>
      <c r="Y226" s="361">
        <v>0</v>
      </c>
      <c r="Z226" s="362">
        <f t="shared" si="13"/>
        <v>0</v>
      </c>
      <c r="AA226" s="363"/>
    </row>
    <row r="227" spans="1:27" s="364" customFormat="1" ht="12.75" customHeight="1">
      <c r="A227" s="358">
        <f t="shared" si="11"/>
        <v>15</v>
      </c>
      <c r="B227" s="398">
        <v>120901470040199</v>
      </c>
      <c r="C227" s="417" t="s">
        <v>496</v>
      </c>
      <c r="D227" s="359">
        <f>+SUMIF('BG SISTEMA'!A:A,'CA EF'!B227,'BG SISTEMA'!F:F)</f>
        <v>0</v>
      </c>
      <c r="E227" s="360"/>
      <c r="F227" s="360"/>
      <c r="G227" s="418">
        <v>0</v>
      </c>
      <c r="H227" s="361">
        <f t="shared" si="12"/>
        <v>0</v>
      </c>
      <c r="I227" s="361">
        <v>0</v>
      </c>
      <c r="J227" s="361">
        <v>0</v>
      </c>
      <c r="K227" s="361">
        <v>0</v>
      </c>
      <c r="L227" s="361">
        <v>0</v>
      </c>
      <c r="M227" s="361">
        <v>0</v>
      </c>
      <c r="N227" s="361">
        <v>0</v>
      </c>
      <c r="O227" s="361">
        <v>0</v>
      </c>
      <c r="P227" s="361">
        <v>0</v>
      </c>
      <c r="Q227" s="361">
        <v>0</v>
      </c>
      <c r="R227" s="361">
        <v>0</v>
      </c>
      <c r="S227" s="361">
        <v>0</v>
      </c>
      <c r="T227" s="361">
        <v>0</v>
      </c>
      <c r="U227" s="361">
        <v>0</v>
      </c>
      <c r="V227" s="361">
        <v>0</v>
      </c>
      <c r="W227" s="361">
        <v>0</v>
      </c>
      <c r="X227" s="361">
        <v>0</v>
      </c>
      <c r="Y227" s="361">
        <v>0</v>
      </c>
      <c r="Z227" s="362">
        <f t="shared" si="13"/>
        <v>0</v>
      </c>
      <c r="AA227" s="363"/>
    </row>
    <row r="228" spans="1:27" s="364" customFormat="1" ht="12.75" customHeight="1">
      <c r="A228" s="358">
        <f t="shared" si="11"/>
        <v>15</v>
      </c>
      <c r="B228" s="398">
        <v>120901490010101</v>
      </c>
      <c r="C228" s="417" t="s">
        <v>497</v>
      </c>
      <c r="D228" s="359">
        <f>+SUMIF('BG SISTEMA'!A:A,'CA EF'!B228,'BG SISTEMA'!F:F)</f>
        <v>0</v>
      </c>
      <c r="E228" s="360"/>
      <c r="F228" s="360"/>
      <c r="G228" s="418">
        <v>0</v>
      </c>
      <c r="H228" s="361">
        <f t="shared" si="12"/>
        <v>0</v>
      </c>
      <c r="I228" s="361">
        <v>0</v>
      </c>
      <c r="J228" s="361">
        <v>0</v>
      </c>
      <c r="K228" s="361">
        <v>0</v>
      </c>
      <c r="L228" s="361">
        <v>0</v>
      </c>
      <c r="M228" s="361">
        <v>0</v>
      </c>
      <c r="N228" s="361">
        <v>0</v>
      </c>
      <c r="O228" s="361">
        <v>0</v>
      </c>
      <c r="P228" s="361">
        <v>0</v>
      </c>
      <c r="Q228" s="361">
        <v>0</v>
      </c>
      <c r="R228" s="361">
        <v>0</v>
      </c>
      <c r="S228" s="361">
        <v>0</v>
      </c>
      <c r="T228" s="361">
        <v>0</v>
      </c>
      <c r="U228" s="361">
        <v>0</v>
      </c>
      <c r="V228" s="361">
        <v>0</v>
      </c>
      <c r="W228" s="361">
        <v>0</v>
      </c>
      <c r="X228" s="361">
        <v>0</v>
      </c>
      <c r="Y228" s="361">
        <v>0</v>
      </c>
      <c r="Z228" s="362">
        <f t="shared" si="13"/>
        <v>0</v>
      </c>
      <c r="AA228" s="363"/>
    </row>
    <row r="229" spans="1:27" s="364" customFormat="1" ht="12.75" customHeight="1">
      <c r="A229" s="358">
        <f t="shared" si="11"/>
        <v>15</v>
      </c>
      <c r="B229" s="398">
        <v>120901490010199</v>
      </c>
      <c r="C229" s="417" t="s">
        <v>498</v>
      </c>
      <c r="D229" s="359">
        <f>+SUMIF('BG SISTEMA'!A:A,'CA EF'!B229,'BG SISTEMA'!F:F)</f>
        <v>0</v>
      </c>
      <c r="E229" s="360"/>
      <c r="F229" s="360"/>
      <c r="G229" s="418">
        <v>0</v>
      </c>
      <c r="H229" s="361">
        <f t="shared" si="12"/>
        <v>0</v>
      </c>
      <c r="I229" s="361">
        <v>0</v>
      </c>
      <c r="J229" s="361">
        <v>0</v>
      </c>
      <c r="K229" s="361">
        <v>0</v>
      </c>
      <c r="L229" s="361">
        <v>0</v>
      </c>
      <c r="M229" s="361">
        <v>0</v>
      </c>
      <c r="N229" s="361">
        <v>0</v>
      </c>
      <c r="O229" s="361">
        <v>0</v>
      </c>
      <c r="P229" s="361">
        <v>0</v>
      </c>
      <c r="Q229" s="361">
        <v>0</v>
      </c>
      <c r="R229" s="361">
        <v>0</v>
      </c>
      <c r="S229" s="361">
        <v>0</v>
      </c>
      <c r="T229" s="361">
        <v>0</v>
      </c>
      <c r="U229" s="361">
        <v>0</v>
      </c>
      <c r="V229" s="361">
        <v>0</v>
      </c>
      <c r="W229" s="361">
        <v>0</v>
      </c>
      <c r="X229" s="361">
        <v>0</v>
      </c>
      <c r="Y229" s="361">
        <v>0</v>
      </c>
      <c r="Z229" s="362">
        <f t="shared" si="13"/>
        <v>0</v>
      </c>
      <c r="AA229" s="363"/>
    </row>
    <row r="230" spans="1:27" s="364" customFormat="1" ht="12.75" customHeight="1">
      <c r="A230" s="358">
        <f t="shared" si="11"/>
        <v>15</v>
      </c>
      <c r="B230" s="398">
        <v>120901490020101</v>
      </c>
      <c r="C230" s="417" t="s">
        <v>499</v>
      </c>
      <c r="D230" s="359">
        <f>+SUMIF('BG SISTEMA'!A:A,'CA EF'!B230,'BG SISTEMA'!F:F)</f>
        <v>0</v>
      </c>
      <c r="E230" s="360"/>
      <c r="F230" s="360"/>
      <c r="G230" s="418">
        <v>0</v>
      </c>
      <c r="H230" s="361">
        <f t="shared" si="12"/>
        <v>0</v>
      </c>
      <c r="I230" s="361">
        <v>0</v>
      </c>
      <c r="J230" s="361">
        <v>0</v>
      </c>
      <c r="K230" s="361">
        <v>0</v>
      </c>
      <c r="L230" s="361">
        <v>0</v>
      </c>
      <c r="M230" s="361">
        <v>0</v>
      </c>
      <c r="N230" s="361">
        <v>0</v>
      </c>
      <c r="O230" s="361">
        <v>0</v>
      </c>
      <c r="P230" s="361">
        <v>0</v>
      </c>
      <c r="Q230" s="361">
        <v>0</v>
      </c>
      <c r="R230" s="361">
        <v>0</v>
      </c>
      <c r="S230" s="361">
        <v>0</v>
      </c>
      <c r="T230" s="361">
        <v>0</v>
      </c>
      <c r="U230" s="361">
        <v>0</v>
      </c>
      <c r="V230" s="361">
        <v>0</v>
      </c>
      <c r="W230" s="361">
        <v>0</v>
      </c>
      <c r="X230" s="361">
        <v>0</v>
      </c>
      <c r="Y230" s="361">
        <v>0</v>
      </c>
      <c r="Z230" s="362">
        <f t="shared" si="13"/>
        <v>0</v>
      </c>
      <c r="AA230" s="363"/>
    </row>
    <row r="231" spans="1:27" s="364" customFormat="1" ht="12.75" customHeight="1">
      <c r="A231" s="358">
        <f t="shared" si="11"/>
        <v>15</v>
      </c>
      <c r="B231" s="398">
        <v>120901490020199</v>
      </c>
      <c r="C231" s="417" t="s">
        <v>500</v>
      </c>
      <c r="D231" s="359">
        <f>+SUMIF('BG SISTEMA'!A:A,'CA EF'!B231,'BG SISTEMA'!F:F)</f>
        <v>0</v>
      </c>
      <c r="E231" s="360"/>
      <c r="F231" s="360"/>
      <c r="G231" s="418">
        <v>0</v>
      </c>
      <c r="H231" s="361">
        <f t="shared" si="12"/>
        <v>0</v>
      </c>
      <c r="I231" s="361">
        <v>0</v>
      </c>
      <c r="J231" s="361">
        <v>0</v>
      </c>
      <c r="K231" s="361">
        <v>0</v>
      </c>
      <c r="L231" s="361">
        <v>0</v>
      </c>
      <c r="M231" s="361">
        <v>0</v>
      </c>
      <c r="N231" s="361">
        <v>0</v>
      </c>
      <c r="O231" s="361">
        <v>0</v>
      </c>
      <c r="P231" s="361">
        <v>0</v>
      </c>
      <c r="Q231" s="361">
        <v>0</v>
      </c>
      <c r="R231" s="361">
        <v>0</v>
      </c>
      <c r="S231" s="361">
        <v>0</v>
      </c>
      <c r="T231" s="361">
        <v>0</v>
      </c>
      <c r="U231" s="361">
        <v>0</v>
      </c>
      <c r="V231" s="361">
        <v>0</v>
      </c>
      <c r="W231" s="361">
        <v>0</v>
      </c>
      <c r="X231" s="361">
        <v>0</v>
      </c>
      <c r="Y231" s="361">
        <v>0</v>
      </c>
      <c r="Z231" s="362">
        <f t="shared" si="13"/>
        <v>0</v>
      </c>
      <c r="AA231" s="363"/>
    </row>
    <row r="232" spans="1:27" s="364" customFormat="1" ht="12.75" customHeight="1">
      <c r="A232" s="358">
        <f t="shared" si="11"/>
        <v>15</v>
      </c>
      <c r="B232" s="398">
        <v>120901490030101</v>
      </c>
      <c r="C232" s="417" t="s">
        <v>501</v>
      </c>
      <c r="D232" s="359">
        <f>+SUMIF('BG SISTEMA'!A:A,'CA EF'!B232,'BG SISTEMA'!F:F)</f>
        <v>0</v>
      </c>
      <c r="E232" s="360"/>
      <c r="F232" s="360"/>
      <c r="G232" s="418">
        <v>0</v>
      </c>
      <c r="H232" s="361">
        <f t="shared" si="12"/>
        <v>0</v>
      </c>
      <c r="I232" s="361">
        <v>0</v>
      </c>
      <c r="J232" s="361">
        <v>0</v>
      </c>
      <c r="K232" s="361">
        <v>0</v>
      </c>
      <c r="L232" s="361">
        <v>0</v>
      </c>
      <c r="M232" s="361">
        <v>0</v>
      </c>
      <c r="N232" s="361">
        <v>0</v>
      </c>
      <c r="O232" s="361">
        <v>0</v>
      </c>
      <c r="P232" s="361">
        <v>0</v>
      </c>
      <c r="Q232" s="361">
        <v>0</v>
      </c>
      <c r="R232" s="361">
        <v>0</v>
      </c>
      <c r="S232" s="361">
        <v>0</v>
      </c>
      <c r="T232" s="361">
        <v>0</v>
      </c>
      <c r="U232" s="361">
        <v>0</v>
      </c>
      <c r="V232" s="361">
        <v>0</v>
      </c>
      <c r="W232" s="361">
        <v>0</v>
      </c>
      <c r="X232" s="361">
        <v>0</v>
      </c>
      <c r="Y232" s="361">
        <v>0</v>
      </c>
      <c r="Z232" s="362">
        <f t="shared" si="13"/>
        <v>0</v>
      </c>
      <c r="AA232" s="363"/>
    </row>
    <row r="233" spans="1:27" s="364" customFormat="1" ht="12.75" customHeight="1">
      <c r="A233" s="358">
        <f t="shared" si="11"/>
        <v>15</v>
      </c>
      <c r="B233" s="398">
        <v>120901490030199</v>
      </c>
      <c r="C233" s="417" t="s">
        <v>502</v>
      </c>
      <c r="D233" s="359">
        <f>+SUMIF('BG SISTEMA'!A:A,'CA EF'!B233,'BG SISTEMA'!F:F)</f>
        <v>0</v>
      </c>
      <c r="E233" s="360"/>
      <c r="F233" s="360"/>
      <c r="G233" s="418">
        <v>0</v>
      </c>
      <c r="H233" s="361">
        <f t="shared" si="12"/>
        <v>0</v>
      </c>
      <c r="I233" s="361">
        <v>0</v>
      </c>
      <c r="J233" s="361">
        <v>0</v>
      </c>
      <c r="K233" s="361">
        <v>0</v>
      </c>
      <c r="L233" s="361">
        <v>0</v>
      </c>
      <c r="M233" s="361">
        <v>0</v>
      </c>
      <c r="N233" s="361">
        <v>0</v>
      </c>
      <c r="O233" s="361">
        <v>0</v>
      </c>
      <c r="P233" s="361">
        <v>0</v>
      </c>
      <c r="Q233" s="361">
        <v>0</v>
      </c>
      <c r="R233" s="361">
        <v>0</v>
      </c>
      <c r="S233" s="361">
        <v>0</v>
      </c>
      <c r="T233" s="361">
        <v>0</v>
      </c>
      <c r="U233" s="361">
        <v>0</v>
      </c>
      <c r="V233" s="361">
        <v>0</v>
      </c>
      <c r="W233" s="361">
        <v>0</v>
      </c>
      <c r="X233" s="361">
        <v>0</v>
      </c>
      <c r="Y233" s="361">
        <v>0</v>
      </c>
      <c r="Z233" s="362">
        <f t="shared" si="13"/>
        <v>0</v>
      </c>
      <c r="AA233" s="363"/>
    </row>
    <row r="234" spans="1:27" s="364" customFormat="1" ht="12.75" customHeight="1">
      <c r="A234" s="358">
        <f t="shared" si="11"/>
        <v>15</v>
      </c>
      <c r="B234" s="398">
        <v>120901490040101</v>
      </c>
      <c r="C234" s="417" t="s">
        <v>503</v>
      </c>
      <c r="D234" s="359">
        <f>+SUMIF('BG SISTEMA'!A:A,'CA EF'!B234,'BG SISTEMA'!F:F)</f>
        <v>0</v>
      </c>
      <c r="E234" s="360"/>
      <c r="F234" s="360"/>
      <c r="G234" s="418">
        <v>0</v>
      </c>
      <c r="H234" s="361">
        <f t="shared" si="12"/>
        <v>0</v>
      </c>
      <c r="I234" s="361">
        <v>0</v>
      </c>
      <c r="J234" s="361">
        <v>0</v>
      </c>
      <c r="K234" s="361">
        <v>0</v>
      </c>
      <c r="L234" s="361">
        <v>0</v>
      </c>
      <c r="M234" s="361">
        <v>0</v>
      </c>
      <c r="N234" s="361">
        <v>0</v>
      </c>
      <c r="O234" s="361">
        <v>0</v>
      </c>
      <c r="P234" s="361">
        <v>0</v>
      </c>
      <c r="Q234" s="361">
        <v>0</v>
      </c>
      <c r="R234" s="361">
        <v>0</v>
      </c>
      <c r="S234" s="361">
        <v>0</v>
      </c>
      <c r="T234" s="361">
        <v>0</v>
      </c>
      <c r="U234" s="361">
        <v>0</v>
      </c>
      <c r="V234" s="361">
        <v>0</v>
      </c>
      <c r="W234" s="361">
        <v>0</v>
      </c>
      <c r="X234" s="361">
        <v>0</v>
      </c>
      <c r="Y234" s="361">
        <v>0</v>
      </c>
      <c r="Z234" s="362">
        <f t="shared" si="13"/>
        <v>0</v>
      </c>
      <c r="AA234" s="363"/>
    </row>
    <row r="235" spans="1:27" s="364" customFormat="1" ht="12.75" customHeight="1">
      <c r="A235" s="358">
        <f t="shared" si="11"/>
        <v>15</v>
      </c>
      <c r="B235" s="398">
        <v>120901490040199</v>
      </c>
      <c r="C235" s="417" t="s">
        <v>504</v>
      </c>
      <c r="D235" s="359">
        <f>+SUMIF('BG SISTEMA'!A:A,'CA EF'!B235,'BG SISTEMA'!F:F)</f>
        <v>0</v>
      </c>
      <c r="E235" s="360"/>
      <c r="F235" s="360"/>
      <c r="G235" s="418">
        <v>0</v>
      </c>
      <c r="H235" s="361">
        <f t="shared" si="12"/>
        <v>0</v>
      </c>
      <c r="I235" s="361">
        <v>0</v>
      </c>
      <c r="J235" s="361">
        <v>0</v>
      </c>
      <c r="K235" s="361">
        <v>0</v>
      </c>
      <c r="L235" s="361">
        <v>0</v>
      </c>
      <c r="M235" s="361">
        <v>0</v>
      </c>
      <c r="N235" s="361">
        <v>0</v>
      </c>
      <c r="O235" s="361">
        <v>0</v>
      </c>
      <c r="P235" s="361">
        <v>0</v>
      </c>
      <c r="Q235" s="361">
        <v>0</v>
      </c>
      <c r="R235" s="361">
        <v>0</v>
      </c>
      <c r="S235" s="361">
        <v>0</v>
      </c>
      <c r="T235" s="361">
        <v>0</v>
      </c>
      <c r="U235" s="361">
        <v>0</v>
      </c>
      <c r="V235" s="361">
        <v>0</v>
      </c>
      <c r="W235" s="361">
        <v>0</v>
      </c>
      <c r="X235" s="361">
        <v>0</v>
      </c>
      <c r="Y235" s="361">
        <v>0</v>
      </c>
      <c r="Z235" s="362">
        <f t="shared" si="13"/>
        <v>0</v>
      </c>
      <c r="AA235" s="363"/>
    </row>
    <row r="236" spans="1:27" s="364" customFormat="1" ht="12.75" customHeight="1">
      <c r="A236" s="358">
        <f t="shared" si="11"/>
        <v>15</v>
      </c>
      <c r="B236" s="398">
        <v>130101510010101</v>
      </c>
      <c r="C236" s="417" t="s">
        <v>505</v>
      </c>
      <c r="D236" s="359">
        <f>+SUMIF('BG SISTEMA'!A:A,'CA EF'!B236,'BG SISTEMA'!F:F)</f>
        <v>0</v>
      </c>
      <c r="E236" s="360"/>
      <c r="F236" s="360"/>
      <c r="G236" s="418">
        <v>0</v>
      </c>
      <c r="H236" s="361">
        <f t="shared" si="12"/>
        <v>0</v>
      </c>
      <c r="I236" s="361">
        <v>0</v>
      </c>
      <c r="J236" s="361">
        <v>0</v>
      </c>
      <c r="K236" s="361">
        <v>0</v>
      </c>
      <c r="L236" s="361">
        <v>0</v>
      </c>
      <c r="M236" s="361">
        <v>0</v>
      </c>
      <c r="N236" s="361">
        <v>0</v>
      </c>
      <c r="O236" s="361">
        <v>0</v>
      </c>
      <c r="P236" s="361">
        <v>0</v>
      </c>
      <c r="Q236" s="361">
        <v>0</v>
      </c>
      <c r="R236" s="361">
        <v>0</v>
      </c>
      <c r="S236" s="361">
        <v>0</v>
      </c>
      <c r="T236" s="361">
        <v>0</v>
      </c>
      <c r="U236" s="361">
        <v>0</v>
      </c>
      <c r="V236" s="361">
        <v>0</v>
      </c>
      <c r="W236" s="361">
        <v>0</v>
      </c>
      <c r="X236" s="361">
        <v>0</v>
      </c>
      <c r="Y236" s="361">
        <v>0</v>
      </c>
      <c r="Z236" s="362">
        <f t="shared" si="13"/>
        <v>0</v>
      </c>
      <c r="AA236" s="363"/>
    </row>
    <row r="237" spans="1:27" s="364" customFormat="1" ht="12.75" customHeight="1">
      <c r="A237" s="358">
        <f t="shared" si="11"/>
        <v>15</v>
      </c>
      <c r="B237" s="398">
        <v>130101510010199</v>
      </c>
      <c r="C237" s="417" t="s">
        <v>506</v>
      </c>
      <c r="D237" s="359">
        <f>+SUMIF('BG SISTEMA'!A:A,'CA EF'!B237,'BG SISTEMA'!F:F)</f>
        <v>0</v>
      </c>
      <c r="E237" s="360"/>
      <c r="F237" s="360"/>
      <c r="G237" s="418">
        <v>0</v>
      </c>
      <c r="H237" s="361">
        <f t="shared" si="12"/>
        <v>0</v>
      </c>
      <c r="I237" s="361">
        <v>0</v>
      </c>
      <c r="J237" s="361">
        <v>0</v>
      </c>
      <c r="K237" s="361">
        <v>0</v>
      </c>
      <c r="L237" s="361">
        <v>0</v>
      </c>
      <c r="M237" s="361">
        <v>0</v>
      </c>
      <c r="N237" s="361">
        <v>0</v>
      </c>
      <c r="O237" s="361">
        <v>0</v>
      </c>
      <c r="P237" s="361">
        <v>0</v>
      </c>
      <c r="Q237" s="361">
        <v>0</v>
      </c>
      <c r="R237" s="361">
        <v>0</v>
      </c>
      <c r="S237" s="361">
        <v>0</v>
      </c>
      <c r="T237" s="361">
        <v>0</v>
      </c>
      <c r="U237" s="361">
        <v>0</v>
      </c>
      <c r="V237" s="361">
        <v>0</v>
      </c>
      <c r="W237" s="361">
        <v>0</v>
      </c>
      <c r="X237" s="361">
        <v>0</v>
      </c>
      <c r="Y237" s="361">
        <v>0</v>
      </c>
      <c r="Z237" s="362">
        <f t="shared" si="13"/>
        <v>0</v>
      </c>
      <c r="AA237" s="363"/>
    </row>
    <row r="238" spans="1:27" s="364" customFormat="1" ht="12.75" customHeight="1">
      <c r="A238" s="358">
        <f t="shared" si="11"/>
        <v>15</v>
      </c>
      <c r="B238" s="398">
        <v>130101510020101</v>
      </c>
      <c r="C238" s="417" t="s">
        <v>507</v>
      </c>
      <c r="D238" s="359">
        <f>+SUMIF('BG SISTEMA'!A:A,'CA EF'!B238,'BG SISTEMA'!F:F)</f>
        <v>0</v>
      </c>
      <c r="E238" s="360"/>
      <c r="F238" s="360"/>
      <c r="G238" s="418">
        <v>0</v>
      </c>
      <c r="H238" s="361">
        <f t="shared" si="12"/>
        <v>0</v>
      </c>
      <c r="I238" s="361">
        <v>0</v>
      </c>
      <c r="J238" s="361">
        <v>0</v>
      </c>
      <c r="K238" s="361">
        <v>0</v>
      </c>
      <c r="L238" s="361">
        <v>0</v>
      </c>
      <c r="M238" s="361">
        <v>0</v>
      </c>
      <c r="N238" s="361">
        <v>0</v>
      </c>
      <c r="O238" s="361">
        <v>0</v>
      </c>
      <c r="P238" s="361">
        <v>0</v>
      </c>
      <c r="Q238" s="361">
        <v>0</v>
      </c>
      <c r="R238" s="361">
        <v>0</v>
      </c>
      <c r="S238" s="361">
        <v>0</v>
      </c>
      <c r="T238" s="361">
        <v>0</v>
      </c>
      <c r="U238" s="361">
        <v>0</v>
      </c>
      <c r="V238" s="361">
        <v>0</v>
      </c>
      <c r="W238" s="361">
        <v>0</v>
      </c>
      <c r="X238" s="361">
        <v>0</v>
      </c>
      <c r="Y238" s="361">
        <v>0</v>
      </c>
      <c r="Z238" s="362">
        <f t="shared" si="13"/>
        <v>0</v>
      </c>
      <c r="AA238" s="365"/>
    </row>
    <row r="239" spans="1:27" s="364" customFormat="1" ht="12.75" customHeight="1">
      <c r="A239" s="358">
        <f t="shared" si="11"/>
        <v>15</v>
      </c>
      <c r="B239" s="398">
        <v>130101510020199</v>
      </c>
      <c r="C239" s="417" t="s">
        <v>508</v>
      </c>
      <c r="D239" s="359">
        <f>+SUMIF('BG SISTEMA'!A:A,'CA EF'!B239,'BG SISTEMA'!F:F)</f>
        <v>0</v>
      </c>
      <c r="E239" s="360"/>
      <c r="F239" s="360"/>
      <c r="G239" s="418">
        <v>0</v>
      </c>
      <c r="H239" s="361">
        <f t="shared" si="12"/>
        <v>0</v>
      </c>
      <c r="I239" s="361">
        <v>0</v>
      </c>
      <c r="J239" s="361">
        <v>0</v>
      </c>
      <c r="K239" s="361">
        <v>0</v>
      </c>
      <c r="L239" s="361">
        <v>0</v>
      </c>
      <c r="M239" s="361">
        <v>0</v>
      </c>
      <c r="N239" s="361">
        <v>0</v>
      </c>
      <c r="O239" s="361">
        <v>0</v>
      </c>
      <c r="P239" s="361">
        <v>0</v>
      </c>
      <c r="Q239" s="361">
        <v>0</v>
      </c>
      <c r="R239" s="361">
        <v>0</v>
      </c>
      <c r="S239" s="361">
        <v>0</v>
      </c>
      <c r="T239" s="361">
        <v>0</v>
      </c>
      <c r="U239" s="361">
        <v>0</v>
      </c>
      <c r="V239" s="361">
        <v>0</v>
      </c>
      <c r="W239" s="361">
        <v>0</v>
      </c>
      <c r="X239" s="361">
        <v>0</v>
      </c>
      <c r="Y239" s="361">
        <v>0</v>
      </c>
      <c r="Z239" s="362">
        <f t="shared" si="13"/>
        <v>0</v>
      </c>
      <c r="AA239" s="365"/>
    </row>
    <row r="240" spans="1:27" s="364" customFormat="1" ht="12.75" customHeight="1">
      <c r="A240" s="358">
        <f t="shared" si="11"/>
        <v>15</v>
      </c>
      <c r="B240" s="398">
        <v>130101510030101</v>
      </c>
      <c r="C240" s="417" t="s">
        <v>509</v>
      </c>
      <c r="D240" s="359">
        <f>+SUMIF('BG SISTEMA'!A:A,'CA EF'!B240,'BG SISTEMA'!F:F)</f>
        <v>0</v>
      </c>
      <c r="E240" s="360"/>
      <c r="F240" s="360"/>
      <c r="G240" s="418">
        <v>0</v>
      </c>
      <c r="H240" s="361">
        <f t="shared" si="12"/>
        <v>0</v>
      </c>
      <c r="I240" s="361">
        <v>0</v>
      </c>
      <c r="J240" s="361">
        <v>0</v>
      </c>
      <c r="K240" s="361">
        <v>0</v>
      </c>
      <c r="L240" s="361">
        <v>0</v>
      </c>
      <c r="M240" s="361">
        <v>0</v>
      </c>
      <c r="N240" s="361">
        <v>0</v>
      </c>
      <c r="O240" s="361">
        <v>0</v>
      </c>
      <c r="P240" s="361">
        <v>0</v>
      </c>
      <c r="Q240" s="361">
        <v>0</v>
      </c>
      <c r="R240" s="361">
        <v>0</v>
      </c>
      <c r="S240" s="361">
        <v>0</v>
      </c>
      <c r="T240" s="361">
        <v>0</v>
      </c>
      <c r="U240" s="361">
        <v>0</v>
      </c>
      <c r="V240" s="361">
        <v>0</v>
      </c>
      <c r="W240" s="361">
        <v>0</v>
      </c>
      <c r="X240" s="361">
        <v>0</v>
      </c>
      <c r="Y240" s="361">
        <v>0</v>
      </c>
      <c r="Z240" s="362">
        <f t="shared" si="13"/>
        <v>0</v>
      </c>
      <c r="AA240" s="365"/>
    </row>
    <row r="241" spans="1:27" s="364" customFormat="1" ht="12.75" customHeight="1">
      <c r="A241" s="358">
        <f t="shared" si="11"/>
        <v>15</v>
      </c>
      <c r="B241" s="398">
        <v>130101510030199</v>
      </c>
      <c r="C241" s="417" t="s">
        <v>510</v>
      </c>
      <c r="D241" s="359">
        <f>+SUMIF('BG SISTEMA'!A:A,'CA EF'!B241,'BG SISTEMA'!F:F)</f>
        <v>0</v>
      </c>
      <c r="E241" s="360"/>
      <c r="F241" s="360"/>
      <c r="G241" s="418">
        <v>0</v>
      </c>
      <c r="H241" s="361">
        <f t="shared" si="12"/>
        <v>0</v>
      </c>
      <c r="I241" s="361">
        <v>0</v>
      </c>
      <c r="J241" s="361">
        <v>0</v>
      </c>
      <c r="K241" s="361">
        <v>0</v>
      </c>
      <c r="L241" s="361">
        <v>0</v>
      </c>
      <c r="M241" s="361">
        <v>0</v>
      </c>
      <c r="N241" s="361">
        <v>0</v>
      </c>
      <c r="O241" s="361">
        <v>0</v>
      </c>
      <c r="P241" s="361">
        <v>0</v>
      </c>
      <c r="Q241" s="361">
        <v>0</v>
      </c>
      <c r="R241" s="361">
        <v>0</v>
      </c>
      <c r="S241" s="361">
        <v>0</v>
      </c>
      <c r="T241" s="361">
        <v>0</v>
      </c>
      <c r="U241" s="361">
        <v>0</v>
      </c>
      <c r="V241" s="361">
        <v>0</v>
      </c>
      <c r="W241" s="361">
        <v>0</v>
      </c>
      <c r="X241" s="361">
        <v>0</v>
      </c>
      <c r="Y241" s="361">
        <v>0</v>
      </c>
      <c r="Z241" s="362">
        <f t="shared" si="13"/>
        <v>0</v>
      </c>
      <c r="AA241" s="365"/>
    </row>
    <row r="242" spans="1:27" s="364" customFormat="1" ht="12.75" customHeight="1">
      <c r="A242" s="358">
        <f t="shared" si="11"/>
        <v>15</v>
      </c>
      <c r="B242" s="398">
        <v>130101510040101</v>
      </c>
      <c r="C242" s="417" t="s">
        <v>511</v>
      </c>
      <c r="D242" s="359">
        <f>+SUMIF('BG SISTEMA'!A:A,'CA EF'!B242,'BG SISTEMA'!F:F)</f>
        <v>0</v>
      </c>
      <c r="E242" s="360"/>
      <c r="F242" s="360"/>
      <c r="G242" s="418">
        <v>0</v>
      </c>
      <c r="H242" s="361">
        <f t="shared" si="12"/>
        <v>0</v>
      </c>
      <c r="I242" s="361">
        <v>0</v>
      </c>
      <c r="J242" s="361">
        <v>0</v>
      </c>
      <c r="K242" s="361">
        <v>0</v>
      </c>
      <c r="L242" s="361">
        <v>0</v>
      </c>
      <c r="M242" s="361">
        <v>0</v>
      </c>
      <c r="N242" s="361">
        <v>0</v>
      </c>
      <c r="O242" s="361">
        <v>0</v>
      </c>
      <c r="P242" s="361">
        <v>0</v>
      </c>
      <c r="Q242" s="361">
        <v>0</v>
      </c>
      <c r="R242" s="361">
        <v>0</v>
      </c>
      <c r="S242" s="361">
        <v>0</v>
      </c>
      <c r="T242" s="361">
        <v>0</v>
      </c>
      <c r="U242" s="361">
        <v>0</v>
      </c>
      <c r="V242" s="361">
        <v>0</v>
      </c>
      <c r="W242" s="361">
        <v>0</v>
      </c>
      <c r="X242" s="361">
        <v>0</v>
      </c>
      <c r="Y242" s="361">
        <v>0</v>
      </c>
      <c r="Z242" s="362">
        <f t="shared" si="13"/>
        <v>0</v>
      </c>
      <c r="AA242" s="363"/>
    </row>
    <row r="243" spans="1:27" s="364" customFormat="1" ht="12.75" customHeight="1">
      <c r="A243" s="358">
        <f t="shared" si="11"/>
        <v>15</v>
      </c>
      <c r="B243" s="398">
        <v>130101510040199</v>
      </c>
      <c r="C243" s="417" t="s">
        <v>512</v>
      </c>
      <c r="D243" s="359">
        <f>+SUMIF('BG SISTEMA'!A:A,'CA EF'!B243,'BG SISTEMA'!F:F)</f>
        <v>0</v>
      </c>
      <c r="E243" s="360"/>
      <c r="F243" s="360"/>
      <c r="G243" s="418">
        <v>0</v>
      </c>
      <c r="H243" s="361">
        <f t="shared" si="12"/>
        <v>0</v>
      </c>
      <c r="I243" s="361">
        <v>0</v>
      </c>
      <c r="J243" s="361">
        <v>0</v>
      </c>
      <c r="K243" s="361">
        <v>0</v>
      </c>
      <c r="L243" s="361">
        <v>0</v>
      </c>
      <c r="M243" s="361">
        <v>0</v>
      </c>
      <c r="N243" s="361">
        <v>0</v>
      </c>
      <c r="O243" s="361">
        <v>0</v>
      </c>
      <c r="P243" s="361">
        <v>0</v>
      </c>
      <c r="Q243" s="361">
        <v>0</v>
      </c>
      <c r="R243" s="361">
        <v>0</v>
      </c>
      <c r="S243" s="361">
        <v>0</v>
      </c>
      <c r="T243" s="361">
        <v>0</v>
      </c>
      <c r="U243" s="361">
        <v>0</v>
      </c>
      <c r="V243" s="361">
        <v>0</v>
      </c>
      <c r="W243" s="361">
        <v>0</v>
      </c>
      <c r="X243" s="361">
        <v>0</v>
      </c>
      <c r="Y243" s="361">
        <v>0</v>
      </c>
      <c r="Z243" s="362">
        <f t="shared" si="13"/>
        <v>0</v>
      </c>
      <c r="AA243" s="365"/>
    </row>
    <row r="244" spans="1:27" s="364" customFormat="1" ht="12.75" customHeight="1">
      <c r="A244" s="358">
        <f t="shared" si="11"/>
        <v>15</v>
      </c>
      <c r="B244" s="398">
        <v>130101510050101</v>
      </c>
      <c r="C244" s="417" t="s">
        <v>513</v>
      </c>
      <c r="D244" s="359">
        <f>+SUMIF('BG SISTEMA'!A:A,'CA EF'!B244,'BG SISTEMA'!F:F)</f>
        <v>0</v>
      </c>
      <c r="E244" s="360"/>
      <c r="F244" s="360"/>
      <c r="G244" s="418">
        <v>0</v>
      </c>
      <c r="H244" s="361">
        <f t="shared" si="12"/>
        <v>0</v>
      </c>
      <c r="I244" s="361">
        <v>0</v>
      </c>
      <c r="J244" s="361">
        <v>0</v>
      </c>
      <c r="K244" s="361">
        <v>0</v>
      </c>
      <c r="L244" s="361">
        <v>0</v>
      </c>
      <c r="M244" s="361">
        <v>0</v>
      </c>
      <c r="N244" s="361">
        <v>0</v>
      </c>
      <c r="O244" s="361">
        <v>0</v>
      </c>
      <c r="P244" s="361">
        <v>0</v>
      </c>
      <c r="Q244" s="361">
        <v>0</v>
      </c>
      <c r="R244" s="361">
        <v>0</v>
      </c>
      <c r="S244" s="361">
        <v>0</v>
      </c>
      <c r="T244" s="361">
        <v>0</v>
      </c>
      <c r="U244" s="361">
        <v>0</v>
      </c>
      <c r="V244" s="361">
        <v>0</v>
      </c>
      <c r="W244" s="361">
        <v>0</v>
      </c>
      <c r="X244" s="361">
        <v>0</v>
      </c>
      <c r="Y244" s="361">
        <v>0</v>
      </c>
      <c r="Z244" s="362">
        <f t="shared" si="13"/>
        <v>0</v>
      </c>
      <c r="AA244" s="365"/>
    </row>
    <row r="245" spans="1:27" s="364" customFormat="1" ht="12.75" customHeight="1">
      <c r="A245" s="358">
        <f t="shared" si="11"/>
        <v>15</v>
      </c>
      <c r="B245" s="398">
        <v>130101510050199</v>
      </c>
      <c r="C245" s="417" t="s">
        <v>514</v>
      </c>
      <c r="D245" s="359">
        <f>+SUMIF('BG SISTEMA'!A:A,'CA EF'!B245,'BG SISTEMA'!F:F)</f>
        <v>0</v>
      </c>
      <c r="E245" s="360"/>
      <c r="F245" s="360"/>
      <c r="G245" s="418">
        <v>0</v>
      </c>
      <c r="H245" s="361">
        <f t="shared" si="12"/>
        <v>0</v>
      </c>
      <c r="I245" s="361">
        <v>0</v>
      </c>
      <c r="J245" s="361">
        <v>0</v>
      </c>
      <c r="K245" s="361">
        <v>0</v>
      </c>
      <c r="L245" s="361">
        <v>0</v>
      </c>
      <c r="M245" s="361">
        <v>0</v>
      </c>
      <c r="N245" s="361">
        <v>0</v>
      </c>
      <c r="O245" s="361">
        <v>0</v>
      </c>
      <c r="P245" s="361">
        <v>0</v>
      </c>
      <c r="Q245" s="361">
        <v>0</v>
      </c>
      <c r="R245" s="361">
        <v>0</v>
      </c>
      <c r="S245" s="361">
        <v>0</v>
      </c>
      <c r="T245" s="361">
        <v>0</v>
      </c>
      <c r="U245" s="361">
        <v>0</v>
      </c>
      <c r="V245" s="361">
        <v>0</v>
      </c>
      <c r="W245" s="361">
        <v>0</v>
      </c>
      <c r="X245" s="361">
        <v>0</v>
      </c>
      <c r="Y245" s="361">
        <v>0</v>
      </c>
      <c r="Z245" s="362">
        <f t="shared" si="13"/>
        <v>0</v>
      </c>
      <c r="AA245" s="365"/>
    </row>
    <row r="246" spans="1:27" s="364" customFormat="1" ht="12.75" customHeight="1">
      <c r="A246" s="358">
        <f t="shared" si="11"/>
        <v>15</v>
      </c>
      <c r="B246" s="398">
        <v>130101510060101</v>
      </c>
      <c r="C246" s="417" t="s">
        <v>515</v>
      </c>
      <c r="D246" s="359">
        <f>+SUMIF('BG SISTEMA'!A:A,'CA EF'!B246,'BG SISTEMA'!F:F)</f>
        <v>0</v>
      </c>
      <c r="E246" s="360"/>
      <c r="F246" s="360"/>
      <c r="G246" s="418">
        <v>0</v>
      </c>
      <c r="H246" s="361">
        <f t="shared" si="12"/>
        <v>0</v>
      </c>
      <c r="I246" s="361">
        <v>0</v>
      </c>
      <c r="J246" s="361">
        <v>0</v>
      </c>
      <c r="K246" s="361">
        <v>0</v>
      </c>
      <c r="L246" s="361">
        <v>0</v>
      </c>
      <c r="M246" s="361">
        <v>0</v>
      </c>
      <c r="N246" s="361">
        <v>0</v>
      </c>
      <c r="O246" s="361">
        <v>0</v>
      </c>
      <c r="P246" s="361">
        <v>0</v>
      </c>
      <c r="Q246" s="361">
        <v>0</v>
      </c>
      <c r="R246" s="361">
        <v>0</v>
      </c>
      <c r="S246" s="361">
        <v>0</v>
      </c>
      <c r="T246" s="361">
        <v>0</v>
      </c>
      <c r="U246" s="361">
        <v>0</v>
      </c>
      <c r="V246" s="361">
        <v>0</v>
      </c>
      <c r="W246" s="361">
        <v>0</v>
      </c>
      <c r="X246" s="361">
        <v>0</v>
      </c>
      <c r="Y246" s="361">
        <v>0</v>
      </c>
      <c r="Z246" s="362">
        <f t="shared" si="13"/>
        <v>0</v>
      </c>
      <c r="AA246" s="365"/>
    </row>
    <row r="247" spans="1:27" s="364" customFormat="1" ht="12.75" customHeight="1">
      <c r="A247" s="358">
        <f t="shared" si="11"/>
        <v>15</v>
      </c>
      <c r="B247" s="398">
        <v>130101510060199</v>
      </c>
      <c r="C247" s="417" t="s">
        <v>516</v>
      </c>
      <c r="D247" s="359">
        <f>+SUMIF('BG SISTEMA'!A:A,'CA EF'!B247,'BG SISTEMA'!F:F)</f>
        <v>0</v>
      </c>
      <c r="E247" s="360"/>
      <c r="F247" s="360"/>
      <c r="G247" s="418">
        <v>0</v>
      </c>
      <c r="H247" s="361">
        <f t="shared" si="12"/>
        <v>0</v>
      </c>
      <c r="I247" s="361">
        <v>0</v>
      </c>
      <c r="J247" s="361">
        <v>0</v>
      </c>
      <c r="K247" s="361">
        <v>0</v>
      </c>
      <c r="L247" s="361">
        <v>0</v>
      </c>
      <c r="M247" s="361">
        <v>0</v>
      </c>
      <c r="N247" s="361">
        <v>0</v>
      </c>
      <c r="O247" s="361">
        <v>0</v>
      </c>
      <c r="P247" s="361">
        <v>0</v>
      </c>
      <c r="Q247" s="361">
        <v>0</v>
      </c>
      <c r="R247" s="361">
        <v>0</v>
      </c>
      <c r="S247" s="361">
        <v>0</v>
      </c>
      <c r="T247" s="361">
        <v>0</v>
      </c>
      <c r="U247" s="361">
        <v>0</v>
      </c>
      <c r="V247" s="361">
        <v>0</v>
      </c>
      <c r="W247" s="361">
        <v>0</v>
      </c>
      <c r="X247" s="361">
        <v>0</v>
      </c>
      <c r="Y247" s="361">
        <v>0</v>
      </c>
      <c r="Z247" s="362">
        <f t="shared" si="13"/>
        <v>0</v>
      </c>
      <c r="AA247" s="365"/>
    </row>
    <row r="248" spans="1:27" s="364" customFormat="1" ht="12.75" customHeight="1">
      <c r="A248" s="358">
        <f t="shared" si="11"/>
        <v>15</v>
      </c>
      <c r="B248" s="398">
        <v>130101510070101</v>
      </c>
      <c r="C248" s="417" t="s">
        <v>517</v>
      </c>
      <c r="D248" s="359">
        <f>+SUMIF('BG SISTEMA'!A:A,'CA EF'!B248,'BG SISTEMA'!F:F)</f>
        <v>0</v>
      </c>
      <c r="E248" s="360"/>
      <c r="F248" s="360"/>
      <c r="G248" s="418">
        <v>0</v>
      </c>
      <c r="H248" s="361">
        <f t="shared" si="12"/>
        <v>0</v>
      </c>
      <c r="I248" s="361">
        <v>0</v>
      </c>
      <c r="J248" s="361">
        <v>0</v>
      </c>
      <c r="K248" s="361">
        <v>0</v>
      </c>
      <c r="L248" s="361">
        <v>0</v>
      </c>
      <c r="M248" s="361">
        <v>0</v>
      </c>
      <c r="N248" s="361">
        <v>0</v>
      </c>
      <c r="O248" s="361">
        <v>0</v>
      </c>
      <c r="P248" s="361">
        <v>0</v>
      </c>
      <c r="Q248" s="361">
        <v>0</v>
      </c>
      <c r="R248" s="361">
        <v>0</v>
      </c>
      <c r="S248" s="361">
        <v>0</v>
      </c>
      <c r="T248" s="361">
        <v>0</v>
      </c>
      <c r="U248" s="361">
        <v>0</v>
      </c>
      <c r="V248" s="361">
        <v>0</v>
      </c>
      <c r="W248" s="361">
        <v>0</v>
      </c>
      <c r="X248" s="361">
        <v>0</v>
      </c>
      <c r="Y248" s="361">
        <v>0</v>
      </c>
      <c r="Z248" s="362">
        <f t="shared" si="13"/>
        <v>0</v>
      </c>
      <c r="AA248" s="363"/>
    </row>
    <row r="249" spans="1:27" s="364" customFormat="1" ht="12.75" customHeight="1">
      <c r="A249" s="358">
        <f t="shared" si="11"/>
        <v>15</v>
      </c>
      <c r="B249" s="398">
        <v>130101510070199</v>
      </c>
      <c r="C249" s="417" t="s">
        <v>518</v>
      </c>
      <c r="D249" s="359">
        <f>+SUMIF('BG SISTEMA'!A:A,'CA EF'!B249,'BG SISTEMA'!F:F)</f>
        <v>0</v>
      </c>
      <c r="E249" s="360"/>
      <c r="F249" s="360"/>
      <c r="G249" s="418">
        <v>0</v>
      </c>
      <c r="H249" s="361">
        <f t="shared" si="12"/>
        <v>0</v>
      </c>
      <c r="I249" s="361">
        <v>0</v>
      </c>
      <c r="J249" s="361">
        <v>0</v>
      </c>
      <c r="K249" s="361">
        <v>0</v>
      </c>
      <c r="L249" s="361">
        <v>0</v>
      </c>
      <c r="M249" s="361">
        <v>0</v>
      </c>
      <c r="N249" s="361">
        <v>0</v>
      </c>
      <c r="O249" s="361">
        <v>0</v>
      </c>
      <c r="P249" s="361">
        <v>0</v>
      </c>
      <c r="Q249" s="361">
        <v>0</v>
      </c>
      <c r="R249" s="361">
        <v>0</v>
      </c>
      <c r="S249" s="361">
        <v>0</v>
      </c>
      <c r="T249" s="361">
        <v>0</v>
      </c>
      <c r="U249" s="361">
        <v>0</v>
      </c>
      <c r="V249" s="361">
        <v>0</v>
      </c>
      <c r="W249" s="361">
        <v>0</v>
      </c>
      <c r="X249" s="361">
        <v>0</v>
      </c>
      <c r="Y249" s="361">
        <v>0</v>
      </c>
      <c r="Z249" s="362">
        <f t="shared" si="13"/>
        <v>0</v>
      </c>
      <c r="AA249" s="365"/>
    </row>
    <row r="250" spans="1:27" s="364" customFormat="1" ht="12.75" customHeight="1">
      <c r="A250" s="358">
        <f t="shared" si="11"/>
        <v>15</v>
      </c>
      <c r="B250" s="398">
        <v>130101530010101</v>
      </c>
      <c r="C250" s="417" t="s">
        <v>519</v>
      </c>
      <c r="D250" s="359">
        <f>+SUMIF('BG SISTEMA'!A:A,'CA EF'!B250,'BG SISTEMA'!F:F)</f>
        <v>0</v>
      </c>
      <c r="E250" s="360"/>
      <c r="F250" s="360"/>
      <c r="G250" s="418">
        <v>0</v>
      </c>
      <c r="H250" s="361">
        <f t="shared" si="12"/>
        <v>0</v>
      </c>
      <c r="I250" s="361">
        <v>0</v>
      </c>
      <c r="J250" s="361">
        <v>0</v>
      </c>
      <c r="K250" s="361">
        <v>0</v>
      </c>
      <c r="L250" s="361">
        <v>0</v>
      </c>
      <c r="M250" s="361">
        <v>0</v>
      </c>
      <c r="N250" s="361">
        <v>0</v>
      </c>
      <c r="O250" s="361">
        <v>0</v>
      </c>
      <c r="P250" s="361">
        <v>0</v>
      </c>
      <c r="Q250" s="361">
        <v>0</v>
      </c>
      <c r="R250" s="361">
        <v>0</v>
      </c>
      <c r="S250" s="361">
        <v>0</v>
      </c>
      <c r="T250" s="361">
        <v>0</v>
      </c>
      <c r="U250" s="361">
        <v>0</v>
      </c>
      <c r="V250" s="361">
        <v>0</v>
      </c>
      <c r="W250" s="361">
        <v>0</v>
      </c>
      <c r="X250" s="361">
        <v>0</v>
      </c>
      <c r="Y250" s="361">
        <v>0</v>
      </c>
      <c r="Z250" s="362">
        <f t="shared" si="13"/>
        <v>0</v>
      </c>
      <c r="AA250" s="365"/>
    </row>
    <row r="251" spans="1:27" s="364" customFormat="1" ht="12.75" customHeight="1">
      <c r="A251" s="358">
        <f t="shared" si="11"/>
        <v>15</v>
      </c>
      <c r="B251" s="398">
        <v>130101530010199</v>
      </c>
      <c r="C251" s="417" t="s">
        <v>520</v>
      </c>
      <c r="D251" s="359">
        <f>+SUMIF('BG SISTEMA'!A:A,'CA EF'!B251,'BG SISTEMA'!F:F)</f>
        <v>0</v>
      </c>
      <c r="E251" s="360"/>
      <c r="F251" s="360"/>
      <c r="G251" s="418">
        <v>0</v>
      </c>
      <c r="H251" s="361">
        <f t="shared" si="12"/>
        <v>0</v>
      </c>
      <c r="I251" s="361">
        <v>0</v>
      </c>
      <c r="J251" s="361">
        <v>0</v>
      </c>
      <c r="K251" s="361">
        <v>0</v>
      </c>
      <c r="L251" s="361">
        <v>0</v>
      </c>
      <c r="M251" s="361">
        <v>0</v>
      </c>
      <c r="N251" s="361">
        <v>0</v>
      </c>
      <c r="O251" s="361">
        <v>0</v>
      </c>
      <c r="P251" s="361">
        <v>0</v>
      </c>
      <c r="Q251" s="361">
        <v>0</v>
      </c>
      <c r="R251" s="361">
        <v>0</v>
      </c>
      <c r="S251" s="361">
        <v>0</v>
      </c>
      <c r="T251" s="361">
        <v>0</v>
      </c>
      <c r="U251" s="361">
        <v>0</v>
      </c>
      <c r="V251" s="361">
        <v>0</v>
      </c>
      <c r="W251" s="361">
        <v>0</v>
      </c>
      <c r="X251" s="361">
        <v>0</v>
      </c>
      <c r="Y251" s="361">
        <v>0</v>
      </c>
      <c r="Z251" s="362">
        <f t="shared" si="13"/>
        <v>0</v>
      </c>
      <c r="AA251" s="365"/>
    </row>
    <row r="252" spans="1:27" s="364" customFormat="1" ht="12.75" customHeight="1">
      <c r="A252" s="358">
        <f t="shared" si="11"/>
        <v>15</v>
      </c>
      <c r="B252" s="398">
        <v>130101530020101</v>
      </c>
      <c r="C252" s="417" t="s">
        <v>521</v>
      </c>
      <c r="D252" s="359">
        <f>+SUMIF('BG SISTEMA'!A:A,'CA EF'!B252,'BG SISTEMA'!F:F)</f>
        <v>0</v>
      </c>
      <c r="E252" s="360"/>
      <c r="F252" s="360"/>
      <c r="G252" s="418">
        <v>0</v>
      </c>
      <c r="H252" s="361">
        <f t="shared" si="12"/>
        <v>0</v>
      </c>
      <c r="I252" s="361">
        <v>0</v>
      </c>
      <c r="J252" s="361">
        <v>0</v>
      </c>
      <c r="K252" s="361">
        <v>0</v>
      </c>
      <c r="L252" s="361">
        <v>0</v>
      </c>
      <c r="M252" s="361">
        <v>0</v>
      </c>
      <c r="N252" s="361">
        <v>0</v>
      </c>
      <c r="O252" s="361">
        <v>0</v>
      </c>
      <c r="P252" s="361">
        <v>0</v>
      </c>
      <c r="Q252" s="361">
        <v>0</v>
      </c>
      <c r="R252" s="361">
        <v>0</v>
      </c>
      <c r="S252" s="361">
        <v>0</v>
      </c>
      <c r="T252" s="361">
        <v>0</v>
      </c>
      <c r="U252" s="361">
        <v>0</v>
      </c>
      <c r="V252" s="361">
        <v>0</v>
      </c>
      <c r="W252" s="361">
        <v>0</v>
      </c>
      <c r="X252" s="361">
        <v>0</v>
      </c>
      <c r="Y252" s="361">
        <v>0</v>
      </c>
      <c r="Z252" s="362">
        <f t="shared" si="13"/>
        <v>0</v>
      </c>
      <c r="AA252" s="365"/>
    </row>
    <row r="253" spans="1:27" s="364" customFormat="1" ht="12.75" customHeight="1">
      <c r="A253" s="358">
        <f t="shared" si="11"/>
        <v>15</v>
      </c>
      <c r="B253" s="398">
        <v>130101530020199</v>
      </c>
      <c r="C253" s="417" t="s">
        <v>522</v>
      </c>
      <c r="D253" s="359">
        <f>+SUMIF('BG SISTEMA'!A:A,'CA EF'!B253,'BG SISTEMA'!F:F)</f>
        <v>0</v>
      </c>
      <c r="E253" s="360"/>
      <c r="F253" s="360"/>
      <c r="G253" s="418">
        <v>0</v>
      </c>
      <c r="H253" s="361">
        <f t="shared" si="12"/>
        <v>0</v>
      </c>
      <c r="I253" s="361">
        <v>0</v>
      </c>
      <c r="J253" s="361">
        <v>0</v>
      </c>
      <c r="K253" s="361">
        <v>0</v>
      </c>
      <c r="L253" s="361">
        <v>0</v>
      </c>
      <c r="M253" s="361">
        <v>0</v>
      </c>
      <c r="N253" s="361">
        <v>0</v>
      </c>
      <c r="O253" s="361">
        <v>0</v>
      </c>
      <c r="P253" s="361">
        <v>0</v>
      </c>
      <c r="Q253" s="361">
        <v>0</v>
      </c>
      <c r="R253" s="361">
        <v>0</v>
      </c>
      <c r="S253" s="361">
        <v>0</v>
      </c>
      <c r="T253" s="361">
        <v>0</v>
      </c>
      <c r="U253" s="361">
        <v>0</v>
      </c>
      <c r="V253" s="361">
        <v>0</v>
      </c>
      <c r="W253" s="361">
        <v>0</v>
      </c>
      <c r="X253" s="361">
        <v>0</v>
      </c>
      <c r="Y253" s="361">
        <v>0</v>
      </c>
      <c r="Z253" s="362">
        <f t="shared" si="13"/>
        <v>0</v>
      </c>
      <c r="AA253" s="365"/>
    </row>
    <row r="254" spans="1:27" s="364" customFormat="1" ht="12.75" customHeight="1">
      <c r="A254" s="358">
        <f t="shared" si="11"/>
        <v>15</v>
      </c>
      <c r="B254" s="398">
        <v>130101530030101</v>
      </c>
      <c r="C254" s="417" t="s">
        <v>523</v>
      </c>
      <c r="D254" s="359">
        <f>+SUMIF('BG SISTEMA'!A:A,'CA EF'!B254,'BG SISTEMA'!F:F)</f>
        <v>0</v>
      </c>
      <c r="E254" s="360"/>
      <c r="F254" s="360"/>
      <c r="G254" s="418">
        <v>0</v>
      </c>
      <c r="H254" s="361">
        <f t="shared" si="12"/>
        <v>0</v>
      </c>
      <c r="I254" s="361">
        <v>0</v>
      </c>
      <c r="J254" s="361">
        <v>0</v>
      </c>
      <c r="K254" s="361">
        <v>0</v>
      </c>
      <c r="L254" s="361">
        <v>0</v>
      </c>
      <c r="M254" s="361">
        <v>0</v>
      </c>
      <c r="N254" s="361">
        <v>0</v>
      </c>
      <c r="O254" s="361">
        <v>0</v>
      </c>
      <c r="P254" s="361">
        <v>0</v>
      </c>
      <c r="Q254" s="361">
        <v>0</v>
      </c>
      <c r="R254" s="361">
        <v>0</v>
      </c>
      <c r="S254" s="361">
        <v>0</v>
      </c>
      <c r="T254" s="361">
        <v>0</v>
      </c>
      <c r="U254" s="361">
        <v>0</v>
      </c>
      <c r="V254" s="361">
        <v>0</v>
      </c>
      <c r="W254" s="361">
        <v>0</v>
      </c>
      <c r="X254" s="361">
        <v>0</v>
      </c>
      <c r="Y254" s="361">
        <v>0</v>
      </c>
      <c r="Z254" s="362">
        <f t="shared" si="13"/>
        <v>0</v>
      </c>
      <c r="AA254" s="365"/>
    </row>
    <row r="255" spans="1:27" s="364" customFormat="1" ht="12.75" customHeight="1">
      <c r="A255" s="358">
        <f t="shared" si="11"/>
        <v>15</v>
      </c>
      <c r="B255" s="398">
        <v>130101530030199</v>
      </c>
      <c r="C255" s="417" t="s">
        <v>524</v>
      </c>
      <c r="D255" s="359">
        <f>+SUMIF('BG SISTEMA'!A:A,'CA EF'!B255,'BG SISTEMA'!F:F)</f>
        <v>0</v>
      </c>
      <c r="E255" s="360"/>
      <c r="F255" s="360"/>
      <c r="G255" s="418">
        <v>0</v>
      </c>
      <c r="H255" s="361">
        <f t="shared" si="12"/>
        <v>0</v>
      </c>
      <c r="I255" s="361">
        <v>0</v>
      </c>
      <c r="J255" s="361">
        <v>0</v>
      </c>
      <c r="K255" s="361">
        <v>0</v>
      </c>
      <c r="L255" s="361">
        <v>0</v>
      </c>
      <c r="M255" s="361">
        <v>0</v>
      </c>
      <c r="N255" s="361">
        <v>0</v>
      </c>
      <c r="O255" s="361">
        <v>0</v>
      </c>
      <c r="P255" s="361">
        <v>0</v>
      </c>
      <c r="Q255" s="361">
        <v>0</v>
      </c>
      <c r="R255" s="361">
        <v>0</v>
      </c>
      <c r="S255" s="361">
        <v>0</v>
      </c>
      <c r="T255" s="361">
        <v>0</v>
      </c>
      <c r="U255" s="361">
        <v>0</v>
      </c>
      <c r="V255" s="361">
        <v>0</v>
      </c>
      <c r="W255" s="361">
        <v>0</v>
      </c>
      <c r="X255" s="361">
        <v>0</v>
      </c>
      <c r="Y255" s="361">
        <v>0</v>
      </c>
      <c r="Z255" s="362">
        <f t="shared" si="13"/>
        <v>0</v>
      </c>
      <c r="AA255" s="365"/>
    </row>
    <row r="256" spans="1:27" s="364" customFormat="1" ht="12.75" customHeight="1">
      <c r="A256" s="358">
        <f t="shared" si="11"/>
        <v>15</v>
      </c>
      <c r="B256" s="398">
        <v>130101530040101</v>
      </c>
      <c r="C256" s="417" t="s">
        <v>525</v>
      </c>
      <c r="D256" s="359">
        <f>+SUMIF('BG SISTEMA'!A:A,'CA EF'!B256,'BG SISTEMA'!F:F)</f>
        <v>0</v>
      </c>
      <c r="E256" s="360"/>
      <c r="F256" s="360"/>
      <c r="G256" s="418">
        <v>0</v>
      </c>
      <c r="H256" s="361">
        <f t="shared" si="12"/>
        <v>0</v>
      </c>
      <c r="I256" s="361">
        <v>0</v>
      </c>
      <c r="J256" s="361">
        <v>0</v>
      </c>
      <c r="K256" s="361">
        <v>0</v>
      </c>
      <c r="L256" s="361">
        <v>0</v>
      </c>
      <c r="M256" s="361">
        <v>0</v>
      </c>
      <c r="N256" s="361">
        <v>0</v>
      </c>
      <c r="O256" s="361">
        <v>0</v>
      </c>
      <c r="P256" s="361">
        <v>0</v>
      </c>
      <c r="Q256" s="361">
        <v>0</v>
      </c>
      <c r="R256" s="361">
        <v>0</v>
      </c>
      <c r="S256" s="361">
        <v>0</v>
      </c>
      <c r="T256" s="361">
        <v>0</v>
      </c>
      <c r="U256" s="361">
        <v>0</v>
      </c>
      <c r="V256" s="361">
        <v>0</v>
      </c>
      <c r="W256" s="361">
        <v>0</v>
      </c>
      <c r="X256" s="361">
        <v>0</v>
      </c>
      <c r="Y256" s="361">
        <v>0</v>
      </c>
      <c r="Z256" s="362">
        <f t="shared" si="13"/>
        <v>0</v>
      </c>
      <c r="AA256" s="365"/>
    </row>
    <row r="257" spans="1:27" s="364" customFormat="1" ht="12.75" customHeight="1">
      <c r="A257" s="358">
        <f t="shared" si="11"/>
        <v>15</v>
      </c>
      <c r="B257" s="398">
        <v>130101530040199</v>
      </c>
      <c r="C257" s="417" t="s">
        <v>526</v>
      </c>
      <c r="D257" s="359">
        <f>+SUMIF('BG SISTEMA'!A:A,'CA EF'!B257,'BG SISTEMA'!F:F)</f>
        <v>0</v>
      </c>
      <c r="E257" s="360"/>
      <c r="F257" s="360"/>
      <c r="G257" s="418">
        <v>0</v>
      </c>
      <c r="H257" s="361">
        <f t="shared" si="12"/>
        <v>0</v>
      </c>
      <c r="I257" s="361">
        <v>0</v>
      </c>
      <c r="J257" s="361">
        <v>0</v>
      </c>
      <c r="K257" s="361">
        <v>0</v>
      </c>
      <c r="L257" s="361">
        <v>0</v>
      </c>
      <c r="M257" s="361">
        <v>0</v>
      </c>
      <c r="N257" s="361">
        <v>0</v>
      </c>
      <c r="O257" s="361">
        <v>0</v>
      </c>
      <c r="P257" s="361">
        <v>0</v>
      </c>
      <c r="Q257" s="361">
        <v>0</v>
      </c>
      <c r="R257" s="361">
        <v>0</v>
      </c>
      <c r="S257" s="361">
        <v>0</v>
      </c>
      <c r="T257" s="361">
        <v>0</v>
      </c>
      <c r="U257" s="361">
        <v>0</v>
      </c>
      <c r="V257" s="361">
        <v>0</v>
      </c>
      <c r="W257" s="361">
        <v>0</v>
      </c>
      <c r="X257" s="361">
        <v>0</v>
      </c>
      <c r="Y257" s="361">
        <v>0</v>
      </c>
      <c r="Z257" s="362">
        <f t="shared" si="13"/>
        <v>0</v>
      </c>
      <c r="AA257" s="365"/>
    </row>
    <row r="258" spans="1:27" s="364" customFormat="1" ht="12.75" customHeight="1">
      <c r="A258" s="358">
        <f t="shared" si="11"/>
        <v>15</v>
      </c>
      <c r="B258" s="398">
        <v>130101530050101</v>
      </c>
      <c r="C258" s="417" t="s">
        <v>527</v>
      </c>
      <c r="D258" s="359">
        <f>+SUMIF('BG SISTEMA'!A:A,'CA EF'!B258,'BG SISTEMA'!F:F)</f>
        <v>0</v>
      </c>
      <c r="E258" s="360"/>
      <c r="F258" s="360"/>
      <c r="G258" s="418">
        <v>0</v>
      </c>
      <c r="H258" s="361">
        <f t="shared" si="12"/>
        <v>0</v>
      </c>
      <c r="I258" s="361">
        <v>0</v>
      </c>
      <c r="J258" s="361">
        <v>0</v>
      </c>
      <c r="K258" s="361">
        <v>0</v>
      </c>
      <c r="L258" s="361">
        <v>0</v>
      </c>
      <c r="M258" s="361">
        <v>0</v>
      </c>
      <c r="N258" s="361">
        <v>0</v>
      </c>
      <c r="O258" s="361">
        <v>0</v>
      </c>
      <c r="P258" s="361">
        <v>0</v>
      </c>
      <c r="Q258" s="361">
        <v>0</v>
      </c>
      <c r="R258" s="361">
        <v>0</v>
      </c>
      <c r="S258" s="361">
        <v>0</v>
      </c>
      <c r="T258" s="361">
        <v>0</v>
      </c>
      <c r="U258" s="361">
        <v>0</v>
      </c>
      <c r="V258" s="361">
        <v>0</v>
      </c>
      <c r="W258" s="361">
        <v>0</v>
      </c>
      <c r="X258" s="361">
        <v>0</v>
      </c>
      <c r="Y258" s="361">
        <v>0</v>
      </c>
      <c r="Z258" s="362">
        <f t="shared" si="13"/>
        <v>0</v>
      </c>
      <c r="AA258" s="365"/>
    </row>
    <row r="259" spans="1:27" s="364" customFormat="1" ht="12.75" customHeight="1">
      <c r="A259" s="358">
        <f t="shared" si="11"/>
        <v>15</v>
      </c>
      <c r="B259" s="398">
        <v>130101530050199</v>
      </c>
      <c r="C259" s="417" t="s">
        <v>528</v>
      </c>
      <c r="D259" s="359">
        <f>+SUMIF('BG SISTEMA'!A:A,'CA EF'!B259,'BG SISTEMA'!F:F)</f>
        <v>0</v>
      </c>
      <c r="E259" s="360"/>
      <c r="F259" s="360"/>
      <c r="G259" s="418">
        <v>0</v>
      </c>
      <c r="H259" s="361">
        <f t="shared" si="12"/>
        <v>0</v>
      </c>
      <c r="I259" s="361">
        <v>0</v>
      </c>
      <c r="J259" s="361">
        <v>0</v>
      </c>
      <c r="K259" s="361">
        <v>0</v>
      </c>
      <c r="L259" s="361">
        <v>0</v>
      </c>
      <c r="M259" s="361">
        <v>0</v>
      </c>
      <c r="N259" s="361">
        <v>0</v>
      </c>
      <c r="O259" s="361">
        <v>0</v>
      </c>
      <c r="P259" s="361">
        <v>0</v>
      </c>
      <c r="Q259" s="361">
        <v>0</v>
      </c>
      <c r="R259" s="361">
        <v>0</v>
      </c>
      <c r="S259" s="361">
        <v>0</v>
      </c>
      <c r="T259" s="361">
        <v>0</v>
      </c>
      <c r="U259" s="361">
        <v>0</v>
      </c>
      <c r="V259" s="361">
        <v>0</v>
      </c>
      <c r="W259" s="361">
        <v>0</v>
      </c>
      <c r="X259" s="361">
        <v>0</v>
      </c>
      <c r="Y259" s="361">
        <v>0</v>
      </c>
      <c r="Z259" s="362">
        <f t="shared" si="13"/>
        <v>0</v>
      </c>
      <c r="AA259" s="365"/>
    </row>
    <row r="260" spans="1:27" s="364" customFormat="1" ht="12.75" customHeight="1">
      <c r="A260" s="358">
        <f t="shared" si="11"/>
        <v>15</v>
      </c>
      <c r="B260" s="398">
        <v>130101530060101</v>
      </c>
      <c r="C260" s="417" t="s">
        <v>529</v>
      </c>
      <c r="D260" s="359">
        <f>+SUMIF('BG SISTEMA'!A:A,'CA EF'!B260,'BG SISTEMA'!F:F)</f>
        <v>0</v>
      </c>
      <c r="E260" s="360"/>
      <c r="F260" s="360"/>
      <c r="G260" s="418">
        <v>0</v>
      </c>
      <c r="H260" s="361">
        <f t="shared" si="12"/>
        <v>0</v>
      </c>
      <c r="I260" s="361">
        <v>0</v>
      </c>
      <c r="J260" s="361">
        <v>0</v>
      </c>
      <c r="K260" s="361">
        <v>0</v>
      </c>
      <c r="L260" s="361">
        <v>0</v>
      </c>
      <c r="M260" s="361">
        <v>0</v>
      </c>
      <c r="N260" s="361">
        <v>0</v>
      </c>
      <c r="O260" s="361">
        <v>0</v>
      </c>
      <c r="P260" s="361">
        <v>0</v>
      </c>
      <c r="Q260" s="361">
        <v>0</v>
      </c>
      <c r="R260" s="361">
        <v>0</v>
      </c>
      <c r="S260" s="361">
        <v>0</v>
      </c>
      <c r="T260" s="361">
        <v>0</v>
      </c>
      <c r="U260" s="361">
        <v>0</v>
      </c>
      <c r="V260" s="361">
        <v>0</v>
      </c>
      <c r="W260" s="361">
        <v>0</v>
      </c>
      <c r="X260" s="361">
        <v>0</v>
      </c>
      <c r="Y260" s="361">
        <v>0</v>
      </c>
      <c r="Z260" s="362">
        <f t="shared" si="13"/>
        <v>0</v>
      </c>
      <c r="AA260" s="365"/>
    </row>
    <row r="261" spans="1:27" s="364" customFormat="1" ht="12.75" customHeight="1">
      <c r="A261" s="358">
        <f t="shared" si="11"/>
        <v>15</v>
      </c>
      <c r="B261" s="398">
        <v>130101530060199</v>
      </c>
      <c r="C261" s="417" t="s">
        <v>530</v>
      </c>
      <c r="D261" s="359">
        <f>+SUMIF('BG SISTEMA'!A:A,'CA EF'!B261,'BG SISTEMA'!F:F)</f>
        <v>0</v>
      </c>
      <c r="E261" s="360"/>
      <c r="F261" s="360"/>
      <c r="G261" s="418">
        <v>0</v>
      </c>
      <c r="H261" s="361">
        <f t="shared" si="12"/>
        <v>0</v>
      </c>
      <c r="I261" s="361">
        <v>0</v>
      </c>
      <c r="J261" s="361">
        <v>0</v>
      </c>
      <c r="K261" s="361">
        <v>0</v>
      </c>
      <c r="L261" s="361">
        <v>0</v>
      </c>
      <c r="M261" s="361">
        <v>0</v>
      </c>
      <c r="N261" s="361">
        <v>0</v>
      </c>
      <c r="O261" s="361">
        <v>0</v>
      </c>
      <c r="P261" s="361">
        <v>0</v>
      </c>
      <c r="Q261" s="361">
        <v>0</v>
      </c>
      <c r="R261" s="361">
        <v>0</v>
      </c>
      <c r="S261" s="361">
        <v>0</v>
      </c>
      <c r="T261" s="361">
        <v>0</v>
      </c>
      <c r="U261" s="361">
        <v>0</v>
      </c>
      <c r="V261" s="361">
        <v>0</v>
      </c>
      <c r="W261" s="361">
        <v>0</v>
      </c>
      <c r="X261" s="361">
        <v>0</v>
      </c>
      <c r="Y261" s="361">
        <v>0</v>
      </c>
      <c r="Z261" s="362">
        <f t="shared" si="13"/>
        <v>0</v>
      </c>
      <c r="AA261" s="363"/>
    </row>
    <row r="262" spans="1:27" s="364" customFormat="1" ht="12.75" customHeight="1">
      <c r="A262" s="358">
        <f t="shared" si="11"/>
        <v>15</v>
      </c>
      <c r="B262" s="398">
        <v>130101530070101</v>
      </c>
      <c r="C262" s="417" t="s">
        <v>531</v>
      </c>
      <c r="D262" s="359">
        <f>+SUMIF('BG SISTEMA'!A:A,'CA EF'!B262,'BG SISTEMA'!F:F)</f>
        <v>0</v>
      </c>
      <c r="E262" s="360"/>
      <c r="F262" s="360"/>
      <c r="G262" s="418">
        <v>0</v>
      </c>
      <c r="H262" s="361">
        <f t="shared" si="12"/>
        <v>0</v>
      </c>
      <c r="I262" s="361">
        <v>0</v>
      </c>
      <c r="J262" s="361">
        <v>0</v>
      </c>
      <c r="K262" s="361">
        <v>0</v>
      </c>
      <c r="L262" s="361">
        <v>0</v>
      </c>
      <c r="M262" s="361">
        <v>0</v>
      </c>
      <c r="N262" s="361">
        <v>0</v>
      </c>
      <c r="O262" s="361">
        <v>0</v>
      </c>
      <c r="P262" s="361">
        <v>0</v>
      </c>
      <c r="Q262" s="361">
        <v>0</v>
      </c>
      <c r="R262" s="361">
        <v>0</v>
      </c>
      <c r="S262" s="361">
        <v>0</v>
      </c>
      <c r="T262" s="361">
        <v>0</v>
      </c>
      <c r="U262" s="361">
        <v>0</v>
      </c>
      <c r="V262" s="361">
        <v>0</v>
      </c>
      <c r="W262" s="361">
        <v>0</v>
      </c>
      <c r="X262" s="361">
        <v>0</v>
      </c>
      <c r="Y262" s="361">
        <v>0</v>
      </c>
      <c r="Z262" s="362">
        <f t="shared" si="13"/>
        <v>0</v>
      </c>
      <c r="AA262" s="363"/>
    </row>
    <row r="263" spans="1:27" s="364" customFormat="1" ht="12.75" customHeight="1">
      <c r="A263" s="358">
        <f t="shared" si="11"/>
        <v>15</v>
      </c>
      <c r="B263" s="398">
        <v>130101530070199</v>
      </c>
      <c r="C263" s="417" t="s">
        <v>532</v>
      </c>
      <c r="D263" s="359">
        <f>+SUMIF('BG SISTEMA'!A:A,'CA EF'!B263,'BG SISTEMA'!F:F)</f>
        <v>0</v>
      </c>
      <c r="E263" s="360"/>
      <c r="F263" s="360"/>
      <c r="G263" s="418">
        <v>0</v>
      </c>
      <c r="H263" s="361">
        <f t="shared" si="12"/>
        <v>0</v>
      </c>
      <c r="I263" s="361">
        <v>0</v>
      </c>
      <c r="J263" s="361">
        <v>0</v>
      </c>
      <c r="K263" s="361">
        <v>0</v>
      </c>
      <c r="L263" s="361">
        <v>0</v>
      </c>
      <c r="M263" s="361">
        <v>0</v>
      </c>
      <c r="N263" s="361">
        <v>0</v>
      </c>
      <c r="O263" s="361">
        <v>0</v>
      </c>
      <c r="P263" s="361">
        <v>0</v>
      </c>
      <c r="Q263" s="361">
        <v>0</v>
      </c>
      <c r="R263" s="361">
        <v>0</v>
      </c>
      <c r="S263" s="361">
        <v>0</v>
      </c>
      <c r="T263" s="361">
        <v>0</v>
      </c>
      <c r="U263" s="361">
        <v>0</v>
      </c>
      <c r="V263" s="361">
        <v>0</v>
      </c>
      <c r="W263" s="361">
        <v>0</v>
      </c>
      <c r="X263" s="361">
        <v>0</v>
      </c>
      <c r="Y263" s="361">
        <v>0</v>
      </c>
      <c r="Z263" s="362">
        <f t="shared" si="13"/>
        <v>0</v>
      </c>
      <c r="AA263" s="363"/>
    </row>
    <row r="264" spans="1:27" s="364" customFormat="1" ht="12.75" customHeight="1">
      <c r="A264" s="358">
        <f t="shared" si="11"/>
        <v>15</v>
      </c>
      <c r="B264" s="398">
        <v>130101550010101</v>
      </c>
      <c r="C264" s="417" t="s">
        <v>533</v>
      </c>
      <c r="D264" s="359">
        <f>+SUMIF('BG SISTEMA'!A:A,'CA EF'!B264,'BG SISTEMA'!F:F)</f>
        <v>0</v>
      </c>
      <c r="E264" s="360"/>
      <c r="F264" s="360"/>
      <c r="G264" s="418">
        <v>0</v>
      </c>
      <c r="H264" s="361">
        <f t="shared" si="12"/>
        <v>0</v>
      </c>
      <c r="I264" s="361">
        <v>0</v>
      </c>
      <c r="J264" s="361">
        <v>0</v>
      </c>
      <c r="K264" s="361">
        <v>0</v>
      </c>
      <c r="L264" s="361">
        <v>0</v>
      </c>
      <c r="M264" s="361">
        <v>0</v>
      </c>
      <c r="N264" s="361">
        <v>0</v>
      </c>
      <c r="O264" s="361">
        <v>0</v>
      </c>
      <c r="P264" s="361">
        <v>0</v>
      </c>
      <c r="Q264" s="361">
        <v>0</v>
      </c>
      <c r="R264" s="361">
        <v>0</v>
      </c>
      <c r="S264" s="361">
        <v>0</v>
      </c>
      <c r="T264" s="361">
        <v>0</v>
      </c>
      <c r="U264" s="361">
        <v>0</v>
      </c>
      <c r="V264" s="361">
        <v>0</v>
      </c>
      <c r="W264" s="361">
        <v>0</v>
      </c>
      <c r="X264" s="361">
        <v>0</v>
      </c>
      <c r="Y264" s="361">
        <v>0</v>
      </c>
      <c r="Z264" s="362">
        <f t="shared" si="13"/>
        <v>0</v>
      </c>
      <c r="AA264" s="363"/>
    </row>
    <row r="265" spans="1:27" s="364" customFormat="1" ht="12.75" customHeight="1">
      <c r="A265" s="358">
        <f t="shared" si="11"/>
        <v>15</v>
      </c>
      <c r="B265" s="398">
        <v>130101550010199</v>
      </c>
      <c r="C265" s="417" t="s">
        <v>534</v>
      </c>
      <c r="D265" s="359">
        <f>+SUMIF('BG SISTEMA'!A:A,'CA EF'!B265,'BG SISTEMA'!F:F)</f>
        <v>0</v>
      </c>
      <c r="E265" s="360"/>
      <c r="F265" s="360"/>
      <c r="G265" s="418">
        <v>0</v>
      </c>
      <c r="H265" s="361">
        <f t="shared" si="12"/>
        <v>0</v>
      </c>
      <c r="I265" s="361">
        <v>0</v>
      </c>
      <c r="J265" s="361">
        <v>0</v>
      </c>
      <c r="K265" s="361">
        <v>0</v>
      </c>
      <c r="L265" s="361">
        <v>0</v>
      </c>
      <c r="M265" s="361">
        <v>0</v>
      </c>
      <c r="N265" s="361">
        <v>0</v>
      </c>
      <c r="O265" s="361">
        <v>0</v>
      </c>
      <c r="P265" s="361">
        <v>0</v>
      </c>
      <c r="Q265" s="361">
        <v>0</v>
      </c>
      <c r="R265" s="361">
        <v>0</v>
      </c>
      <c r="S265" s="361">
        <v>0</v>
      </c>
      <c r="T265" s="361">
        <v>0</v>
      </c>
      <c r="U265" s="361">
        <v>0</v>
      </c>
      <c r="V265" s="361">
        <v>0</v>
      </c>
      <c r="W265" s="361">
        <v>0</v>
      </c>
      <c r="X265" s="361">
        <v>0</v>
      </c>
      <c r="Y265" s="361">
        <v>0</v>
      </c>
      <c r="Z265" s="362">
        <f t="shared" si="13"/>
        <v>0</v>
      </c>
      <c r="AA265" s="363"/>
    </row>
    <row r="266" spans="1:27" s="364" customFormat="1" ht="12.75" customHeight="1">
      <c r="A266" s="358">
        <f t="shared" si="11"/>
        <v>15</v>
      </c>
      <c r="B266" s="398">
        <v>130101550020101</v>
      </c>
      <c r="C266" s="417" t="s">
        <v>535</v>
      </c>
      <c r="D266" s="359">
        <f>+SUMIF('BG SISTEMA'!A:A,'CA EF'!B266,'BG SISTEMA'!F:F)</f>
        <v>0</v>
      </c>
      <c r="E266" s="360"/>
      <c r="F266" s="360"/>
      <c r="G266" s="418">
        <v>0</v>
      </c>
      <c r="H266" s="361">
        <f t="shared" si="12"/>
        <v>0</v>
      </c>
      <c r="I266" s="361">
        <v>0</v>
      </c>
      <c r="J266" s="361">
        <v>0</v>
      </c>
      <c r="K266" s="361">
        <v>0</v>
      </c>
      <c r="L266" s="361">
        <v>0</v>
      </c>
      <c r="M266" s="361">
        <v>0</v>
      </c>
      <c r="N266" s="361">
        <v>0</v>
      </c>
      <c r="O266" s="361">
        <v>0</v>
      </c>
      <c r="P266" s="361">
        <v>0</v>
      </c>
      <c r="Q266" s="361">
        <v>0</v>
      </c>
      <c r="R266" s="361">
        <v>0</v>
      </c>
      <c r="S266" s="361">
        <v>0</v>
      </c>
      <c r="T266" s="361">
        <v>0</v>
      </c>
      <c r="U266" s="361">
        <v>0</v>
      </c>
      <c r="V266" s="361">
        <v>0</v>
      </c>
      <c r="W266" s="361">
        <v>0</v>
      </c>
      <c r="X266" s="361">
        <v>0</v>
      </c>
      <c r="Y266" s="361">
        <v>0</v>
      </c>
      <c r="Z266" s="362">
        <f t="shared" si="13"/>
        <v>0</v>
      </c>
      <c r="AA266" s="363"/>
    </row>
    <row r="267" spans="1:27" s="364" customFormat="1" ht="12.75" customHeight="1">
      <c r="A267" s="358">
        <f t="shared" si="2"/>
        <v>15</v>
      </c>
      <c r="B267" s="398">
        <v>130101550020199</v>
      </c>
      <c r="C267" s="417" t="s">
        <v>536</v>
      </c>
      <c r="D267" s="359">
        <f>+SUMIF('BG SISTEMA'!A:A,'CA EF'!B267,'BG SISTEMA'!F:F)</f>
        <v>0</v>
      </c>
      <c r="E267" s="360"/>
      <c r="F267" s="360"/>
      <c r="G267" s="418">
        <v>0</v>
      </c>
      <c r="H267" s="361">
        <f t="shared" si="0"/>
        <v>0</v>
      </c>
      <c r="I267" s="361">
        <v>0</v>
      </c>
      <c r="J267" s="361">
        <v>0</v>
      </c>
      <c r="K267" s="361">
        <v>0</v>
      </c>
      <c r="L267" s="361">
        <v>0</v>
      </c>
      <c r="M267" s="361">
        <v>0</v>
      </c>
      <c r="N267" s="361">
        <v>0</v>
      </c>
      <c r="O267" s="361">
        <v>0</v>
      </c>
      <c r="P267" s="361">
        <v>0</v>
      </c>
      <c r="Q267" s="361">
        <v>0</v>
      </c>
      <c r="R267" s="361">
        <v>0</v>
      </c>
      <c r="S267" s="361">
        <v>0</v>
      </c>
      <c r="T267" s="361">
        <v>0</v>
      </c>
      <c r="U267" s="361">
        <v>0</v>
      </c>
      <c r="V267" s="361">
        <v>0</v>
      </c>
      <c r="W267" s="361">
        <v>0</v>
      </c>
      <c r="X267" s="361">
        <v>0</v>
      </c>
      <c r="Y267" s="361">
        <v>0</v>
      </c>
      <c r="Z267" s="362">
        <f t="shared" si="1"/>
        <v>0</v>
      </c>
      <c r="AA267" s="365"/>
    </row>
    <row r="268" spans="1:27" s="364" customFormat="1" ht="12.75" customHeight="1">
      <c r="A268" s="358">
        <f t="shared" si="2"/>
        <v>15</v>
      </c>
      <c r="B268" s="398">
        <v>130101550030101</v>
      </c>
      <c r="C268" s="417" t="s">
        <v>537</v>
      </c>
      <c r="D268" s="359">
        <f>+SUMIF('BG SISTEMA'!A:A,'CA EF'!B268,'BG SISTEMA'!F:F)</f>
        <v>0</v>
      </c>
      <c r="E268" s="360"/>
      <c r="F268" s="360"/>
      <c r="G268" s="418">
        <v>0</v>
      </c>
      <c r="H268" s="361">
        <f t="shared" si="0"/>
        <v>0</v>
      </c>
      <c r="I268" s="361">
        <v>0</v>
      </c>
      <c r="J268" s="361">
        <v>0</v>
      </c>
      <c r="K268" s="361">
        <v>0</v>
      </c>
      <c r="L268" s="361">
        <v>0</v>
      </c>
      <c r="M268" s="361">
        <v>0</v>
      </c>
      <c r="N268" s="361">
        <v>0</v>
      </c>
      <c r="O268" s="361">
        <v>0</v>
      </c>
      <c r="P268" s="361">
        <v>0</v>
      </c>
      <c r="Q268" s="361">
        <v>0</v>
      </c>
      <c r="R268" s="361">
        <v>0</v>
      </c>
      <c r="S268" s="361">
        <v>0</v>
      </c>
      <c r="T268" s="361">
        <v>0</v>
      </c>
      <c r="U268" s="361">
        <v>0</v>
      </c>
      <c r="V268" s="361">
        <v>0</v>
      </c>
      <c r="W268" s="361">
        <v>0</v>
      </c>
      <c r="X268" s="361">
        <v>0</v>
      </c>
      <c r="Y268" s="361">
        <v>0</v>
      </c>
      <c r="Z268" s="362">
        <f t="shared" si="1"/>
        <v>0</v>
      </c>
      <c r="AA268" s="365"/>
    </row>
    <row r="269" spans="1:27" s="364" customFormat="1" ht="12.75" customHeight="1">
      <c r="A269" s="358">
        <f t="shared" si="2"/>
        <v>15</v>
      </c>
      <c r="B269" s="398">
        <v>130101550030199</v>
      </c>
      <c r="C269" s="417" t="s">
        <v>538</v>
      </c>
      <c r="D269" s="359">
        <f>+SUMIF('BG SISTEMA'!A:A,'CA EF'!B269,'BG SISTEMA'!F:F)</f>
        <v>0</v>
      </c>
      <c r="E269" s="360"/>
      <c r="F269" s="360"/>
      <c r="G269" s="418">
        <v>0</v>
      </c>
      <c r="H269" s="361">
        <f t="shared" si="0"/>
        <v>0</v>
      </c>
      <c r="I269" s="361">
        <v>0</v>
      </c>
      <c r="J269" s="361">
        <v>0</v>
      </c>
      <c r="K269" s="361">
        <v>0</v>
      </c>
      <c r="L269" s="361">
        <v>0</v>
      </c>
      <c r="M269" s="361">
        <v>0</v>
      </c>
      <c r="N269" s="361">
        <v>0</v>
      </c>
      <c r="O269" s="361">
        <v>0</v>
      </c>
      <c r="P269" s="361">
        <v>0</v>
      </c>
      <c r="Q269" s="361">
        <v>0</v>
      </c>
      <c r="R269" s="361">
        <v>0</v>
      </c>
      <c r="S269" s="361">
        <v>0</v>
      </c>
      <c r="T269" s="361">
        <v>0</v>
      </c>
      <c r="U269" s="361">
        <v>0</v>
      </c>
      <c r="V269" s="361">
        <v>0</v>
      </c>
      <c r="W269" s="361">
        <v>0</v>
      </c>
      <c r="X269" s="361">
        <v>0</v>
      </c>
      <c r="Y269" s="361">
        <v>0</v>
      </c>
      <c r="Z269" s="362">
        <f t="shared" si="1"/>
        <v>0</v>
      </c>
      <c r="AA269" s="365"/>
    </row>
    <row r="270" spans="1:27" s="364" customFormat="1" ht="12.75" customHeight="1">
      <c r="A270" s="358">
        <f t="shared" si="2"/>
        <v>15</v>
      </c>
      <c r="B270" s="398">
        <v>130101550040101</v>
      </c>
      <c r="C270" s="417" t="s">
        <v>539</v>
      </c>
      <c r="D270" s="359">
        <f>+SUMIF('BG SISTEMA'!A:A,'CA EF'!B270,'BG SISTEMA'!F:F)</f>
        <v>0</v>
      </c>
      <c r="E270" s="360"/>
      <c r="F270" s="360"/>
      <c r="G270" s="418">
        <v>0</v>
      </c>
      <c r="H270" s="361">
        <f t="shared" si="0"/>
        <v>0</v>
      </c>
      <c r="I270" s="361">
        <v>0</v>
      </c>
      <c r="J270" s="361">
        <v>0</v>
      </c>
      <c r="K270" s="361">
        <v>0</v>
      </c>
      <c r="L270" s="361">
        <v>0</v>
      </c>
      <c r="M270" s="361">
        <v>0</v>
      </c>
      <c r="N270" s="361">
        <v>0</v>
      </c>
      <c r="O270" s="361">
        <v>0</v>
      </c>
      <c r="P270" s="361">
        <v>0</v>
      </c>
      <c r="Q270" s="361">
        <v>0</v>
      </c>
      <c r="R270" s="361">
        <v>0</v>
      </c>
      <c r="S270" s="361">
        <v>0</v>
      </c>
      <c r="T270" s="361">
        <v>0</v>
      </c>
      <c r="U270" s="361">
        <v>0</v>
      </c>
      <c r="V270" s="361">
        <v>0</v>
      </c>
      <c r="W270" s="361">
        <v>0</v>
      </c>
      <c r="X270" s="361">
        <v>0</v>
      </c>
      <c r="Y270" s="361">
        <v>0</v>
      </c>
      <c r="Z270" s="362">
        <f t="shared" si="1"/>
        <v>0</v>
      </c>
      <c r="AA270" s="365"/>
    </row>
    <row r="271" spans="1:27" s="364" customFormat="1" ht="12.75" customHeight="1">
      <c r="A271" s="358">
        <f t="shared" si="2"/>
        <v>15</v>
      </c>
      <c r="B271" s="398">
        <v>130101550040199</v>
      </c>
      <c r="C271" s="417" t="s">
        <v>540</v>
      </c>
      <c r="D271" s="359">
        <f>+SUMIF('BG SISTEMA'!A:A,'CA EF'!B271,'BG SISTEMA'!F:F)</f>
        <v>0</v>
      </c>
      <c r="E271" s="360"/>
      <c r="F271" s="360"/>
      <c r="G271" s="418">
        <v>0</v>
      </c>
      <c r="H271" s="361">
        <f t="shared" si="0"/>
        <v>0</v>
      </c>
      <c r="I271" s="361">
        <v>0</v>
      </c>
      <c r="J271" s="361">
        <v>0</v>
      </c>
      <c r="K271" s="361">
        <v>0</v>
      </c>
      <c r="L271" s="361">
        <v>0</v>
      </c>
      <c r="M271" s="361">
        <v>0</v>
      </c>
      <c r="N271" s="361">
        <v>0</v>
      </c>
      <c r="O271" s="361">
        <v>0</v>
      </c>
      <c r="P271" s="361">
        <v>0</v>
      </c>
      <c r="Q271" s="361">
        <v>0</v>
      </c>
      <c r="R271" s="361">
        <v>0</v>
      </c>
      <c r="S271" s="361">
        <v>0</v>
      </c>
      <c r="T271" s="361">
        <v>0</v>
      </c>
      <c r="U271" s="361">
        <v>0</v>
      </c>
      <c r="V271" s="361">
        <v>0</v>
      </c>
      <c r="W271" s="361">
        <v>0</v>
      </c>
      <c r="X271" s="361">
        <v>0</v>
      </c>
      <c r="Y271" s="361">
        <v>0</v>
      </c>
      <c r="Z271" s="362">
        <f t="shared" si="1"/>
        <v>0</v>
      </c>
      <c r="AA271" s="365"/>
    </row>
    <row r="272" spans="1:27" s="364" customFormat="1" ht="12.75" customHeight="1">
      <c r="A272" s="358">
        <f t="shared" si="2"/>
        <v>15</v>
      </c>
      <c r="B272" s="398">
        <v>130101550050101</v>
      </c>
      <c r="C272" s="417" t="s">
        <v>541</v>
      </c>
      <c r="D272" s="359">
        <f>+SUMIF('BG SISTEMA'!A:A,'CA EF'!B272,'BG SISTEMA'!F:F)</f>
        <v>0</v>
      </c>
      <c r="E272" s="360"/>
      <c r="F272" s="360"/>
      <c r="G272" s="418">
        <v>0</v>
      </c>
      <c r="H272" s="361">
        <f t="shared" si="0"/>
        <v>0</v>
      </c>
      <c r="I272" s="361">
        <v>0</v>
      </c>
      <c r="J272" s="361">
        <v>0</v>
      </c>
      <c r="K272" s="361">
        <v>0</v>
      </c>
      <c r="L272" s="361">
        <v>0</v>
      </c>
      <c r="M272" s="361">
        <v>0</v>
      </c>
      <c r="N272" s="361">
        <v>0</v>
      </c>
      <c r="O272" s="361">
        <v>0</v>
      </c>
      <c r="P272" s="361">
        <v>0</v>
      </c>
      <c r="Q272" s="361">
        <v>0</v>
      </c>
      <c r="R272" s="361">
        <v>0</v>
      </c>
      <c r="S272" s="361">
        <v>0</v>
      </c>
      <c r="T272" s="361">
        <v>0</v>
      </c>
      <c r="U272" s="361">
        <v>0</v>
      </c>
      <c r="V272" s="361">
        <v>0</v>
      </c>
      <c r="W272" s="361">
        <v>0</v>
      </c>
      <c r="X272" s="361">
        <v>0</v>
      </c>
      <c r="Y272" s="361">
        <v>0</v>
      </c>
      <c r="Z272" s="362">
        <f t="shared" si="1"/>
        <v>0</v>
      </c>
      <c r="AA272" s="365"/>
    </row>
    <row r="273" spans="1:27" s="364" customFormat="1" ht="12.75" customHeight="1">
      <c r="A273" s="358">
        <f t="shared" si="2"/>
        <v>15</v>
      </c>
      <c r="B273" s="398">
        <v>130101550050199</v>
      </c>
      <c r="C273" s="417" t="s">
        <v>542</v>
      </c>
      <c r="D273" s="359">
        <f>+SUMIF('BG SISTEMA'!A:A,'CA EF'!B273,'BG SISTEMA'!F:F)</f>
        <v>0</v>
      </c>
      <c r="E273" s="360"/>
      <c r="F273" s="360"/>
      <c r="G273" s="418">
        <v>0</v>
      </c>
      <c r="H273" s="361">
        <f t="shared" si="0"/>
        <v>0</v>
      </c>
      <c r="I273" s="361">
        <v>0</v>
      </c>
      <c r="J273" s="361">
        <v>0</v>
      </c>
      <c r="K273" s="361">
        <v>0</v>
      </c>
      <c r="L273" s="361">
        <v>0</v>
      </c>
      <c r="M273" s="361">
        <v>0</v>
      </c>
      <c r="N273" s="361">
        <v>0</v>
      </c>
      <c r="O273" s="361">
        <v>0</v>
      </c>
      <c r="P273" s="361">
        <v>0</v>
      </c>
      <c r="Q273" s="361">
        <v>0</v>
      </c>
      <c r="R273" s="361">
        <v>0</v>
      </c>
      <c r="S273" s="361">
        <v>0</v>
      </c>
      <c r="T273" s="361">
        <v>0</v>
      </c>
      <c r="U273" s="361">
        <v>0</v>
      </c>
      <c r="V273" s="361">
        <v>0</v>
      </c>
      <c r="W273" s="361">
        <v>0</v>
      </c>
      <c r="X273" s="361">
        <v>0</v>
      </c>
      <c r="Y273" s="361">
        <v>0</v>
      </c>
      <c r="Z273" s="362">
        <f t="shared" si="1"/>
        <v>0</v>
      </c>
      <c r="AA273" s="365"/>
    </row>
    <row r="274" spans="1:27" s="364" customFormat="1" ht="12.75" customHeight="1">
      <c r="A274" s="358">
        <f t="shared" si="2"/>
        <v>15</v>
      </c>
      <c r="B274" s="398">
        <v>130101550060101</v>
      </c>
      <c r="C274" s="417" t="s">
        <v>543</v>
      </c>
      <c r="D274" s="359">
        <f>+SUMIF('BG SISTEMA'!A:A,'CA EF'!B274,'BG SISTEMA'!F:F)</f>
        <v>0</v>
      </c>
      <c r="E274" s="360"/>
      <c r="F274" s="360"/>
      <c r="G274" s="418">
        <v>0</v>
      </c>
      <c r="H274" s="361">
        <f t="shared" si="0"/>
        <v>0</v>
      </c>
      <c r="I274" s="361">
        <v>0</v>
      </c>
      <c r="J274" s="361">
        <v>0</v>
      </c>
      <c r="K274" s="361">
        <v>0</v>
      </c>
      <c r="L274" s="361">
        <v>0</v>
      </c>
      <c r="M274" s="361">
        <v>0</v>
      </c>
      <c r="N274" s="361">
        <v>0</v>
      </c>
      <c r="O274" s="361">
        <v>0</v>
      </c>
      <c r="P274" s="361">
        <v>0</v>
      </c>
      <c r="Q274" s="361">
        <v>0</v>
      </c>
      <c r="R274" s="361">
        <v>0</v>
      </c>
      <c r="S274" s="361">
        <v>0</v>
      </c>
      <c r="T274" s="361">
        <v>0</v>
      </c>
      <c r="U274" s="361">
        <v>0</v>
      </c>
      <c r="V274" s="361">
        <v>0</v>
      </c>
      <c r="W274" s="361">
        <v>0</v>
      </c>
      <c r="X274" s="361">
        <v>0</v>
      </c>
      <c r="Y274" s="361">
        <v>0</v>
      </c>
      <c r="Z274" s="362">
        <f t="shared" si="1"/>
        <v>0</v>
      </c>
      <c r="AA274" s="365"/>
    </row>
    <row r="275" spans="1:27" s="364" customFormat="1" ht="12.75" customHeight="1">
      <c r="A275" s="358">
        <f t="shared" si="2"/>
        <v>15</v>
      </c>
      <c r="B275" s="398">
        <v>130101550060199</v>
      </c>
      <c r="C275" s="417" t="s">
        <v>544</v>
      </c>
      <c r="D275" s="359">
        <f>+SUMIF('BG SISTEMA'!A:A,'CA EF'!B275,'BG SISTEMA'!F:F)</f>
        <v>0</v>
      </c>
      <c r="E275" s="360"/>
      <c r="F275" s="360"/>
      <c r="G275" s="418">
        <v>0</v>
      </c>
      <c r="H275" s="361">
        <f t="shared" si="0"/>
        <v>0</v>
      </c>
      <c r="I275" s="361">
        <v>0</v>
      </c>
      <c r="J275" s="361">
        <v>0</v>
      </c>
      <c r="K275" s="361">
        <v>0</v>
      </c>
      <c r="L275" s="361">
        <v>0</v>
      </c>
      <c r="M275" s="361">
        <v>0</v>
      </c>
      <c r="N275" s="361">
        <v>0</v>
      </c>
      <c r="O275" s="361">
        <v>0</v>
      </c>
      <c r="P275" s="361">
        <v>0</v>
      </c>
      <c r="Q275" s="361">
        <v>0</v>
      </c>
      <c r="R275" s="361">
        <v>0</v>
      </c>
      <c r="S275" s="361">
        <v>0</v>
      </c>
      <c r="T275" s="361">
        <v>0</v>
      </c>
      <c r="U275" s="361">
        <v>0</v>
      </c>
      <c r="V275" s="361">
        <v>0</v>
      </c>
      <c r="W275" s="361">
        <v>0</v>
      </c>
      <c r="X275" s="361">
        <v>0</v>
      </c>
      <c r="Y275" s="361">
        <v>0</v>
      </c>
      <c r="Z275" s="362">
        <f t="shared" si="1"/>
        <v>0</v>
      </c>
      <c r="AA275" s="365"/>
    </row>
    <row r="276" spans="1:27" s="364" customFormat="1" ht="12.75" customHeight="1">
      <c r="A276" s="358">
        <f t="shared" si="2"/>
        <v>15</v>
      </c>
      <c r="B276" s="398">
        <v>130101550070101</v>
      </c>
      <c r="C276" s="417" t="s">
        <v>545</v>
      </c>
      <c r="D276" s="359">
        <f>+SUMIF('BG SISTEMA'!A:A,'CA EF'!B276,'BG SISTEMA'!F:F)</f>
        <v>0</v>
      </c>
      <c r="E276" s="360"/>
      <c r="F276" s="360"/>
      <c r="G276" s="418">
        <v>0</v>
      </c>
      <c r="H276" s="361">
        <f t="shared" si="0"/>
        <v>0</v>
      </c>
      <c r="I276" s="361">
        <v>0</v>
      </c>
      <c r="J276" s="361">
        <v>0</v>
      </c>
      <c r="K276" s="361">
        <v>0</v>
      </c>
      <c r="L276" s="361">
        <v>0</v>
      </c>
      <c r="M276" s="361">
        <v>0</v>
      </c>
      <c r="N276" s="361">
        <v>0</v>
      </c>
      <c r="O276" s="361">
        <v>0</v>
      </c>
      <c r="P276" s="361">
        <v>0</v>
      </c>
      <c r="Q276" s="361">
        <v>0</v>
      </c>
      <c r="R276" s="361">
        <v>0</v>
      </c>
      <c r="S276" s="361">
        <v>0</v>
      </c>
      <c r="T276" s="361">
        <v>0</v>
      </c>
      <c r="U276" s="361">
        <v>0</v>
      </c>
      <c r="V276" s="361">
        <v>0</v>
      </c>
      <c r="W276" s="361">
        <v>0</v>
      </c>
      <c r="X276" s="361">
        <v>0</v>
      </c>
      <c r="Y276" s="361">
        <v>0</v>
      </c>
      <c r="Z276" s="362">
        <f t="shared" si="1"/>
        <v>0</v>
      </c>
      <c r="AA276" s="363"/>
    </row>
    <row r="277" spans="1:27" s="364" customFormat="1" ht="12.75" customHeight="1">
      <c r="A277" s="358">
        <f t="shared" si="2"/>
        <v>15</v>
      </c>
      <c r="B277" s="398">
        <v>130101550070199</v>
      </c>
      <c r="C277" s="417" t="s">
        <v>546</v>
      </c>
      <c r="D277" s="359">
        <f>+SUMIF('BG SISTEMA'!A:A,'CA EF'!B277,'BG SISTEMA'!F:F)</f>
        <v>0</v>
      </c>
      <c r="E277" s="360"/>
      <c r="F277" s="360"/>
      <c r="G277" s="418">
        <v>0</v>
      </c>
      <c r="H277" s="361">
        <f t="shared" si="0"/>
        <v>0</v>
      </c>
      <c r="I277" s="361">
        <v>0</v>
      </c>
      <c r="J277" s="361">
        <v>0</v>
      </c>
      <c r="K277" s="361">
        <v>0</v>
      </c>
      <c r="L277" s="361">
        <v>0</v>
      </c>
      <c r="M277" s="361">
        <v>0</v>
      </c>
      <c r="N277" s="361">
        <v>0</v>
      </c>
      <c r="O277" s="361">
        <v>0</v>
      </c>
      <c r="P277" s="361">
        <v>0</v>
      </c>
      <c r="Q277" s="361">
        <v>0</v>
      </c>
      <c r="R277" s="361">
        <v>0</v>
      </c>
      <c r="S277" s="361">
        <v>0</v>
      </c>
      <c r="T277" s="361">
        <v>0</v>
      </c>
      <c r="U277" s="361">
        <v>0</v>
      </c>
      <c r="V277" s="361">
        <v>0</v>
      </c>
      <c r="W277" s="361">
        <v>0</v>
      </c>
      <c r="X277" s="361">
        <v>0</v>
      </c>
      <c r="Y277" s="361">
        <v>0</v>
      </c>
      <c r="Z277" s="362">
        <f t="shared" si="1"/>
        <v>0</v>
      </c>
      <c r="AA277" s="365"/>
    </row>
    <row r="278" spans="1:27" s="364" customFormat="1" ht="12.75" customHeight="1">
      <c r="A278" s="358">
        <f t="shared" si="2"/>
        <v>15</v>
      </c>
      <c r="B278" s="398">
        <v>130101570010101</v>
      </c>
      <c r="C278" s="417" t="s">
        <v>547</v>
      </c>
      <c r="D278" s="359">
        <f>+SUMIF('BG SISTEMA'!A:A,'CA EF'!B278,'BG SISTEMA'!F:F)</f>
        <v>0</v>
      </c>
      <c r="E278" s="360"/>
      <c r="F278" s="360"/>
      <c r="G278" s="418">
        <v>0</v>
      </c>
      <c r="H278" s="361">
        <f t="shared" si="0"/>
        <v>0</v>
      </c>
      <c r="I278" s="361">
        <v>0</v>
      </c>
      <c r="J278" s="361">
        <v>0</v>
      </c>
      <c r="K278" s="361">
        <v>0</v>
      </c>
      <c r="L278" s="361">
        <v>0</v>
      </c>
      <c r="M278" s="361">
        <v>0</v>
      </c>
      <c r="N278" s="361">
        <v>0</v>
      </c>
      <c r="O278" s="361">
        <v>0</v>
      </c>
      <c r="P278" s="361">
        <v>0</v>
      </c>
      <c r="Q278" s="361">
        <v>0</v>
      </c>
      <c r="R278" s="361">
        <v>0</v>
      </c>
      <c r="S278" s="361">
        <v>0</v>
      </c>
      <c r="T278" s="361">
        <v>0</v>
      </c>
      <c r="U278" s="361">
        <v>0</v>
      </c>
      <c r="V278" s="361">
        <v>0</v>
      </c>
      <c r="W278" s="361">
        <v>0</v>
      </c>
      <c r="X278" s="361">
        <v>0</v>
      </c>
      <c r="Y278" s="361">
        <v>0</v>
      </c>
      <c r="Z278" s="362">
        <f t="shared" si="1"/>
        <v>0</v>
      </c>
      <c r="AA278" s="365"/>
    </row>
    <row r="279" spans="1:27" s="364" customFormat="1" ht="12.75" customHeight="1">
      <c r="A279" s="358">
        <f t="shared" si="2"/>
        <v>15</v>
      </c>
      <c r="B279" s="398">
        <v>130101570010199</v>
      </c>
      <c r="C279" s="417" t="s">
        <v>548</v>
      </c>
      <c r="D279" s="359">
        <f>+SUMIF('BG SISTEMA'!A:A,'CA EF'!B279,'BG SISTEMA'!F:F)</f>
        <v>0</v>
      </c>
      <c r="E279" s="360"/>
      <c r="F279" s="360"/>
      <c r="G279" s="418">
        <v>0</v>
      </c>
      <c r="H279" s="361">
        <f t="shared" si="0"/>
        <v>0</v>
      </c>
      <c r="I279" s="361">
        <v>0</v>
      </c>
      <c r="J279" s="361">
        <v>0</v>
      </c>
      <c r="K279" s="361">
        <v>0</v>
      </c>
      <c r="L279" s="361">
        <v>0</v>
      </c>
      <c r="M279" s="361">
        <v>0</v>
      </c>
      <c r="N279" s="361">
        <v>0</v>
      </c>
      <c r="O279" s="361">
        <v>0</v>
      </c>
      <c r="P279" s="361">
        <v>0</v>
      </c>
      <c r="Q279" s="361">
        <v>0</v>
      </c>
      <c r="R279" s="361">
        <v>0</v>
      </c>
      <c r="S279" s="361">
        <v>0</v>
      </c>
      <c r="T279" s="361">
        <v>0</v>
      </c>
      <c r="U279" s="361">
        <v>0</v>
      </c>
      <c r="V279" s="361">
        <v>0</v>
      </c>
      <c r="W279" s="361">
        <v>0</v>
      </c>
      <c r="X279" s="361">
        <v>0</v>
      </c>
      <c r="Y279" s="361">
        <v>0</v>
      </c>
      <c r="Z279" s="362">
        <f t="shared" si="1"/>
        <v>0</v>
      </c>
      <c r="AA279" s="363"/>
    </row>
    <row r="280" spans="1:27" s="364" customFormat="1" ht="12.75" customHeight="1">
      <c r="A280" s="358">
        <f t="shared" si="2"/>
        <v>15</v>
      </c>
      <c r="B280" s="398">
        <v>130101570020101</v>
      </c>
      <c r="C280" s="417" t="s">
        <v>549</v>
      </c>
      <c r="D280" s="359">
        <f>+SUMIF('BG SISTEMA'!A:A,'CA EF'!B280,'BG SISTEMA'!F:F)</f>
        <v>0</v>
      </c>
      <c r="E280" s="360"/>
      <c r="F280" s="360"/>
      <c r="G280" s="418">
        <v>0</v>
      </c>
      <c r="H280" s="361">
        <f t="shared" si="0"/>
        <v>0</v>
      </c>
      <c r="I280" s="361">
        <v>0</v>
      </c>
      <c r="J280" s="361">
        <v>0</v>
      </c>
      <c r="K280" s="361">
        <v>0</v>
      </c>
      <c r="L280" s="361">
        <v>0</v>
      </c>
      <c r="M280" s="361">
        <v>0</v>
      </c>
      <c r="N280" s="361">
        <v>0</v>
      </c>
      <c r="O280" s="361">
        <v>0</v>
      </c>
      <c r="P280" s="361">
        <v>0</v>
      </c>
      <c r="Q280" s="361">
        <v>0</v>
      </c>
      <c r="R280" s="361">
        <v>0</v>
      </c>
      <c r="S280" s="361">
        <v>0</v>
      </c>
      <c r="T280" s="361">
        <v>0</v>
      </c>
      <c r="U280" s="361">
        <v>0</v>
      </c>
      <c r="V280" s="361">
        <v>0</v>
      </c>
      <c r="W280" s="361">
        <v>0</v>
      </c>
      <c r="X280" s="361">
        <v>0</v>
      </c>
      <c r="Y280" s="361">
        <v>0</v>
      </c>
      <c r="Z280" s="362">
        <f t="shared" si="1"/>
        <v>0</v>
      </c>
      <c r="AA280" s="363"/>
    </row>
    <row r="281" spans="1:27" s="364" customFormat="1" ht="12.75" customHeight="1">
      <c r="A281" s="358">
        <f t="shared" si="2"/>
        <v>15</v>
      </c>
      <c r="B281" s="398">
        <v>130101570020199</v>
      </c>
      <c r="C281" s="417" t="s">
        <v>550</v>
      </c>
      <c r="D281" s="359">
        <f>+SUMIF('BG SISTEMA'!A:A,'CA EF'!B281,'BG SISTEMA'!F:F)</f>
        <v>0</v>
      </c>
      <c r="E281" s="360"/>
      <c r="F281" s="360"/>
      <c r="G281" s="418">
        <v>0</v>
      </c>
      <c r="H281" s="361">
        <f t="shared" si="0"/>
        <v>0</v>
      </c>
      <c r="I281" s="361">
        <v>0</v>
      </c>
      <c r="J281" s="361">
        <v>0</v>
      </c>
      <c r="K281" s="361">
        <v>0</v>
      </c>
      <c r="L281" s="361">
        <v>0</v>
      </c>
      <c r="M281" s="361">
        <v>0</v>
      </c>
      <c r="N281" s="361">
        <v>0</v>
      </c>
      <c r="O281" s="361">
        <v>0</v>
      </c>
      <c r="P281" s="361">
        <v>0</v>
      </c>
      <c r="Q281" s="361">
        <v>0</v>
      </c>
      <c r="R281" s="361">
        <v>0</v>
      </c>
      <c r="S281" s="361">
        <v>0</v>
      </c>
      <c r="T281" s="361">
        <v>0</v>
      </c>
      <c r="U281" s="361">
        <v>0</v>
      </c>
      <c r="V281" s="361">
        <v>0</v>
      </c>
      <c r="W281" s="361">
        <v>0</v>
      </c>
      <c r="X281" s="361">
        <v>0</v>
      </c>
      <c r="Y281" s="361">
        <v>0</v>
      </c>
      <c r="Z281" s="362">
        <f t="shared" si="1"/>
        <v>0</v>
      </c>
      <c r="AA281" s="363"/>
    </row>
    <row r="282" spans="1:27" s="364" customFormat="1" ht="12.75" customHeight="1">
      <c r="A282" s="358">
        <f t="shared" si="2"/>
        <v>15</v>
      </c>
      <c r="B282" s="398">
        <v>130101570030101</v>
      </c>
      <c r="C282" s="417" t="s">
        <v>551</v>
      </c>
      <c r="D282" s="359">
        <f>+SUMIF('BG SISTEMA'!A:A,'CA EF'!B282,'BG SISTEMA'!F:F)</f>
        <v>0</v>
      </c>
      <c r="E282" s="360"/>
      <c r="F282" s="360"/>
      <c r="G282" s="418">
        <v>0</v>
      </c>
      <c r="H282" s="361">
        <f t="shared" si="0"/>
        <v>0</v>
      </c>
      <c r="I282" s="361">
        <v>0</v>
      </c>
      <c r="J282" s="361">
        <v>0</v>
      </c>
      <c r="K282" s="361">
        <v>0</v>
      </c>
      <c r="L282" s="361">
        <v>0</v>
      </c>
      <c r="M282" s="361">
        <v>0</v>
      </c>
      <c r="N282" s="361">
        <v>0</v>
      </c>
      <c r="O282" s="361">
        <v>0</v>
      </c>
      <c r="P282" s="361">
        <v>0</v>
      </c>
      <c r="Q282" s="361">
        <v>0</v>
      </c>
      <c r="R282" s="361">
        <v>0</v>
      </c>
      <c r="S282" s="361">
        <v>0</v>
      </c>
      <c r="T282" s="361">
        <v>0</v>
      </c>
      <c r="U282" s="361">
        <v>0</v>
      </c>
      <c r="V282" s="361">
        <v>0</v>
      </c>
      <c r="W282" s="361">
        <v>0</v>
      </c>
      <c r="X282" s="361">
        <v>0</v>
      </c>
      <c r="Y282" s="361">
        <v>0</v>
      </c>
      <c r="Z282" s="362">
        <f t="shared" si="1"/>
        <v>0</v>
      </c>
      <c r="AA282" s="363"/>
    </row>
    <row r="283" spans="1:27" s="364" customFormat="1" ht="12.75" customHeight="1">
      <c r="A283" s="358">
        <f t="shared" si="2"/>
        <v>15</v>
      </c>
      <c r="B283" s="398">
        <v>130101570030199</v>
      </c>
      <c r="C283" s="417" t="s">
        <v>552</v>
      </c>
      <c r="D283" s="359">
        <f>+SUMIF('BG SISTEMA'!A:A,'CA EF'!B283,'BG SISTEMA'!F:F)</f>
        <v>0</v>
      </c>
      <c r="E283" s="360"/>
      <c r="F283" s="360"/>
      <c r="G283" s="418">
        <v>0</v>
      </c>
      <c r="H283" s="361">
        <f t="shared" si="0"/>
        <v>0</v>
      </c>
      <c r="I283" s="361">
        <v>0</v>
      </c>
      <c r="J283" s="361">
        <v>0</v>
      </c>
      <c r="K283" s="361">
        <v>0</v>
      </c>
      <c r="L283" s="361">
        <v>0</v>
      </c>
      <c r="M283" s="361">
        <v>0</v>
      </c>
      <c r="N283" s="361">
        <v>0</v>
      </c>
      <c r="O283" s="361">
        <v>0</v>
      </c>
      <c r="P283" s="361">
        <v>0</v>
      </c>
      <c r="Q283" s="361">
        <v>0</v>
      </c>
      <c r="R283" s="361">
        <v>0</v>
      </c>
      <c r="S283" s="361">
        <v>0</v>
      </c>
      <c r="T283" s="361">
        <v>0</v>
      </c>
      <c r="U283" s="361">
        <v>0</v>
      </c>
      <c r="V283" s="361">
        <v>0</v>
      </c>
      <c r="W283" s="361">
        <v>0</v>
      </c>
      <c r="X283" s="361">
        <v>0</v>
      </c>
      <c r="Y283" s="361">
        <v>0</v>
      </c>
      <c r="Z283" s="362">
        <f t="shared" si="1"/>
        <v>0</v>
      </c>
      <c r="AA283" s="363"/>
    </row>
    <row r="284" spans="1:27" s="364" customFormat="1" ht="12.75" customHeight="1">
      <c r="A284" s="358">
        <f t="shared" si="2"/>
        <v>15</v>
      </c>
      <c r="B284" s="398">
        <v>130101570040101</v>
      </c>
      <c r="C284" s="417" t="s">
        <v>553</v>
      </c>
      <c r="D284" s="359">
        <f>+SUMIF('BG SISTEMA'!A:A,'CA EF'!B284,'BG SISTEMA'!F:F)</f>
        <v>0</v>
      </c>
      <c r="E284" s="360"/>
      <c r="F284" s="360"/>
      <c r="G284" s="418">
        <v>0</v>
      </c>
      <c r="H284" s="361">
        <f t="shared" si="0"/>
        <v>0</v>
      </c>
      <c r="I284" s="361">
        <v>0</v>
      </c>
      <c r="J284" s="361">
        <v>0</v>
      </c>
      <c r="K284" s="361">
        <v>0</v>
      </c>
      <c r="L284" s="361">
        <v>0</v>
      </c>
      <c r="M284" s="361">
        <v>0</v>
      </c>
      <c r="N284" s="361">
        <v>0</v>
      </c>
      <c r="O284" s="361">
        <v>0</v>
      </c>
      <c r="P284" s="361">
        <v>0</v>
      </c>
      <c r="Q284" s="361">
        <v>0</v>
      </c>
      <c r="R284" s="361">
        <v>0</v>
      </c>
      <c r="S284" s="361">
        <v>0</v>
      </c>
      <c r="T284" s="361">
        <v>0</v>
      </c>
      <c r="U284" s="361">
        <v>0</v>
      </c>
      <c r="V284" s="361">
        <v>0</v>
      </c>
      <c r="W284" s="361">
        <v>0</v>
      </c>
      <c r="X284" s="361">
        <v>0</v>
      </c>
      <c r="Y284" s="361">
        <v>0</v>
      </c>
      <c r="Z284" s="362">
        <f t="shared" si="1"/>
        <v>0</v>
      </c>
      <c r="AA284" s="363"/>
    </row>
    <row r="285" spans="1:27" s="364" customFormat="1" ht="12.75" customHeight="1">
      <c r="A285" s="358">
        <f t="shared" si="2"/>
        <v>15</v>
      </c>
      <c r="B285" s="398">
        <v>130101570040199</v>
      </c>
      <c r="C285" s="417" t="s">
        <v>554</v>
      </c>
      <c r="D285" s="359">
        <f>+SUMIF('BG SISTEMA'!A:A,'CA EF'!B285,'BG SISTEMA'!F:F)</f>
        <v>0</v>
      </c>
      <c r="E285" s="360"/>
      <c r="F285" s="360"/>
      <c r="G285" s="418">
        <v>0</v>
      </c>
      <c r="H285" s="361">
        <f t="shared" si="0"/>
        <v>0</v>
      </c>
      <c r="I285" s="361">
        <v>0</v>
      </c>
      <c r="J285" s="361">
        <v>0</v>
      </c>
      <c r="K285" s="361">
        <v>0</v>
      </c>
      <c r="L285" s="361">
        <v>0</v>
      </c>
      <c r="M285" s="361">
        <v>0</v>
      </c>
      <c r="N285" s="361">
        <v>0</v>
      </c>
      <c r="O285" s="361">
        <v>0</v>
      </c>
      <c r="P285" s="361">
        <v>0</v>
      </c>
      <c r="Q285" s="361">
        <v>0</v>
      </c>
      <c r="R285" s="361">
        <v>0</v>
      </c>
      <c r="S285" s="361">
        <v>0</v>
      </c>
      <c r="T285" s="361">
        <v>0</v>
      </c>
      <c r="U285" s="361">
        <v>0</v>
      </c>
      <c r="V285" s="361">
        <v>0</v>
      </c>
      <c r="W285" s="361">
        <v>0</v>
      </c>
      <c r="X285" s="361">
        <v>0</v>
      </c>
      <c r="Y285" s="361">
        <v>0</v>
      </c>
      <c r="Z285" s="362">
        <f t="shared" si="1"/>
        <v>0</v>
      </c>
      <c r="AA285" s="363"/>
    </row>
    <row r="286" spans="1:27" s="364" customFormat="1" ht="12.75" customHeight="1">
      <c r="A286" s="358">
        <f t="shared" si="2"/>
        <v>15</v>
      </c>
      <c r="B286" s="398">
        <v>130101570050101</v>
      </c>
      <c r="C286" s="417" t="s">
        <v>555</v>
      </c>
      <c r="D286" s="359">
        <f>+SUMIF('BG SISTEMA'!A:A,'CA EF'!B286,'BG SISTEMA'!F:F)</f>
        <v>0</v>
      </c>
      <c r="E286" s="360"/>
      <c r="F286" s="360"/>
      <c r="G286" s="418">
        <v>0</v>
      </c>
      <c r="H286" s="361">
        <f t="shared" si="0"/>
        <v>0</v>
      </c>
      <c r="I286" s="361">
        <v>0</v>
      </c>
      <c r="J286" s="361">
        <v>0</v>
      </c>
      <c r="K286" s="361">
        <v>0</v>
      </c>
      <c r="L286" s="361">
        <v>0</v>
      </c>
      <c r="M286" s="361">
        <v>0</v>
      </c>
      <c r="N286" s="361">
        <v>0</v>
      </c>
      <c r="O286" s="361">
        <v>0</v>
      </c>
      <c r="P286" s="361">
        <v>0</v>
      </c>
      <c r="Q286" s="361">
        <v>0</v>
      </c>
      <c r="R286" s="361">
        <v>0</v>
      </c>
      <c r="S286" s="361">
        <v>0</v>
      </c>
      <c r="T286" s="361">
        <v>0</v>
      </c>
      <c r="U286" s="361">
        <v>0</v>
      </c>
      <c r="V286" s="361">
        <v>0</v>
      </c>
      <c r="W286" s="361">
        <v>0</v>
      </c>
      <c r="X286" s="361">
        <v>0</v>
      </c>
      <c r="Y286" s="361">
        <v>0</v>
      </c>
      <c r="Z286" s="362">
        <f t="shared" si="1"/>
        <v>0</v>
      </c>
      <c r="AA286" s="363"/>
    </row>
    <row r="287" spans="1:27" s="364" customFormat="1" ht="12.75" customHeight="1">
      <c r="A287" s="358">
        <f t="shared" si="2"/>
        <v>15</v>
      </c>
      <c r="B287" s="398">
        <v>130101570050199</v>
      </c>
      <c r="C287" s="417" t="s">
        <v>556</v>
      </c>
      <c r="D287" s="359">
        <f>+SUMIF('BG SISTEMA'!A:A,'CA EF'!B287,'BG SISTEMA'!F:F)</f>
        <v>0</v>
      </c>
      <c r="E287" s="360"/>
      <c r="F287" s="360"/>
      <c r="G287" s="418">
        <v>0</v>
      </c>
      <c r="H287" s="361">
        <f t="shared" si="0"/>
        <v>0</v>
      </c>
      <c r="I287" s="361">
        <v>0</v>
      </c>
      <c r="J287" s="361">
        <v>0</v>
      </c>
      <c r="K287" s="361">
        <v>0</v>
      </c>
      <c r="L287" s="361">
        <v>0</v>
      </c>
      <c r="M287" s="361">
        <v>0</v>
      </c>
      <c r="N287" s="361">
        <v>0</v>
      </c>
      <c r="O287" s="361">
        <v>0</v>
      </c>
      <c r="P287" s="361">
        <v>0</v>
      </c>
      <c r="Q287" s="361">
        <v>0</v>
      </c>
      <c r="R287" s="361">
        <v>0</v>
      </c>
      <c r="S287" s="361">
        <v>0</v>
      </c>
      <c r="T287" s="361">
        <v>0</v>
      </c>
      <c r="U287" s="361">
        <v>0</v>
      </c>
      <c r="V287" s="361">
        <v>0</v>
      </c>
      <c r="W287" s="361">
        <v>0</v>
      </c>
      <c r="X287" s="361">
        <v>0</v>
      </c>
      <c r="Y287" s="361">
        <v>0</v>
      </c>
      <c r="Z287" s="362">
        <f t="shared" si="1"/>
        <v>0</v>
      </c>
      <c r="AA287" s="363"/>
    </row>
    <row r="288" spans="1:27" s="364" customFormat="1" ht="12.75" customHeight="1">
      <c r="A288" s="358">
        <f t="shared" si="2"/>
        <v>15</v>
      </c>
      <c r="B288" s="398">
        <v>130101570060101</v>
      </c>
      <c r="C288" s="417" t="s">
        <v>557</v>
      </c>
      <c r="D288" s="359">
        <f>+SUMIF('BG SISTEMA'!A:A,'CA EF'!B288,'BG SISTEMA'!F:F)</f>
        <v>0</v>
      </c>
      <c r="E288" s="360"/>
      <c r="F288" s="360"/>
      <c r="G288" s="418">
        <v>0</v>
      </c>
      <c r="H288" s="361">
        <f t="shared" si="0"/>
        <v>0</v>
      </c>
      <c r="I288" s="361">
        <v>0</v>
      </c>
      <c r="J288" s="361">
        <v>0</v>
      </c>
      <c r="K288" s="361">
        <v>0</v>
      </c>
      <c r="L288" s="361">
        <v>0</v>
      </c>
      <c r="M288" s="361">
        <v>0</v>
      </c>
      <c r="N288" s="361">
        <v>0</v>
      </c>
      <c r="O288" s="361">
        <v>0</v>
      </c>
      <c r="P288" s="361">
        <v>0</v>
      </c>
      <c r="Q288" s="361">
        <v>0</v>
      </c>
      <c r="R288" s="361">
        <v>0</v>
      </c>
      <c r="S288" s="361">
        <v>0</v>
      </c>
      <c r="T288" s="361">
        <v>0</v>
      </c>
      <c r="U288" s="361">
        <v>0</v>
      </c>
      <c r="V288" s="361">
        <v>0</v>
      </c>
      <c r="W288" s="361">
        <v>0</v>
      </c>
      <c r="X288" s="361">
        <v>0</v>
      </c>
      <c r="Y288" s="361">
        <v>0</v>
      </c>
      <c r="Z288" s="362">
        <f t="shared" si="1"/>
        <v>0</v>
      </c>
      <c r="AA288" s="363"/>
    </row>
    <row r="289" spans="1:27" s="364" customFormat="1" ht="12.75" customHeight="1">
      <c r="A289" s="358">
        <f t="shared" si="2"/>
        <v>15</v>
      </c>
      <c r="B289" s="398">
        <v>130101570060199</v>
      </c>
      <c r="C289" s="417" t="s">
        <v>558</v>
      </c>
      <c r="D289" s="359">
        <f>+SUMIF('BG SISTEMA'!A:A,'CA EF'!B289,'BG SISTEMA'!F:F)</f>
        <v>0</v>
      </c>
      <c r="E289" s="360"/>
      <c r="F289" s="360"/>
      <c r="G289" s="418">
        <v>0</v>
      </c>
      <c r="H289" s="361">
        <f t="shared" si="0"/>
        <v>0</v>
      </c>
      <c r="I289" s="361">
        <v>0</v>
      </c>
      <c r="J289" s="361">
        <v>0</v>
      </c>
      <c r="K289" s="361">
        <v>0</v>
      </c>
      <c r="L289" s="361">
        <v>0</v>
      </c>
      <c r="M289" s="361">
        <v>0</v>
      </c>
      <c r="N289" s="361">
        <v>0</v>
      </c>
      <c r="O289" s="361">
        <v>0</v>
      </c>
      <c r="P289" s="361">
        <v>0</v>
      </c>
      <c r="Q289" s="361">
        <v>0</v>
      </c>
      <c r="R289" s="361">
        <v>0</v>
      </c>
      <c r="S289" s="361">
        <v>0</v>
      </c>
      <c r="T289" s="361">
        <v>0</v>
      </c>
      <c r="U289" s="361">
        <v>0</v>
      </c>
      <c r="V289" s="361">
        <v>0</v>
      </c>
      <c r="W289" s="361">
        <v>0</v>
      </c>
      <c r="X289" s="361">
        <v>0</v>
      </c>
      <c r="Y289" s="361">
        <v>0</v>
      </c>
      <c r="Z289" s="362">
        <f t="shared" si="1"/>
        <v>0</v>
      </c>
      <c r="AA289" s="363"/>
    </row>
    <row r="290" spans="1:27" s="364" customFormat="1" ht="12.75" customHeight="1">
      <c r="A290" s="358">
        <f t="shared" si="2"/>
        <v>15</v>
      </c>
      <c r="B290" s="398">
        <v>130101570070101</v>
      </c>
      <c r="C290" s="417" t="s">
        <v>559</v>
      </c>
      <c r="D290" s="359">
        <f>+SUMIF('BG SISTEMA'!A:A,'CA EF'!B290,'BG SISTEMA'!F:F)</f>
        <v>0</v>
      </c>
      <c r="E290" s="360"/>
      <c r="F290" s="360"/>
      <c r="G290" s="418">
        <v>0</v>
      </c>
      <c r="H290" s="361">
        <f t="shared" si="0"/>
        <v>0</v>
      </c>
      <c r="I290" s="361">
        <v>0</v>
      </c>
      <c r="J290" s="361">
        <v>0</v>
      </c>
      <c r="K290" s="361">
        <v>0</v>
      </c>
      <c r="L290" s="361">
        <v>0</v>
      </c>
      <c r="M290" s="361">
        <v>0</v>
      </c>
      <c r="N290" s="361">
        <v>0</v>
      </c>
      <c r="O290" s="361">
        <v>0</v>
      </c>
      <c r="P290" s="361">
        <v>0</v>
      </c>
      <c r="Q290" s="361">
        <v>0</v>
      </c>
      <c r="R290" s="361">
        <v>0</v>
      </c>
      <c r="S290" s="361">
        <v>0</v>
      </c>
      <c r="T290" s="361">
        <v>0</v>
      </c>
      <c r="U290" s="361">
        <v>0</v>
      </c>
      <c r="V290" s="361">
        <v>0</v>
      </c>
      <c r="W290" s="361">
        <v>0</v>
      </c>
      <c r="X290" s="361">
        <v>0</v>
      </c>
      <c r="Y290" s="361">
        <v>0</v>
      </c>
      <c r="Z290" s="362">
        <f t="shared" si="1"/>
        <v>0</v>
      </c>
      <c r="AA290" s="363"/>
    </row>
    <row r="291" spans="1:27" s="364" customFormat="1" ht="12.75" customHeight="1">
      <c r="A291" s="358">
        <f t="shared" si="2"/>
        <v>15</v>
      </c>
      <c r="B291" s="398">
        <v>130101570070199</v>
      </c>
      <c r="C291" s="417" t="s">
        <v>560</v>
      </c>
      <c r="D291" s="359">
        <f>+SUMIF('BG SISTEMA'!A:A,'CA EF'!B291,'BG SISTEMA'!F:F)</f>
        <v>0</v>
      </c>
      <c r="E291" s="360"/>
      <c r="F291" s="360"/>
      <c r="G291" s="418">
        <v>0</v>
      </c>
      <c r="H291" s="361">
        <f t="shared" si="0"/>
        <v>0</v>
      </c>
      <c r="I291" s="361">
        <v>0</v>
      </c>
      <c r="J291" s="361">
        <v>0</v>
      </c>
      <c r="K291" s="361">
        <v>0</v>
      </c>
      <c r="L291" s="361">
        <v>0</v>
      </c>
      <c r="M291" s="361">
        <v>0</v>
      </c>
      <c r="N291" s="361">
        <v>0</v>
      </c>
      <c r="O291" s="361">
        <v>0</v>
      </c>
      <c r="P291" s="361">
        <v>0</v>
      </c>
      <c r="Q291" s="361">
        <v>0</v>
      </c>
      <c r="R291" s="361">
        <v>0</v>
      </c>
      <c r="S291" s="361">
        <v>0</v>
      </c>
      <c r="T291" s="361">
        <v>0</v>
      </c>
      <c r="U291" s="361">
        <v>0</v>
      </c>
      <c r="V291" s="361">
        <v>0</v>
      </c>
      <c r="W291" s="361">
        <v>0</v>
      </c>
      <c r="X291" s="361">
        <v>0</v>
      </c>
      <c r="Y291" s="361">
        <v>0</v>
      </c>
      <c r="Z291" s="362">
        <f t="shared" si="1"/>
        <v>0</v>
      </c>
      <c r="AA291" s="363"/>
    </row>
    <row r="292" spans="1:27" s="364" customFormat="1" ht="12.75" customHeight="1">
      <c r="A292" s="358">
        <f t="shared" si="2"/>
        <v>15</v>
      </c>
      <c r="B292" s="398">
        <v>130101590010101</v>
      </c>
      <c r="C292" s="417" t="s">
        <v>561</v>
      </c>
      <c r="D292" s="359">
        <f>+SUMIF('BG SISTEMA'!A:A,'CA EF'!B292,'BG SISTEMA'!F:F)</f>
        <v>295455976</v>
      </c>
      <c r="E292" s="360"/>
      <c r="F292" s="360"/>
      <c r="G292" s="418">
        <v>51123398</v>
      </c>
      <c r="H292" s="361">
        <f t="shared" si="0"/>
        <v>244332578</v>
      </c>
      <c r="I292" s="361">
        <f>-$H292</f>
        <v>-244332578</v>
      </c>
      <c r="J292" s="361">
        <v>0</v>
      </c>
      <c r="K292" s="361">
        <v>0</v>
      </c>
      <c r="L292" s="361">
        <v>0</v>
      </c>
      <c r="M292" s="361">
        <v>0</v>
      </c>
      <c r="N292" s="361">
        <v>0</v>
      </c>
      <c r="O292" s="361">
        <v>0</v>
      </c>
      <c r="P292" s="361">
        <v>0</v>
      </c>
      <c r="Q292" s="361">
        <v>0</v>
      </c>
      <c r="R292" s="361">
        <v>0</v>
      </c>
      <c r="S292" s="361">
        <v>0</v>
      </c>
      <c r="T292" s="361">
        <v>0</v>
      </c>
      <c r="U292" s="361">
        <v>0</v>
      </c>
      <c r="V292" s="361">
        <v>0</v>
      </c>
      <c r="W292" s="361">
        <v>0</v>
      </c>
      <c r="X292" s="361">
        <v>0</v>
      </c>
      <c r="Y292" s="361">
        <v>0</v>
      </c>
      <c r="Z292" s="362">
        <f t="shared" si="1"/>
        <v>0</v>
      </c>
      <c r="AA292" s="365"/>
    </row>
    <row r="293" spans="1:27" s="364" customFormat="1" ht="12.75" customHeight="1">
      <c r="A293" s="358">
        <f t="shared" si="2"/>
        <v>15</v>
      </c>
      <c r="B293" s="398">
        <v>130101590010199</v>
      </c>
      <c r="C293" s="417" t="s">
        <v>562</v>
      </c>
      <c r="D293" s="359">
        <f>+SUMIF('BG SISTEMA'!A:A,'CA EF'!B293,'BG SISTEMA'!F:F)</f>
        <v>229232024</v>
      </c>
      <c r="E293" s="360"/>
      <c r="F293" s="360"/>
      <c r="G293" s="418">
        <v>43541546</v>
      </c>
      <c r="H293" s="361">
        <f t="shared" si="0"/>
        <v>185690478</v>
      </c>
      <c r="I293" s="361">
        <f>-$H293</f>
        <v>-185690478</v>
      </c>
      <c r="J293" s="361">
        <v>0</v>
      </c>
      <c r="K293" s="361">
        <v>0</v>
      </c>
      <c r="L293" s="361">
        <v>0</v>
      </c>
      <c r="M293" s="361">
        <v>0</v>
      </c>
      <c r="N293" s="361">
        <v>0</v>
      </c>
      <c r="O293" s="361">
        <v>0</v>
      </c>
      <c r="P293" s="361">
        <v>0</v>
      </c>
      <c r="Q293" s="361">
        <v>0</v>
      </c>
      <c r="R293" s="361">
        <v>0</v>
      </c>
      <c r="S293" s="361">
        <v>0</v>
      </c>
      <c r="T293" s="361">
        <v>0</v>
      </c>
      <c r="U293" s="361">
        <v>0</v>
      </c>
      <c r="V293" s="361">
        <v>0</v>
      </c>
      <c r="W293" s="361">
        <v>0</v>
      </c>
      <c r="X293" s="361">
        <v>0</v>
      </c>
      <c r="Y293" s="361">
        <v>0</v>
      </c>
      <c r="Z293" s="362">
        <f t="shared" si="1"/>
        <v>0</v>
      </c>
      <c r="AA293" s="365"/>
    </row>
    <row r="294" spans="1:27" s="364" customFormat="1" ht="12.75" customHeight="1">
      <c r="A294" s="358">
        <f t="shared" si="2"/>
        <v>15</v>
      </c>
      <c r="B294" s="398">
        <v>130101670010101</v>
      </c>
      <c r="C294" s="417" t="s">
        <v>563</v>
      </c>
      <c r="D294" s="359">
        <f>+SUMIF('BG SISTEMA'!A:A,'CA EF'!B294,'BG SISTEMA'!F:F)</f>
        <v>0</v>
      </c>
      <c r="E294" s="360"/>
      <c r="F294" s="360"/>
      <c r="G294" s="418">
        <v>0</v>
      </c>
      <c r="H294" s="361">
        <f t="shared" si="0"/>
        <v>0</v>
      </c>
      <c r="I294" s="361">
        <v>0</v>
      </c>
      <c r="J294" s="361">
        <v>0</v>
      </c>
      <c r="K294" s="361">
        <v>0</v>
      </c>
      <c r="L294" s="361">
        <v>0</v>
      </c>
      <c r="M294" s="361">
        <v>0</v>
      </c>
      <c r="N294" s="361">
        <v>0</v>
      </c>
      <c r="O294" s="361">
        <v>0</v>
      </c>
      <c r="P294" s="361">
        <v>0</v>
      </c>
      <c r="Q294" s="361">
        <v>0</v>
      </c>
      <c r="R294" s="361">
        <v>0</v>
      </c>
      <c r="S294" s="361">
        <v>0</v>
      </c>
      <c r="T294" s="361">
        <v>0</v>
      </c>
      <c r="U294" s="361">
        <v>0</v>
      </c>
      <c r="V294" s="361">
        <v>0</v>
      </c>
      <c r="W294" s="361">
        <v>0</v>
      </c>
      <c r="X294" s="361">
        <v>0</v>
      </c>
      <c r="Y294" s="361">
        <v>0</v>
      </c>
      <c r="Z294" s="362">
        <f t="shared" si="1"/>
        <v>0</v>
      </c>
      <c r="AA294" s="365"/>
    </row>
    <row r="295" spans="1:27" s="364" customFormat="1" ht="12.75" customHeight="1">
      <c r="A295" s="358">
        <f t="shared" si="2"/>
        <v>15</v>
      </c>
      <c r="B295" s="398">
        <v>130101670010199</v>
      </c>
      <c r="C295" s="417" t="s">
        <v>564</v>
      </c>
      <c r="D295" s="359">
        <f>+SUMIF('BG SISTEMA'!A:A,'CA EF'!B295,'BG SISTEMA'!F:F)</f>
        <v>0</v>
      </c>
      <c r="E295" s="360"/>
      <c r="F295" s="360"/>
      <c r="G295" s="418">
        <v>0</v>
      </c>
      <c r="H295" s="361">
        <f t="shared" si="0"/>
        <v>0</v>
      </c>
      <c r="I295" s="361">
        <v>0</v>
      </c>
      <c r="J295" s="361">
        <v>0</v>
      </c>
      <c r="K295" s="361">
        <v>0</v>
      </c>
      <c r="L295" s="361">
        <v>0</v>
      </c>
      <c r="M295" s="361">
        <v>0</v>
      </c>
      <c r="N295" s="361">
        <v>0</v>
      </c>
      <c r="O295" s="361">
        <v>0</v>
      </c>
      <c r="P295" s="361">
        <v>0</v>
      </c>
      <c r="Q295" s="361">
        <v>0</v>
      </c>
      <c r="R295" s="361">
        <v>0</v>
      </c>
      <c r="S295" s="361">
        <v>0</v>
      </c>
      <c r="T295" s="361">
        <v>0</v>
      </c>
      <c r="U295" s="361">
        <v>0</v>
      </c>
      <c r="V295" s="361">
        <v>0</v>
      </c>
      <c r="W295" s="361">
        <v>0</v>
      </c>
      <c r="X295" s="361">
        <v>0</v>
      </c>
      <c r="Y295" s="361">
        <v>0</v>
      </c>
      <c r="Z295" s="362">
        <f t="shared" si="1"/>
        <v>0</v>
      </c>
      <c r="AA295" s="365"/>
    </row>
    <row r="296" spans="1:27" s="364" customFormat="1" ht="12.75" customHeight="1">
      <c r="A296" s="358">
        <f t="shared" si="2"/>
        <v>15</v>
      </c>
      <c r="B296" s="398">
        <v>130101690010101</v>
      </c>
      <c r="C296" s="417" t="s">
        <v>565</v>
      </c>
      <c r="D296" s="359">
        <f>+SUMIF('BG SISTEMA'!A:A,'CA EF'!B296,'BG SISTEMA'!F:F)</f>
        <v>0</v>
      </c>
      <c r="E296" s="360"/>
      <c r="F296" s="360"/>
      <c r="G296" s="418">
        <v>0</v>
      </c>
      <c r="H296" s="361">
        <f t="shared" si="0"/>
        <v>0</v>
      </c>
      <c r="I296" s="361">
        <v>0</v>
      </c>
      <c r="J296" s="361">
        <v>0</v>
      </c>
      <c r="K296" s="361">
        <v>0</v>
      </c>
      <c r="L296" s="361">
        <v>0</v>
      </c>
      <c r="M296" s="361">
        <v>0</v>
      </c>
      <c r="N296" s="361">
        <v>0</v>
      </c>
      <c r="O296" s="361">
        <v>0</v>
      </c>
      <c r="P296" s="361">
        <v>0</v>
      </c>
      <c r="Q296" s="361">
        <v>0</v>
      </c>
      <c r="R296" s="361">
        <v>0</v>
      </c>
      <c r="S296" s="361">
        <v>0</v>
      </c>
      <c r="T296" s="361">
        <v>0</v>
      </c>
      <c r="U296" s="361">
        <v>0</v>
      </c>
      <c r="V296" s="361">
        <v>0</v>
      </c>
      <c r="W296" s="361">
        <v>0</v>
      </c>
      <c r="X296" s="361">
        <v>0</v>
      </c>
      <c r="Y296" s="361">
        <v>0</v>
      </c>
      <c r="Z296" s="362">
        <f t="shared" si="1"/>
        <v>0</v>
      </c>
      <c r="AA296" s="363"/>
    </row>
    <row r="297" spans="1:27" s="364" customFormat="1" ht="12.75" customHeight="1">
      <c r="A297" s="358">
        <f t="shared" si="2"/>
        <v>15</v>
      </c>
      <c r="B297" s="398">
        <v>130101690010199</v>
      </c>
      <c r="C297" s="417" t="s">
        <v>566</v>
      </c>
      <c r="D297" s="359">
        <f>+SUMIF('BG SISTEMA'!A:A,'CA EF'!B297,'BG SISTEMA'!F:F)</f>
        <v>0</v>
      </c>
      <c r="E297" s="360"/>
      <c r="F297" s="360"/>
      <c r="G297" s="418">
        <v>0</v>
      </c>
      <c r="H297" s="361">
        <f t="shared" si="0"/>
        <v>0</v>
      </c>
      <c r="I297" s="361">
        <v>0</v>
      </c>
      <c r="J297" s="361">
        <v>0</v>
      </c>
      <c r="K297" s="361">
        <v>0</v>
      </c>
      <c r="L297" s="361">
        <v>0</v>
      </c>
      <c r="M297" s="361">
        <v>0</v>
      </c>
      <c r="N297" s="361">
        <v>0</v>
      </c>
      <c r="O297" s="361">
        <v>0</v>
      </c>
      <c r="P297" s="361">
        <v>0</v>
      </c>
      <c r="Q297" s="361">
        <v>0</v>
      </c>
      <c r="R297" s="361">
        <v>0</v>
      </c>
      <c r="S297" s="361">
        <v>0</v>
      </c>
      <c r="T297" s="361">
        <v>0</v>
      </c>
      <c r="U297" s="361">
        <v>0</v>
      </c>
      <c r="V297" s="361">
        <v>0</v>
      </c>
      <c r="W297" s="361">
        <v>0</v>
      </c>
      <c r="X297" s="361">
        <v>0</v>
      </c>
      <c r="Y297" s="361">
        <v>0</v>
      </c>
      <c r="Z297" s="362">
        <f t="shared" si="1"/>
        <v>0</v>
      </c>
      <c r="AA297" s="365"/>
    </row>
    <row r="298" spans="1:27" s="364" customFormat="1" ht="12.75" customHeight="1">
      <c r="A298" s="358">
        <f t="shared" si="2"/>
        <v>15</v>
      </c>
      <c r="B298" s="398">
        <v>130101750010101</v>
      </c>
      <c r="C298" s="417" t="s">
        <v>567</v>
      </c>
      <c r="D298" s="359">
        <f>+SUMIF('BG SISTEMA'!A:A,'CA EF'!B298,'BG SISTEMA'!F:F)</f>
        <v>0</v>
      </c>
      <c r="E298" s="360"/>
      <c r="F298" s="360"/>
      <c r="G298" s="418">
        <v>0</v>
      </c>
      <c r="H298" s="361">
        <f t="shared" si="0"/>
        <v>0</v>
      </c>
      <c r="I298" s="361">
        <v>0</v>
      </c>
      <c r="J298" s="361">
        <v>0</v>
      </c>
      <c r="K298" s="361">
        <v>0</v>
      </c>
      <c r="L298" s="361">
        <v>0</v>
      </c>
      <c r="M298" s="361">
        <v>0</v>
      </c>
      <c r="N298" s="361">
        <v>0</v>
      </c>
      <c r="O298" s="361">
        <v>0</v>
      </c>
      <c r="P298" s="361">
        <v>0</v>
      </c>
      <c r="Q298" s="361">
        <v>0</v>
      </c>
      <c r="R298" s="361">
        <v>0</v>
      </c>
      <c r="S298" s="361">
        <v>0</v>
      </c>
      <c r="T298" s="361">
        <v>0</v>
      </c>
      <c r="U298" s="361">
        <v>0</v>
      </c>
      <c r="V298" s="361">
        <v>0</v>
      </c>
      <c r="W298" s="361">
        <v>0</v>
      </c>
      <c r="X298" s="361">
        <v>0</v>
      </c>
      <c r="Y298" s="361">
        <v>0</v>
      </c>
      <c r="Z298" s="362">
        <f t="shared" si="1"/>
        <v>0</v>
      </c>
      <c r="AA298" s="365"/>
    </row>
    <row r="299" spans="1:27" s="364" customFormat="1" ht="12.75" customHeight="1">
      <c r="A299" s="358">
        <f t="shared" si="2"/>
        <v>15</v>
      </c>
      <c r="B299" s="398">
        <v>130101750010199</v>
      </c>
      <c r="C299" s="417" t="s">
        <v>568</v>
      </c>
      <c r="D299" s="359">
        <f>+SUMIF('BG SISTEMA'!A:A,'CA EF'!B299,'BG SISTEMA'!F:F)</f>
        <v>0</v>
      </c>
      <c r="E299" s="360"/>
      <c r="F299" s="360"/>
      <c r="G299" s="418">
        <v>0</v>
      </c>
      <c r="H299" s="361">
        <f t="shared" si="0"/>
        <v>0</v>
      </c>
      <c r="I299" s="361">
        <v>0</v>
      </c>
      <c r="J299" s="361">
        <v>0</v>
      </c>
      <c r="K299" s="361">
        <v>0</v>
      </c>
      <c r="L299" s="361">
        <v>0</v>
      </c>
      <c r="M299" s="361">
        <v>0</v>
      </c>
      <c r="N299" s="361">
        <v>0</v>
      </c>
      <c r="O299" s="361">
        <v>0</v>
      </c>
      <c r="P299" s="361">
        <v>0</v>
      </c>
      <c r="Q299" s="361">
        <v>0</v>
      </c>
      <c r="R299" s="361">
        <v>0</v>
      </c>
      <c r="S299" s="361">
        <v>0</v>
      </c>
      <c r="T299" s="361">
        <v>0</v>
      </c>
      <c r="U299" s="361">
        <v>0</v>
      </c>
      <c r="V299" s="361">
        <v>0</v>
      </c>
      <c r="W299" s="361">
        <v>0</v>
      </c>
      <c r="X299" s="361">
        <v>0</v>
      </c>
      <c r="Y299" s="361">
        <v>0</v>
      </c>
      <c r="Z299" s="362">
        <f t="shared" si="1"/>
        <v>0</v>
      </c>
      <c r="AA299" s="365"/>
    </row>
    <row r="300" spans="1:27" s="364" customFormat="1" ht="12.75" customHeight="1">
      <c r="A300" s="358">
        <f t="shared" si="2"/>
        <v>15</v>
      </c>
      <c r="B300" s="398">
        <v>130101750020101</v>
      </c>
      <c r="C300" s="417" t="s">
        <v>569</v>
      </c>
      <c r="D300" s="359">
        <f>+SUMIF('BG SISTEMA'!A:A,'CA EF'!B300,'BG SISTEMA'!F:F)</f>
        <v>0</v>
      </c>
      <c r="E300" s="360"/>
      <c r="F300" s="360"/>
      <c r="G300" s="418">
        <v>0</v>
      </c>
      <c r="H300" s="361">
        <f t="shared" si="0"/>
        <v>0</v>
      </c>
      <c r="I300" s="361">
        <v>0</v>
      </c>
      <c r="J300" s="361">
        <v>0</v>
      </c>
      <c r="K300" s="361">
        <v>0</v>
      </c>
      <c r="L300" s="361">
        <v>0</v>
      </c>
      <c r="M300" s="361">
        <v>0</v>
      </c>
      <c r="N300" s="361">
        <v>0</v>
      </c>
      <c r="O300" s="361">
        <v>0</v>
      </c>
      <c r="P300" s="361">
        <v>0</v>
      </c>
      <c r="Q300" s="361">
        <v>0</v>
      </c>
      <c r="R300" s="361">
        <v>0</v>
      </c>
      <c r="S300" s="361">
        <v>0</v>
      </c>
      <c r="T300" s="361">
        <v>0</v>
      </c>
      <c r="U300" s="361">
        <v>0</v>
      </c>
      <c r="V300" s="361">
        <v>0</v>
      </c>
      <c r="W300" s="361">
        <v>0</v>
      </c>
      <c r="X300" s="361">
        <v>0</v>
      </c>
      <c r="Y300" s="361">
        <v>0</v>
      </c>
      <c r="Z300" s="362">
        <f t="shared" si="1"/>
        <v>0</v>
      </c>
      <c r="AA300" s="365"/>
    </row>
    <row r="301" spans="1:27" s="364" customFormat="1" ht="12.75" customHeight="1">
      <c r="A301" s="358">
        <f t="shared" si="2"/>
        <v>15</v>
      </c>
      <c r="B301" s="398">
        <v>130101750020199</v>
      </c>
      <c r="C301" s="417" t="s">
        <v>570</v>
      </c>
      <c r="D301" s="359">
        <f>+SUMIF('BG SISTEMA'!A:A,'CA EF'!B301,'BG SISTEMA'!F:F)</f>
        <v>0</v>
      </c>
      <c r="E301" s="360"/>
      <c r="F301" s="360"/>
      <c r="G301" s="418">
        <v>0</v>
      </c>
      <c r="H301" s="361">
        <f t="shared" si="0"/>
        <v>0</v>
      </c>
      <c r="I301" s="361">
        <v>0</v>
      </c>
      <c r="J301" s="361">
        <v>0</v>
      </c>
      <c r="K301" s="361">
        <v>0</v>
      </c>
      <c r="L301" s="361">
        <v>0</v>
      </c>
      <c r="M301" s="361">
        <v>0</v>
      </c>
      <c r="N301" s="361">
        <v>0</v>
      </c>
      <c r="O301" s="361">
        <v>0</v>
      </c>
      <c r="P301" s="361">
        <v>0</v>
      </c>
      <c r="Q301" s="361">
        <v>0</v>
      </c>
      <c r="R301" s="361">
        <v>0</v>
      </c>
      <c r="S301" s="361">
        <v>0</v>
      </c>
      <c r="T301" s="361">
        <v>0</v>
      </c>
      <c r="U301" s="361">
        <v>0</v>
      </c>
      <c r="V301" s="361">
        <v>0</v>
      </c>
      <c r="W301" s="361">
        <v>0</v>
      </c>
      <c r="X301" s="361">
        <v>0</v>
      </c>
      <c r="Y301" s="361">
        <v>0</v>
      </c>
      <c r="Z301" s="362">
        <f t="shared" si="1"/>
        <v>0</v>
      </c>
      <c r="AA301" s="365"/>
    </row>
    <row r="302" spans="1:27" s="364" customFormat="1" ht="12.75" customHeight="1">
      <c r="A302" s="358">
        <f t="shared" si="2"/>
        <v>15</v>
      </c>
      <c r="B302" s="398">
        <v>130101750030101</v>
      </c>
      <c r="C302" s="417" t="s">
        <v>571</v>
      </c>
      <c r="D302" s="359">
        <f>+SUMIF('BG SISTEMA'!A:A,'CA EF'!B302,'BG SISTEMA'!F:F)</f>
        <v>0</v>
      </c>
      <c r="E302" s="360"/>
      <c r="F302" s="360"/>
      <c r="G302" s="418">
        <v>0</v>
      </c>
      <c r="H302" s="361">
        <f t="shared" si="0"/>
        <v>0</v>
      </c>
      <c r="I302" s="361">
        <v>0</v>
      </c>
      <c r="J302" s="361">
        <v>0</v>
      </c>
      <c r="K302" s="361">
        <v>0</v>
      </c>
      <c r="L302" s="361">
        <v>0</v>
      </c>
      <c r="M302" s="361">
        <v>0</v>
      </c>
      <c r="N302" s="361">
        <v>0</v>
      </c>
      <c r="O302" s="361">
        <v>0</v>
      </c>
      <c r="P302" s="361">
        <v>0</v>
      </c>
      <c r="Q302" s="361">
        <v>0</v>
      </c>
      <c r="R302" s="361">
        <v>0</v>
      </c>
      <c r="S302" s="361">
        <v>0</v>
      </c>
      <c r="T302" s="361">
        <v>0</v>
      </c>
      <c r="U302" s="361">
        <v>0</v>
      </c>
      <c r="V302" s="361">
        <v>0</v>
      </c>
      <c r="W302" s="361">
        <v>0</v>
      </c>
      <c r="X302" s="361">
        <v>0</v>
      </c>
      <c r="Y302" s="361">
        <v>0</v>
      </c>
      <c r="Z302" s="362">
        <f t="shared" si="1"/>
        <v>0</v>
      </c>
      <c r="AA302" s="363"/>
    </row>
    <row r="303" spans="1:27" s="364" customFormat="1" ht="12.75" customHeight="1">
      <c r="A303" s="358">
        <f t="shared" si="2"/>
        <v>15</v>
      </c>
      <c r="B303" s="398">
        <v>130101750030199</v>
      </c>
      <c r="C303" s="417" t="s">
        <v>572</v>
      </c>
      <c r="D303" s="359">
        <f>+SUMIF('BG SISTEMA'!A:A,'CA EF'!B303,'BG SISTEMA'!F:F)</f>
        <v>0</v>
      </c>
      <c r="E303" s="360"/>
      <c r="F303" s="360"/>
      <c r="G303" s="418">
        <v>0</v>
      </c>
      <c r="H303" s="361">
        <f t="shared" si="0"/>
        <v>0</v>
      </c>
      <c r="I303" s="361">
        <v>0</v>
      </c>
      <c r="J303" s="361">
        <v>0</v>
      </c>
      <c r="K303" s="361">
        <v>0</v>
      </c>
      <c r="L303" s="361">
        <v>0</v>
      </c>
      <c r="M303" s="361">
        <v>0</v>
      </c>
      <c r="N303" s="361">
        <v>0</v>
      </c>
      <c r="O303" s="361">
        <v>0</v>
      </c>
      <c r="P303" s="361">
        <v>0</v>
      </c>
      <c r="Q303" s="361">
        <v>0</v>
      </c>
      <c r="R303" s="361">
        <v>0</v>
      </c>
      <c r="S303" s="361">
        <v>0</v>
      </c>
      <c r="T303" s="361">
        <v>0</v>
      </c>
      <c r="U303" s="361">
        <v>0</v>
      </c>
      <c r="V303" s="361">
        <v>0</v>
      </c>
      <c r="W303" s="361">
        <v>0</v>
      </c>
      <c r="X303" s="361">
        <v>0</v>
      </c>
      <c r="Y303" s="361">
        <v>0</v>
      </c>
      <c r="Z303" s="362">
        <f t="shared" si="1"/>
        <v>0</v>
      </c>
      <c r="AA303" s="365"/>
    </row>
    <row r="304" spans="1:27" s="364" customFormat="1" ht="12.75" customHeight="1">
      <c r="A304" s="358">
        <f t="shared" si="2"/>
        <v>15</v>
      </c>
      <c r="B304" s="398">
        <v>130101750040101</v>
      </c>
      <c r="C304" s="417" t="s">
        <v>573</v>
      </c>
      <c r="D304" s="359">
        <f>+SUMIF('BG SISTEMA'!A:A,'CA EF'!B304,'BG SISTEMA'!F:F)</f>
        <v>0</v>
      </c>
      <c r="E304" s="360"/>
      <c r="F304" s="360"/>
      <c r="G304" s="418">
        <v>0</v>
      </c>
      <c r="H304" s="361">
        <f t="shared" si="0"/>
        <v>0</v>
      </c>
      <c r="I304" s="361">
        <v>0</v>
      </c>
      <c r="J304" s="361">
        <v>0</v>
      </c>
      <c r="K304" s="361">
        <v>0</v>
      </c>
      <c r="L304" s="361">
        <v>0</v>
      </c>
      <c r="M304" s="361">
        <v>0</v>
      </c>
      <c r="N304" s="361">
        <v>0</v>
      </c>
      <c r="O304" s="361">
        <v>0</v>
      </c>
      <c r="P304" s="361">
        <v>0</v>
      </c>
      <c r="Q304" s="361">
        <v>0</v>
      </c>
      <c r="R304" s="361">
        <v>0</v>
      </c>
      <c r="S304" s="361">
        <v>0</v>
      </c>
      <c r="T304" s="361">
        <v>0</v>
      </c>
      <c r="U304" s="361">
        <v>0</v>
      </c>
      <c r="V304" s="361">
        <v>0</v>
      </c>
      <c r="W304" s="361">
        <v>0</v>
      </c>
      <c r="X304" s="361">
        <v>0</v>
      </c>
      <c r="Y304" s="361">
        <v>0</v>
      </c>
      <c r="Z304" s="362">
        <f t="shared" si="1"/>
        <v>0</v>
      </c>
      <c r="AA304" s="365"/>
    </row>
    <row r="305" spans="1:27" s="364" customFormat="1" ht="12.75" customHeight="1">
      <c r="A305" s="358">
        <f t="shared" si="2"/>
        <v>15</v>
      </c>
      <c r="B305" s="398">
        <v>130101750040199</v>
      </c>
      <c r="C305" s="417" t="s">
        <v>574</v>
      </c>
      <c r="D305" s="359">
        <f>+SUMIF('BG SISTEMA'!A:A,'CA EF'!B305,'BG SISTEMA'!F:F)</f>
        <v>0</v>
      </c>
      <c r="E305" s="360"/>
      <c r="F305" s="360"/>
      <c r="G305" s="418">
        <v>0</v>
      </c>
      <c r="H305" s="361">
        <f t="shared" si="0"/>
        <v>0</v>
      </c>
      <c r="I305" s="361">
        <v>0</v>
      </c>
      <c r="J305" s="361">
        <v>0</v>
      </c>
      <c r="K305" s="361">
        <v>0</v>
      </c>
      <c r="L305" s="361">
        <v>0</v>
      </c>
      <c r="M305" s="361">
        <v>0</v>
      </c>
      <c r="N305" s="361">
        <v>0</v>
      </c>
      <c r="O305" s="361">
        <v>0</v>
      </c>
      <c r="P305" s="361">
        <v>0</v>
      </c>
      <c r="Q305" s="361">
        <v>0</v>
      </c>
      <c r="R305" s="361">
        <v>0</v>
      </c>
      <c r="S305" s="361">
        <v>0</v>
      </c>
      <c r="T305" s="361">
        <v>0</v>
      </c>
      <c r="U305" s="361">
        <v>0</v>
      </c>
      <c r="V305" s="361">
        <v>0</v>
      </c>
      <c r="W305" s="361">
        <v>0</v>
      </c>
      <c r="X305" s="361">
        <v>0</v>
      </c>
      <c r="Y305" s="361">
        <v>0</v>
      </c>
      <c r="Z305" s="362">
        <f t="shared" si="1"/>
        <v>0</v>
      </c>
      <c r="AA305" s="365"/>
    </row>
    <row r="306" spans="1:27" s="364" customFormat="1" ht="12.75" customHeight="1">
      <c r="A306" s="358">
        <f t="shared" si="2"/>
        <v>15</v>
      </c>
      <c r="B306" s="398">
        <v>130101750050101</v>
      </c>
      <c r="C306" s="417" t="s">
        <v>575</v>
      </c>
      <c r="D306" s="359">
        <f>+SUMIF('BG SISTEMA'!A:A,'CA EF'!B306,'BG SISTEMA'!F:F)</f>
        <v>0</v>
      </c>
      <c r="E306" s="360"/>
      <c r="F306" s="360"/>
      <c r="G306" s="418">
        <v>0</v>
      </c>
      <c r="H306" s="361">
        <f t="shared" si="0"/>
        <v>0</v>
      </c>
      <c r="I306" s="361">
        <v>0</v>
      </c>
      <c r="J306" s="361">
        <v>0</v>
      </c>
      <c r="K306" s="361">
        <v>0</v>
      </c>
      <c r="L306" s="361">
        <v>0</v>
      </c>
      <c r="M306" s="361">
        <v>0</v>
      </c>
      <c r="N306" s="361">
        <v>0</v>
      </c>
      <c r="O306" s="361">
        <v>0</v>
      </c>
      <c r="P306" s="361">
        <v>0</v>
      </c>
      <c r="Q306" s="361">
        <v>0</v>
      </c>
      <c r="R306" s="361">
        <v>0</v>
      </c>
      <c r="S306" s="361">
        <v>0</v>
      </c>
      <c r="T306" s="361">
        <v>0</v>
      </c>
      <c r="U306" s="361">
        <v>0</v>
      </c>
      <c r="V306" s="361">
        <v>0</v>
      </c>
      <c r="W306" s="361">
        <v>0</v>
      </c>
      <c r="X306" s="361">
        <v>0</v>
      </c>
      <c r="Y306" s="361">
        <v>0</v>
      </c>
      <c r="Z306" s="362">
        <f t="shared" si="1"/>
        <v>0</v>
      </c>
      <c r="AA306" s="365"/>
    </row>
    <row r="307" spans="1:27" s="364" customFormat="1" ht="12.75" customHeight="1">
      <c r="A307" s="358">
        <f t="shared" si="2"/>
        <v>15</v>
      </c>
      <c r="B307" s="398">
        <v>130101750050199</v>
      </c>
      <c r="C307" s="417" t="s">
        <v>576</v>
      </c>
      <c r="D307" s="359">
        <f>+SUMIF('BG SISTEMA'!A:A,'CA EF'!B307,'BG SISTEMA'!F:F)</f>
        <v>0</v>
      </c>
      <c r="E307" s="360"/>
      <c r="F307" s="360"/>
      <c r="G307" s="418">
        <v>0</v>
      </c>
      <c r="H307" s="361">
        <f t="shared" si="0"/>
        <v>0</v>
      </c>
      <c r="I307" s="361">
        <v>0</v>
      </c>
      <c r="J307" s="361">
        <v>0</v>
      </c>
      <c r="K307" s="361">
        <v>0</v>
      </c>
      <c r="L307" s="361">
        <v>0</v>
      </c>
      <c r="M307" s="361">
        <v>0</v>
      </c>
      <c r="N307" s="361">
        <v>0</v>
      </c>
      <c r="O307" s="361">
        <v>0</v>
      </c>
      <c r="P307" s="361">
        <v>0</v>
      </c>
      <c r="Q307" s="361">
        <v>0</v>
      </c>
      <c r="R307" s="361">
        <v>0</v>
      </c>
      <c r="S307" s="361">
        <v>0</v>
      </c>
      <c r="T307" s="361">
        <v>0</v>
      </c>
      <c r="U307" s="361">
        <v>0</v>
      </c>
      <c r="V307" s="361">
        <v>0</v>
      </c>
      <c r="W307" s="361">
        <v>0</v>
      </c>
      <c r="X307" s="361">
        <v>0</v>
      </c>
      <c r="Y307" s="361">
        <v>0</v>
      </c>
      <c r="Z307" s="362">
        <f t="shared" si="1"/>
        <v>0</v>
      </c>
      <c r="AA307" s="365"/>
    </row>
    <row r="308" spans="1:27" s="364" customFormat="1" ht="12.75" customHeight="1">
      <c r="A308" s="358">
        <f t="shared" si="2"/>
        <v>15</v>
      </c>
      <c r="B308" s="398">
        <v>130101750060101</v>
      </c>
      <c r="C308" s="417" t="s">
        <v>577</v>
      </c>
      <c r="D308" s="359">
        <f>+SUMIF('BG SISTEMA'!A:A,'CA EF'!B308,'BG SISTEMA'!F:F)</f>
        <v>0</v>
      </c>
      <c r="E308" s="360"/>
      <c r="F308" s="360"/>
      <c r="G308" s="418">
        <v>0</v>
      </c>
      <c r="H308" s="361">
        <f t="shared" si="0"/>
        <v>0</v>
      </c>
      <c r="I308" s="361">
        <v>0</v>
      </c>
      <c r="J308" s="361">
        <v>0</v>
      </c>
      <c r="K308" s="361">
        <v>0</v>
      </c>
      <c r="L308" s="361">
        <v>0</v>
      </c>
      <c r="M308" s="361">
        <v>0</v>
      </c>
      <c r="N308" s="361">
        <v>0</v>
      </c>
      <c r="O308" s="361">
        <v>0</v>
      </c>
      <c r="P308" s="361">
        <v>0</v>
      </c>
      <c r="Q308" s="361">
        <v>0</v>
      </c>
      <c r="R308" s="361">
        <v>0</v>
      </c>
      <c r="S308" s="361">
        <v>0</v>
      </c>
      <c r="T308" s="361">
        <v>0</v>
      </c>
      <c r="U308" s="361">
        <v>0</v>
      </c>
      <c r="V308" s="361">
        <v>0</v>
      </c>
      <c r="W308" s="361">
        <v>0</v>
      </c>
      <c r="X308" s="361">
        <v>0</v>
      </c>
      <c r="Y308" s="361">
        <v>0</v>
      </c>
      <c r="Z308" s="362">
        <f t="shared" si="1"/>
        <v>0</v>
      </c>
      <c r="AA308" s="365"/>
    </row>
    <row r="309" spans="1:27" s="364" customFormat="1" ht="12.75" customHeight="1">
      <c r="A309" s="358">
        <f t="shared" si="2"/>
        <v>15</v>
      </c>
      <c r="B309" s="398">
        <v>130101750060199</v>
      </c>
      <c r="C309" s="417" t="s">
        <v>578</v>
      </c>
      <c r="D309" s="359">
        <f>+SUMIF('BG SISTEMA'!A:A,'CA EF'!B309,'BG SISTEMA'!F:F)</f>
        <v>0</v>
      </c>
      <c r="E309" s="360"/>
      <c r="F309" s="360"/>
      <c r="G309" s="418">
        <v>0</v>
      </c>
      <c r="H309" s="361">
        <f t="shared" si="0"/>
        <v>0</v>
      </c>
      <c r="I309" s="361">
        <v>0</v>
      </c>
      <c r="J309" s="361">
        <v>0</v>
      </c>
      <c r="K309" s="361">
        <v>0</v>
      </c>
      <c r="L309" s="361">
        <v>0</v>
      </c>
      <c r="M309" s="361">
        <v>0</v>
      </c>
      <c r="N309" s="361">
        <v>0</v>
      </c>
      <c r="O309" s="361">
        <v>0</v>
      </c>
      <c r="P309" s="361">
        <v>0</v>
      </c>
      <c r="Q309" s="361">
        <v>0</v>
      </c>
      <c r="R309" s="361">
        <v>0</v>
      </c>
      <c r="S309" s="361">
        <v>0</v>
      </c>
      <c r="T309" s="361">
        <v>0</v>
      </c>
      <c r="U309" s="361">
        <v>0</v>
      </c>
      <c r="V309" s="361">
        <v>0</v>
      </c>
      <c r="W309" s="361">
        <v>0</v>
      </c>
      <c r="X309" s="361">
        <v>0</v>
      </c>
      <c r="Y309" s="361">
        <v>0</v>
      </c>
      <c r="Z309" s="362">
        <f t="shared" si="1"/>
        <v>0</v>
      </c>
      <c r="AA309" s="365"/>
    </row>
    <row r="310" spans="1:27" s="364" customFormat="1" ht="12.75" customHeight="1">
      <c r="A310" s="358">
        <f t="shared" si="2"/>
        <v>15</v>
      </c>
      <c r="B310" s="398">
        <v>130101770010101</v>
      </c>
      <c r="C310" s="417" t="s">
        <v>579</v>
      </c>
      <c r="D310" s="359">
        <f>+SUMIF('BG SISTEMA'!A:A,'CA EF'!B310,'BG SISTEMA'!F:F)</f>
        <v>0</v>
      </c>
      <c r="E310" s="360"/>
      <c r="F310" s="360"/>
      <c r="G310" s="418">
        <v>0</v>
      </c>
      <c r="H310" s="361">
        <f t="shared" si="0"/>
        <v>0</v>
      </c>
      <c r="I310" s="361">
        <v>0</v>
      </c>
      <c r="J310" s="361">
        <v>0</v>
      </c>
      <c r="K310" s="361">
        <v>0</v>
      </c>
      <c r="L310" s="361">
        <v>0</v>
      </c>
      <c r="M310" s="361">
        <v>0</v>
      </c>
      <c r="N310" s="361">
        <v>0</v>
      </c>
      <c r="O310" s="361">
        <v>0</v>
      </c>
      <c r="P310" s="361">
        <v>0</v>
      </c>
      <c r="Q310" s="361">
        <v>0</v>
      </c>
      <c r="R310" s="361">
        <v>0</v>
      </c>
      <c r="S310" s="361">
        <v>0</v>
      </c>
      <c r="T310" s="361">
        <v>0</v>
      </c>
      <c r="U310" s="361">
        <v>0</v>
      </c>
      <c r="V310" s="361">
        <v>0</v>
      </c>
      <c r="W310" s="361">
        <v>0</v>
      </c>
      <c r="X310" s="361">
        <v>0</v>
      </c>
      <c r="Y310" s="361">
        <v>0</v>
      </c>
      <c r="Z310" s="362">
        <f t="shared" si="1"/>
        <v>0</v>
      </c>
      <c r="AA310" s="365"/>
    </row>
    <row r="311" spans="1:27" s="364" customFormat="1" ht="12.75" customHeight="1">
      <c r="A311" s="358">
        <f t="shared" si="2"/>
        <v>15</v>
      </c>
      <c r="B311" s="398">
        <v>130101770010199</v>
      </c>
      <c r="C311" s="417" t="s">
        <v>580</v>
      </c>
      <c r="D311" s="359">
        <f>+SUMIF('BG SISTEMA'!A:A,'CA EF'!B311,'BG SISTEMA'!F:F)</f>
        <v>0</v>
      </c>
      <c r="E311" s="360"/>
      <c r="F311" s="360"/>
      <c r="G311" s="418">
        <v>0</v>
      </c>
      <c r="H311" s="361">
        <f t="shared" si="0"/>
        <v>0</v>
      </c>
      <c r="I311" s="361">
        <v>0</v>
      </c>
      <c r="J311" s="361">
        <v>0</v>
      </c>
      <c r="K311" s="361">
        <v>0</v>
      </c>
      <c r="L311" s="361">
        <v>0</v>
      </c>
      <c r="M311" s="361">
        <v>0</v>
      </c>
      <c r="N311" s="361">
        <v>0</v>
      </c>
      <c r="O311" s="361">
        <v>0</v>
      </c>
      <c r="P311" s="361">
        <v>0</v>
      </c>
      <c r="Q311" s="361">
        <v>0</v>
      </c>
      <c r="R311" s="361">
        <v>0</v>
      </c>
      <c r="S311" s="361">
        <v>0</v>
      </c>
      <c r="T311" s="361">
        <v>0</v>
      </c>
      <c r="U311" s="361">
        <v>0</v>
      </c>
      <c r="V311" s="361">
        <v>0</v>
      </c>
      <c r="W311" s="361">
        <v>0</v>
      </c>
      <c r="X311" s="361">
        <v>0</v>
      </c>
      <c r="Y311" s="361">
        <v>0</v>
      </c>
      <c r="Z311" s="362">
        <f t="shared" si="1"/>
        <v>0</v>
      </c>
      <c r="AA311" s="365"/>
    </row>
    <row r="312" spans="1:27" s="364" customFormat="1" ht="12.75" customHeight="1">
      <c r="A312" s="358">
        <f t="shared" si="2"/>
        <v>15</v>
      </c>
      <c r="B312" s="398">
        <v>130101770020101</v>
      </c>
      <c r="C312" s="417" t="s">
        <v>581</v>
      </c>
      <c r="D312" s="359">
        <f>+SUMIF('BG SISTEMA'!A:A,'CA EF'!B312,'BG SISTEMA'!F:F)</f>
        <v>0</v>
      </c>
      <c r="E312" s="360"/>
      <c r="F312" s="360"/>
      <c r="G312" s="418">
        <v>0</v>
      </c>
      <c r="H312" s="361">
        <f t="shared" si="0"/>
        <v>0</v>
      </c>
      <c r="I312" s="361">
        <v>0</v>
      </c>
      <c r="J312" s="361">
        <v>0</v>
      </c>
      <c r="K312" s="361">
        <v>0</v>
      </c>
      <c r="L312" s="361">
        <v>0</v>
      </c>
      <c r="M312" s="361">
        <v>0</v>
      </c>
      <c r="N312" s="361">
        <v>0</v>
      </c>
      <c r="O312" s="361">
        <v>0</v>
      </c>
      <c r="P312" s="361">
        <v>0</v>
      </c>
      <c r="Q312" s="361">
        <v>0</v>
      </c>
      <c r="R312" s="361">
        <v>0</v>
      </c>
      <c r="S312" s="361">
        <v>0</v>
      </c>
      <c r="T312" s="361">
        <v>0</v>
      </c>
      <c r="U312" s="361">
        <v>0</v>
      </c>
      <c r="V312" s="361">
        <v>0</v>
      </c>
      <c r="W312" s="361">
        <v>0</v>
      </c>
      <c r="X312" s="361">
        <v>0</v>
      </c>
      <c r="Y312" s="361">
        <v>0</v>
      </c>
      <c r="Z312" s="362">
        <f t="shared" si="1"/>
        <v>0</v>
      </c>
      <c r="AA312" s="365"/>
    </row>
    <row r="313" spans="1:27" s="364" customFormat="1" ht="12.75" customHeight="1">
      <c r="A313" s="358">
        <f t="shared" si="2"/>
        <v>15</v>
      </c>
      <c r="B313" s="398">
        <v>130101770020199</v>
      </c>
      <c r="C313" s="417" t="s">
        <v>582</v>
      </c>
      <c r="D313" s="359">
        <f>+SUMIF('BG SISTEMA'!A:A,'CA EF'!B313,'BG SISTEMA'!F:F)</f>
        <v>0</v>
      </c>
      <c r="E313" s="360"/>
      <c r="F313" s="360"/>
      <c r="G313" s="418">
        <v>0</v>
      </c>
      <c r="H313" s="361">
        <f t="shared" si="0"/>
        <v>0</v>
      </c>
      <c r="I313" s="361">
        <v>0</v>
      </c>
      <c r="J313" s="361">
        <v>0</v>
      </c>
      <c r="K313" s="361">
        <v>0</v>
      </c>
      <c r="L313" s="361">
        <v>0</v>
      </c>
      <c r="M313" s="361">
        <v>0</v>
      </c>
      <c r="N313" s="361">
        <v>0</v>
      </c>
      <c r="O313" s="361">
        <v>0</v>
      </c>
      <c r="P313" s="361">
        <v>0</v>
      </c>
      <c r="Q313" s="361">
        <v>0</v>
      </c>
      <c r="R313" s="361">
        <v>0</v>
      </c>
      <c r="S313" s="361">
        <v>0</v>
      </c>
      <c r="T313" s="361">
        <v>0</v>
      </c>
      <c r="U313" s="361">
        <v>0</v>
      </c>
      <c r="V313" s="361">
        <v>0</v>
      </c>
      <c r="W313" s="361">
        <v>0</v>
      </c>
      <c r="X313" s="361">
        <v>0</v>
      </c>
      <c r="Y313" s="361">
        <v>0</v>
      </c>
      <c r="Z313" s="362">
        <f t="shared" si="1"/>
        <v>0</v>
      </c>
      <c r="AA313" s="365"/>
    </row>
    <row r="314" spans="1:27" s="364" customFormat="1" ht="12.75" customHeight="1">
      <c r="A314" s="358">
        <f t="shared" si="2"/>
        <v>15</v>
      </c>
      <c r="B314" s="398">
        <v>130101770030101</v>
      </c>
      <c r="C314" s="417" t="s">
        <v>583</v>
      </c>
      <c r="D314" s="359">
        <f>+SUMIF('BG SISTEMA'!A:A,'CA EF'!B314,'BG SISTEMA'!F:F)</f>
        <v>0</v>
      </c>
      <c r="E314" s="360"/>
      <c r="F314" s="360"/>
      <c r="G314" s="418">
        <v>0</v>
      </c>
      <c r="H314" s="361">
        <f t="shared" si="0"/>
        <v>0</v>
      </c>
      <c r="I314" s="361">
        <v>0</v>
      </c>
      <c r="J314" s="361">
        <v>0</v>
      </c>
      <c r="K314" s="361">
        <v>0</v>
      </c>
      <c r="L314" s="361">
        <v>0</v>
      </c>
      <c r="M314" s="361">
        <v>0</v>
      </c>
      <c r="N314" s="361">
        <v>0</v>
      </c>
      <c r="O314" s="361">
        <v>0</v>
      </c>
      <c r="P314" s="361">
        <v>0</v>
      </c>
      <c r="Q314" s="361">
        <v>0</v>
      </c>
      <c r="R314" s="361">
        <v>0</v>
      </c>
      <c r="S314" s="361">
        <v>0</v>
      </c>
      <c r="T314" s="361">
        <v>0</v>
      </c>
      <c r="U314" s="361">
        <v>0</v>
      </c>
      <c r="V314" s="361">
        <v>0</v>
      </c>
      <c r="W314" s="361">
        <v>0</v>
      </c>
      <c r="X314" s="361">
        <v>0</v>
      </c>
      <c r="Y314" s="361">
        <v>0</v>
      </c>
      <c r="Z314" s="362">
        <f t="shared" si="1"/>
        <v>0</v>
      </c>
      <c r="AA314" s="365"/>
    </row>
    <row r="315" spans="1:27" s="364" customFormat="1" ht="12.75" customHeight="1">
      <c r="A315" s="358">
        <f t="shared" si="2"/>
        <v>15</v>
      </c>
      <c r="B315" s="398">
        <v>130101770030199</v>
      </c>
      <c r="C315" s="417" t="s">
        <v>584</v>
      </c>
      <c r="D315" s="359">
        <f>+SUMIF('BG SISTEMA'!A:A,'CA EF'!B315,'BG SISTEMA'!F:F)</f>
        <v>0</v>
      </c>
      <c r="E315" s="360"/>
      <c r="F315" s="360"/>
      <c r="G315" s="418">
        <v>0</v>
      </c>
      <c r="H315" s="361">
        <f t="shared" si="0"/>
        <v>0</v>
      </c>
      <c r="I315" s="361">
        <v>0</v>
      </c>
      <c r="J315" s="361">
        <v>0</v>
      </c>
      <c r="K315" s="361">
        <v>0</v>
      </c>
      <c r="L315" s="361">
        <v>0</v>
      </c>
      <c r="M315" s="361">
        <v>0</v>
      </c>
      <c r="N315" s="361">
        <v>0</v>
      </c>
      <c r="O315" s="361">
        <v>0</v>
      </c>
      <c r="P315" s="361">
        <v>0</v>
      </c>
      <c r="Q315" s="361">
        <v>0</v>
      </c>
      <c r="R315" s="361">
        <v>0</v>
      </c>
      <c r="S315" s="361">
        <v>0</v>
      </c>
      <c r="T315" s="361">
        <v>0</v>
      </c>
      <c r="U315" s="361">
        <v>0</v>
      </c>
      <c r="V315" s="361">
        <v>0</v>
      </c>
      <c r="W315" s="361">
        <v>0</v>
      </c>
      <c r="X315" s="361">
        <v>0</v>
      </c>
      <c r="Y315" s="361">
        <v>0</v>
      </c>
      <c r="Z315" s="362">
        <f t="shared" si="1"/>
        <v>0</v>
      </c>
      <c r="AA315" s="363"/>
    </row>
    <row r="316" spans="1:27" s="364" customFormat="1" ht="12.75" customHeight="1">
      <c r="A316" s="358">
        <f t="shared" si="2"/>
        <v>15</v>
      </c>
      <c r="B316" s="398">
        <v>130101770040101</v>
      </c>
      <c r="C316" s="417" t="s">
        <v>585</v>
      </c>
      <c r="D316" s="359">
        <f>+SUMIF('BG SISTEMA'!A:A,'CA EF'!B316,'BG SISTEMA'!F:F)</f>
        <v>0</v>
      </c>
      <c r="E316" s="360"/>
      <c r="F316" s="360"/>
      <c r="G316" s="418">
        <v>0</v>
      </c>
      <c r="H316" s="361">
        <f t="shared" si="0"/>
        <v>0</v>
      </c>
      <c r="I316" s="361">
        <v>0</v>
      </c>
      <c r="J316" s="361">
        <v>0</v>
      </c>
      <c r="K316" s="361">
        <v>0</v>
      </c>
      <c r="L316" s="361">
        <v>0</v>
      </c>
      <c r="M316" s="361">
        <v>0</v>
      </c>
      <c r="N316" s="361">
        <v>0</v>
      </c>
      <c r="O316" s="361">
        <v>0</v>
      </c>
      <c r="P316" s="361">
        <v>0</v>
      </c>
      <c r="Q316" s="361">
        <v>0</v>
      </c>
      <c r="R316" s="361">
        <v>0</v>
      </c>
      <c r="S316" s="361">
        <v>0</v>
      </c>
      <c r="T316" s="361">
        <v>0</v>
      </c>
      <c r="U316" s="361">
        <v>0</v>
      </c>
      <c r="V316" s="361">
        <v>0</v>
      </c>
      <c r="W316" s="361">
        <v>0</v>
      </c>
      <c r="X316" s="361">
        <v>0</v>
      </c>
      <c r="Y316" s="361">
        <v>0</v>
      </c>
      <c r="Z316" s="362">
        <f t="shared" si="1"/>
        <v>0</v>
      </c>
      <c r="AA316" s="363"/>
    </row>
    <row r="317" spans="1:27" s="364" customFormat="1" ht="12.75" customHeight="1">
      <c r="A317" s="358">
        <f t="shared" si="2"/>
        <v>15</v>
      </c>
      <c r="B317" s="398">
        <v>130101770040199</v>
      </c>
      <c r="C317" s="417" t="s">
        <v>586</v>
      </c>
      <c r="D317" s="359">
        <f>+SUMIF('BG SISTEMA'!A:A,'CA EF'!B317,'BG SISTEMA'!F:F)</f>
        <v>0</v>
      </c>
      <c r="E317" s="360"/>
      <c r="F317" s="360"/>
      <c r="G317" s="418">
        <v>0</v>
      </c>
      <c r="H317" s="361">
        <f t="shared" si="0"/>
        <v>0</v>
      </c>
      <c r="I317" s="361">
        <v>0</v>
      </c>
      <c r="J317" s="361">
        <v>0</v>
      </c>
      <c r="K317" s="361">
        <v>0</v>
      </c>
      <c r="L317" s="361">
        <v>0</v>
      </c>
      <c r="M317" s="361">
        <v>0</v>
      </c>
      <c r="N317" s="361">
        <v>0</v>
      </c>
      <c r="O317" s="361">
        <v>0</v>
      </c>
      <c r="P317" s="361">
        <v>0</v>
      </c>
      <c r="Q317" s="361">
        <v>0</v>
      </c>
      <c r="R317" s="361">
        <v>0</v>
      </c>
      <c r="S317" s="361">
        <v>0</v>
      </c>
      <c r="T317" s="361">
        <v>0</v>
      </c>
      <c r="U317" s="361">
        <v>0</v>
      </c>
      <c r="V317" s="361">
        <v>0</v>
      </c>
      <c r="W317" s="361">
        <v>0</v>
      </c>
      <c r="X317" s="361">
        <v>0</v>
      </c>
      <c r="Y317" s="361">
        <v>0</v>
      </c>
      <c r="Z317" s="362">
        <f t="shared" si="1"/>
        <v>0</v>
      </c>
      <c r="AA317" s="363"/>
    </row>
    <row r="318" spans="1:27" s="364" customFormat="1" ht="12.75" customHeight="1">
      <c r="A318" s="358">
        <f t="shared" si="2"/>
        <v>15</v>
      </c>
      <c r="B318" s="398">
        <v>130101770050101</v>
      </c>
      <c r="C318" s="417" t="s">
        <v>587</v>
      </c>
      <c r="D318" s="359">
        <f>+SUMIF('BG SISTEMA'!A:A,'CA EF'!B318,'BG SISTEMA'!F:F)</f>
        <v>0</v>
      </c>
      <c r="E318" s="360"/>
      <c r="F318" s="360"/>
      <c r="G318" s="418">
        <v>0</v>
      </c>
      <c r="H318" s="361">
        <f t="shared" si="0"/>
        <v>0</v>
      </c>
      <c r="I318" s="361">
        <v>0</v>
      </c>
      <c r="J318" s="361">
        <v>0</v>
      </c>
      <c r="K318" s="361">
        <v>0</v>
      </c>
      <c r="L318" s="361">
        <v>0</v>
      </c>
      <c r="M318" s="361">
        <v>0</v>
      </c>
      <c r="N318" s="361">
        <v>0</v>
      </c>
      <c r="O318" s="361">
        <v>0</v>
      </c>
      <c r="P318" s="361">
        <v>0</v>
      </c>
      <c r="Q318" s="361">
        <v>0</v>
      </c>
      <c r="R318" s="361">
        <v>0</v>
      </c>
      <c r="S318" s="361">
        <v>0</v>
      </c>
      <c r="T318" s="361">
        <v>0</v>
      </c>
      <c r="U318" s="361">
        <v>0</v>
      </c>
      <c r="V318" s="361">
        <v>0</v>
      </c>
      <c r="W318" s="361">
        <v>0</v>
      </c>
      <c r="X318" s="361">
        <v>0</v>
      </c>
      <c r="Y318" s="361">
        <v>0</v>
      </c>
      <c r="Z318" s="362">
        <f t="shared" si="1"/>
        <v>0</v>
      </c>
      <c r="AA318" s="363"/>
    </row>
    <row r="319" spans="1:27" s="364" customFormat="1" ht="12.75" customHeight="1">
      <c r="A319" s="358">
        <f t="shared" si="2"/>
        <v>15</v>
      </c>
      <c r="B319" s="398">
        <v>130101770050199</v>
      </c>
      <c r="C319" s="417" t="s">
        <v>588</v>
      </c>
      <c r="D319" s="359">
        <f>+SUMIF('BG SISTEMA'!A:A,'CA EF'!B319,'BG SISTEMA'!F:F)</f>
        <v>0</v>
      </c>
      <c r="E319" s="360"/>
      <c r="F319" s="360"/>
      <c r="G319" s="418">
        <v>0</v>
      </c>
      <c r="H319" s="361">
        <f t="shared" si="0"/>
        <v>0</v>
      </c>
      <c r="I319" s="361">
        <v>0</v>
      </c>
      <c r="J319" s="361">
        <v>0</v>
      </c>
      <c r="K319" s="361">
        <v>0</v>
      </c>
      <c r="L319" s="361">
        <v>0</v>
      </c>
      <c r="M319" s="361">
        <v>0</v>
      </c>
      <c r="N319" s="361">
        <v>0</v>
      </c>
      <c r="O319" s="361">
        <v>0</v>
      </c>
      <c r="P319" s="361">
        <v>0</v>
      </c>
      <c r="Q319" s="361">
        <v>0</v>
      </c>
      <c r="R319" s="361">
        <v>0</v>
      </c>
      <c r="S319" s="361">
        <v>0</v>
      </c>
      <c r="T319" s="361">
        <v>0</v>
      </c>
      <c r="U319" s="361">
        <v>0</v>
      </c>
      <c r="V319" s="361">
        <v>0</v>
      </c>
      <c r="W319" s="361">
        <v>0</v>
      </c>
      <c r="X319" s="361">
        <v>0</v>
      </c>
      <c r="Y319" s="361">
        <v>0</v>
      </c>
      <c r="Z319" s="362">
        <f t="shared" si="1"/>
        <v>0</v>
      </c>
      <c r="AA319" s="363"/>
    </row>
    <row r="320" spans="1:27" s="364" customFormat="1" ht="12.75" customHeight="1">
      <c r="A320" s="358">
        <f t="shared" si="2"/>
        <v>15</v>
      </c>
      <c r="B320" s="398">
        <v>130101770060101</v>
      </c>
      <c r="C320" s="417" t="s">
        <v>589</v>
      </c>
      <c r="D320" s="359">
        <f>+SUMIF('BG SISTEMA'!A:A,'CA EF'!B320,'BG SISTEMA'!F:F)</f>
        <v>0</v>
      </c>
      <c r="E320" s="360"/>
      <c r="F320" s="360"/>
      <c r="G320" s="418">
        <v>0</v>
      </c>
      <c r="H320" s="361">
        <f t="shared" si="0"/>
        <v>0</v>
      </c>
      <c r="I320" s="361">
        <v>0</v>
      </c>
      <c r="J320" s="361">
        <v>0</v>
      </c>
      <c r="K320" s="361">
        <v>0</v>
      </c>
      <c r="L320" s="361">
        <v>0</v>
      </c>
      <c r="M320" s="361">
        <v>0</v>
      </c>
      <c r="N320" s="361">
        <v>0</v>
      </c>
      <c r="O320" s="361">
        <v>0</v>
      </c>
      <c r="P320" s="361">
        <v>0</v>
      </c>
      <c r="Q320" s="361">
        <v>0</v>
      </c>
      <c r="R320" s="361">
        <v>0</v>
      </c>
      <c r="S320" s="361">
        <v>0</v>
      </c>
      <c r="T320" s="361">
        <v>0</v>
      </c>
      <c r="U320" s="361">
        <v>0</v>
      </c>
      <c r="V320" s="361">
        <v>0</v>
      </c>
      <c r="W320" s="361">
        <v>0</v>
      </c>
      <c r="X320" s="361">
        <v>0</v>
      </c>
      <c r="Y320" s="361">
        <v>0</v>
      </c>
      <c r="Z320" s="362">
        <f t="shared" si="1"/>
        <v>0</v>
      </c>
      <c r="AA320" s="363"/>
    </row>
    <row r="321" spans="1:27" s="364" customFormat="1" ht="12.75" customHeight="1">
      <c r="A321" s="358">
        <f t="shared" ref="A321:A374" si="14">+LEN(B321)</f>
        <v>15</v>
      </c>
      <c r="B321" s="398">
        <v>130101770060199</v>
      </c>
      <c r="C321" s="417" t="s">
        <v>590</v>
      </c>
      <c r="D321" s="359">
        <f>+SUMIF('BG SISTEMA'!A:A,'CA EF'!B321,'BG SISTEMA'!F:F)</f>
        <v>0</v>
      </c>
      <c r="E321" s="360"/>
      <c r="F321" s="360"/>
      <c r="G321" s="418">
        <v>0</v>
      </c>
      <c r="H321" s="361">
        <f t="shared" ref="H321:H374" si="15">+D321+E321-F321-G321</f>
        <v>0</v>
      </c>
      <c r="I321" s="361">
        <v>0</v>
      </c>
      <c r="J321" s="361">
        <v>0</v>
      </c>
      <c r="K321" s="361">
        <v>0</v>
      </c>
      <c r="L321" s="361">
        <v>0</v>
      </c>
      <c r="M321" s="361">
        <v>0</v>
      </c>
      <c r="N321" s="361">
        <v>0</v>
      </c>
      <c r="O321" s="361">
        <v>0</v>
      </c>
      <c r="P321" s="361">
        <v>0</v>
      </c>
      <c r="Q321" s="361">
        <v>0</v>
      </c>
      <c r="R321" s="361">
        <v>0</v>
      </c>
      <c r="S321" s="361">
        <v>0</v>
      </c>
      <c r="T321" s="361">
        <v>0</v>
      </c>
      <c r="U321" s="361">
        <v>0</v>
      </c>
      <c r="V321" s="361">
        <v>0</v>
      </c>
      <c r="W321" s="361">
        <v>0</v>
      </c>
      <c r="X321" s="361">
        <v>0</v>
      </c>
      <c r="Y321" s="361">
        <v>0</v>
      </c>
      <c r="Z321" s="362">
        <f t="shared" ref="Z321:Z374" si="16">SUM(H321:Y321)</f>
        <v>0</v>
      </c>
      <c r="AA321" s="365"/>
    </row>
    <row r="322" spans="1:27" s="364" customFormat="1" ht="12.75" customHeight="1">
      <c r="A322" s="358">
        <f t="shared" si="14"/>
        <v>15</v>
      </c>
      <c r="B322" s="398">
        <v>130101770070101</v>
      </c>
      <c r="C322" s="417" t="s">
        <v>591</v>
      </c>
      <c r="D322" s="359">
        <f>+SUMIF('BG SISTEMA'!A:A,'CA EF'!B322,'BG SISTEMA'!F:F)</f>
        <v>129527239</v>
      </c>
      <c r="E322" s="360"/>
      <c r="F322" s="360"/>
      <c r="G322" s="418">
        <v>1997487</v>
      </c>
      <c r="H322" s="361">
        <f t="shared" si="15"/>
        <v>127529752</v>
      </c>
      <c r="I322" s="361">
        <f>-$H322</f>
        <v>-127529752</v>
      </c>
      <c r="J322" s="361">
        <v>0</v>
      </c>
      <c r="K322" s="361">
        <v>0</v>
      </c>
      <c r="L322" s="361">
        <v>0</v>
      </c>
      <c r="M322" s="361">
        <v>0</v>
      </c>
      <c r="N322" s="361">
        <v>0</v>
      </c>
      <c r="O322" s="361">
        <v>0</v>
      </c>
      <c r="P322" s="361">
        <v>0</v>
      </c>
      <c r="Q322" s="361">
        <v>0</v>
      </c>
      <c r="R322" s="361">
        <v>0</v>
      </c>
      <c r="S322" s="361">
        <v>0</v>
      </c>
      <c r="T322" s="361">
        <v>0</v>
      </c>
      <c r="U322" s="361">
        <v>0</v>
      </c>
      <c r="V322" s="361">
        <v>0</v>
      </c>
      <c r="W322" s="361">
        <v>0</v>
      </c>
      <c r="X322" s="361">
        <v>0</v>
      </c>
      <c r="Y322" s="361">
        <v>0</v>
      </c>
      <c r="Z322" s="362">
        <f t="shared" si="16"/>
        <v>0</v>
      </c>
      <c r="AA322" s="365"/>
    </row>
    <row r="323" spans="1:27" s="364" customFormat="1" ht="12.75" customHeight="1">
      <c r="A323" s="358">
        <f t="shared" si="14"/>
        <v>15</v>
      </c>
      <c r="B323" s="398">
        <v>130101770070199</v>
      </c>
      <c r="C323" s="417" t="s">
        <v>592</v>
      </c>
      <c r="D323" s="359">
        <f>+SUMIF('BG SISTEMA'!A:A,'CA EF'!B323,'BG SISTEMA'!F:F)</f>
        <v>185923893</v>
      </c>
      <c r="E323" s="360"/>
      <c r="F323" s="360"/>
      <c r="G323" s="418">
        <v>4825499</v>
      </c>
      <c r="H323" s="361">
        <f t="shared" si="15"/>
        <v>181098394</v>
      </c>
      <c r="I323" s="361">
        <f>-$H323</f>
        <v>-181098394</v>
      </c>
      <c r="J323" s="361">
        <v>0</v>
      </c>
      <c r="K323" s="361">
        <v>0</v>
      </c>
      <c r="L323" s="361">
        <v>0</v>
      </c>
      <c r="M323" s="361">
        <v>0</v>
      </c>
      <c r="N323" s="361">
        <v>0</v>
      </c>
      <c r="O323" s="361">
        <v>0</v>
      </c>
      <c r="P323" s="361">
        <v>0</v>
      </c>
      <c r="Q323" s="361">
        <v>0</v>
      </c>
      <c r="R323" s="361">
        <v>0</v>
      </c>
      <c r="S323" s="361">
        <v>0</v>
      </c>
      <c r="T323" s="361">
        <v>0</v>
      </c>
      <c r="U323" s="361">
        <v>0</v>
      </c>
      <c r="V323" s="361">
        <v>0</v>
      </c>
      <c r="W323" s="361">
        <v>0</v>
      </c>
      <c r="X323" s="361">
        <v>0</v>
      </c>
      <c r="Y323" s="361">
        <v>0</v>
      </c>
      <c r="Z323" s="362">
        <f t="shared" si="16"/>
        <v>0</v>
      </c>
      <c r="AA323" s="365"/>
    </row>
    <row r="324" spans="1:27" s="364" customFormat="1" ht="12.75" customHeight="1">
      <c r="A324" s="358">
        <f t="shared" si="14"/>
        <v>15</v>
      </c>
      <c r="B324" s="398">
        <v>130101790010101</v>
      </c>
      <c r="C324" s="417" t="s">
        <v>593</v>
      </c>
      <c r="D324" s="359">
        <f>+SUMIF('BG SISTEMA'!A:A,'CA EF'!B324,'BG SISTEMA'!F:F)</f>
        <v>0</v>
      </c>
      <c r="E324" s="360"/>
      <c r="F324" s="360"/>
      <c r="G324" s="418">
        <v>0</v>
      </c>
      <c r="H324" s="361">
        <f t="shared" si="15"/>
        <v>0</v>
      </c>
      <c r="I324" s="361">
        <v>0</v>
      </c>
      <c r="J324" s="361">
        <v>0</v>
      </c>
      <c r="K324" s="361">
        <v>0</v>
      </c>
      <c r="L324" s="361">
        <v>0</v>
      </c>
      <c r="M324" s="361">
        <v>0</v>
      </c>
      <c r="N324" s="361">
        <v>0</v>
      </c>
      <c r="O324" s="361">
        <v>0</v>
      </c>
      <c r="P324" s="361">
        <v>0</v>
      </c>
      <c r="Q324" s="361">
        <v>0</v>
      </c>
      <c r="R324" s="361">
        <v>0</v>
      </c>
      <c r="S324" s="361">
        <v>0</v>
      </c>
      <c r="T324" s="361">
        <v>0</v>
      </c>
      <c r="U324" s="361">
        <v>0</v>
      </c>
      <c r="V324" s="361">
        <v>0</v>
      </c>
      <c r="W324" s="361">
        <v>0</v>
      </c>
      <c r="X324" s="361">
        <v>0</v>
      </c>
      <c r="Y324" s="361">
        <v>0</v>
      </c>
      <c r="Z324" s="362">
        <f t="shared" si="16"/>
        <v>0</v>
      </c>
      <c r="AA324" s="365"/>
    </row>
    <row r="325" spans="1:27" s="364" customFormat="1" ht="12.75" customHeight="1">
      <c r="A325" s="358">
        <f t="shared" si="14"/>
        <v>15</v>
      </c>
      <c r="B325" s="398">
        <v>130101790010199</v>
      </c>
      <c r="C325" s="417" t="s">
        <v>594</v>
      </c>
      <c r="D325" s="359">
        <f>+SUMIF('BG SISTEMA'!A:A,'CA EF'!B325,'BG SISTEMA'!F:F)</f>
        <v>0</v>
      </c>
      <c r="E325" s="360"/>
      <c r="F325" s="360"/>
      <c r="G325" s="418">
        <v>0</v>
      </c>
      <c r="H325" s="361">
        <f t="shared" si="15"/>
        <v>0</v>
      </c>
      <c r="I325" s="361">
        <v>0</v>
      </c>
      <c r="J325" s="361">
        <v>0</v>
      </c>
      <c r="K325" s="361">
        <v>0</v>
      </c>
      <c r="L325" s="361">
        <v>0</v>
      </c>
      <c r="M325" s="361">
        <v>0</v>
      </c>
      <c r="N325" s="361">
        <v>0</v>
      </c>
      <c r="O325" s="361">
        <v>0</v>
      </c>
      <c r="P325" s="361">
        <v>0</v>
      </c>
      <c r="Q325" s="361">
        <v>0</v>
      </c>
      <c r="R325" s="361">
        <v>0</v>
      </c>
      <c r="S325" s="361">
        <v>0</v>
      </c>
      <c r="T325" s="361">
        <v>0</v>
      </c>
      <c r="U325" s="361">
        <v>0</v>
      </c>
      <c r="V325" s="361">
        <v>0</v>
      </c>
      <c r="W325" s="361">
        <v>0</v>
      </c>
      <c r="X325" s="361">
        <v>0</v>
      </c>
      <c r="Y325" s="361">
        <v>0</v>
      </c>
      <c r="Z325" s="362">
        <f t="shared" si="16"/>
        <v>0</v>
      </c>
      <c r="AA325" s="365"/>
    </row>
    <row r="326" spans="1:27" s="364" customFormat="1" ht="12.75" customHeight="1">
      <c r="A326" s="358">
        <f t="shared" si="14"/>
        <v>15</v>
      </c>
      <c r="B326" s="398">
        <v>130101790030101</v>
      </c>
      <c r="C326" s="417" t="s">
        <v>595</v>
      </c>
      <c r="D326" s="359">
        <f>+SUMIF('BG SISTEMA'!A:A,'CA EF'!B326,'BG SISTEMA'!F:F)</f>
        <v>0</v>
      </c>
      <c r="E326" s="360"/>
      <c r="F326" s="360"/>
      <c r="G326" s="418">
        <v>0</v>
      </c>
      <c r="H326" s="361">
        <f t="shared" si="15"/>
        <v>0</v>
      </c>
      <c r="I326" s="361">
        <v>0</v>
      </c>
      <c r="J326" s="361">
        <v>0</v>
      </c>
      <c r="K326" s="361">
        <v>0</v>
      </c>
      <c r="L326" s="361">
        <v>0</v>
      </c>
      <c r="M326" s="361">
        <v>0</v>
      </c>
      <c r="N326" s="361">
        <v>0</v>
      </c>
      <c r="O326" s="361">
        <v>0</v>
      </c>
      <c r="P326" s="361">
        <v>0</v>
      </c>
      <c r="Q326" s="361">
        <v>0</v>
      </c>
      <c r="R326" s="361">
        <v>0</v>
      </c>
      <c r="S326" s="361">
        <v>0</v>
      </c>
      <c r="T326" s="361">
        <v>0</v>
      </c>
      <c r="U326" s="361">
        <v>0</v>
      </c>
      <c r="V326" s="361">
        <v>0</v>
      </c>
      <c r="W326" s="361">
        <v>0</v>
      </c>
      <c r="X326" s="361">
        <v>0</v>
      </c>
      <c r="Y326" s="361">
        <v>0</v>
      </c>
      <c r="Z326" s="362">
        <f t="shared" si="16"/>
        <v>0</v>
      </c>
      <c r="AA326" s="365"/>
    </row>
    <row r="327" spans="1:27" s="364" customFormat="1" ht="12.75" customHeight="1">
      <c r="A327" s="358">
        <f t="shared" si="14"/>
        <v>15</v>
      </c>
      <c r="B327" s="398">
        <v>130101790030199</v>
      </c>
      <c r="C327" s="417" t="s">
        <v>596</v>
      </c>
      <c r="D327" s="359">
        <f>+SUMIF('BG SISTEMA'!A:A,'CA EF'!B327,'BG SISTEMA'!F:F)</f>
        <v>0</v>
      </c>
      <c r="E327" s="360"/>
      <c r="F327" s="360"/>
      <c r="G327" s="418">
        <v>0</v>
      </c>
      <c r="H327" s="361">
        <f t="shared" si="15"/>
        <v>0</v>
      </c>
      <c r="I327" s="361">
        <v>0</v>
      </c>
      <c r="J327" s="361">
        <v>0</v>
      </c>
      <c r="K327" s="361">
        <v>0</v>
      </c>
      <c r="L327" s="361">
        <v>0</v>
      </c>
      <c r="M327" s="361">
        <v>0</v>
      </c>
      <c r="N327" s="361">
        <v>0</v>
      </c>
      <c r="O327" s="361">
        <v>0</v>
      </c>
      <c r="P327" s="361">
        <v>0</v>
      </c>
      <c r="Q327" s="361">
        <v>0</v>
      </c>
      <c r="R327" s="361">
        <v>0</v>
      </c>
      <c r="S327" s="361">
        <v>0</v>
      </c>
      <c r="T327" s="361">
        <v>0</v>
      </c>
      <c r="U327" s="361">
        <v>0</v>
      </c>
      <c r="V327" s="361">
        <v>0</v>
      </c>
      <c r="W327" s="361">
        <v>0</v>
      </c>
      <c r="X327" s="361">
        <v>0</v>
      </c>
      <c r="Y327" s="361">
        <v>0</v>
      </c>
      <c r="Z327" s="362">
        <f t="shared" si="16"/>
        <v>0</v>
      </c>
      <c r="AA327" s="365"/>
    </row>
    <row r="328" spans="1:27" s="364" customFormat="1" ht="12.75" customHeight="1">
      <c r="A328" s="358">
        <f t="shared" si="14"/>
        <v>15</v>
      </c>
      <c r="B328" s="398">
        <v>130101830010101</v>
      </c>
      <c r="C328" s="417" t="s">
        <v>597</v>
      </c>
      <c r="D328" s="359">
        <f>+SUMIF('BG SISTEMA'!A:A,'CA EF'!B328,'BG SISTEMA'!F:F)</f>
        <v>0</v>
      </c>
      <c r="E328" s="360"/>
      <c r="F328" s="360"/>
      <c r="G328" s="418">
        <v>0</v>
      </c>
      <c r="H328" s="361">
        <f t="shared" si="15"/>
        <v>0</v>
      </c>
      <c r="I328" s="361">
        <v>0</v>
      </c>
      <c r="J328" s="361">
        <v>0</v>
      </c>
      <c r="K328" s="361">
        <v>0</v>
      </c>
      <c r="L328" s="361">
        <v>0</v>
      </c>
      <c r="M328" s="361">
        <v>0</v>
      </c>
      <c r="N328" s="361">
        <v>0</v>
      </c>
      <c r="O328" s="361">
        <v>0</v>
      </c>
      <c r="P328" s="361">
        <v>0</v>
      </c>
      <c r="Q328" s="361">
        <v>0</v>
      </c>
      <c r="R328" s="361">
        <v>0</v>
      </c>
      <c r="S328" s="361">
        <v>0</v>
      </c>
      <c r="T328" s="361">
        <v>0</v>
      </c>
      <c r="U328" s="361">
        <v>0</v>
      </c>
      <c r="V328" s="361">
        <v>0</v>
      </c>
      <c r="W328" s="361">
        <v>0</v>
      </c>
      <c r="X328" s="361">
        <v>0</v>
      </c>
      <c r="Y328" s="361">
        <v>0</v>
      </c>
      <c r="Z328" s="362">
        <f t="shared" si="16"/>
        <v>0</v>
      </c>
      <c r="AA328" s="365"/>
    </row>
    <row r="329" spans="1:27" s="364" customFormat="1" ht="12.75" customHeight="1">
      <c r="A329" s="358">
        <f t="shared" si="14"/>
        <v>15</v>
      </c>
      <c r="B329" s="398">
        <v>130101830010199</v>
      </c>
      <c r="C329" s="417" t="s">
        <v>598</v>
      </c>
      <c r="D329" s="359">
        <f>+SUMIF('BG SISTEMA'!A:A,'CA EF'!B329,'BG SISTEMA'!F:F)</f>
        <v>0</v>
      </c>
      <c r="E329" s="360"/>
      <c r="F329" s="360"/>
      <c r="G329" s="418">
        <v>0</v>
      </c>
      <c r="H329" s="361">
        <f t="shared" si="15"/>
        <v>0</v>
      </c>
      <c r="I329" s="361">
        <v>0</v>
      </c>
      <c r="J329" s="361">
        <v>0</v>
      </c>
      <c r="K329" s="361">
        <v>0</v>
      </c>
      <c r="L329" s="361">
        <v>0</v>
      </c>
      <c r="M329" s="361">
        <v>0</v>
      </c>
      <c r="N329" s="361">
        <v>0</v>
      </c>
      <c r="O329" s="361">
        <v>0</v>
      </c>
      <c r="P329" s="361">
        <v>0</v>
      </c>
      <c r="Q329" s="361">
        <v>0</v>
      </c>
      <c r="R329" s="361">
        <v>0</v>
      </c>
      <c r="S329" s="361">
        <v>0</v>
      </c>
      <c r="T329" s="361">
        <v>0</v>
      </c>
      <c r="U329" s="361">
        <v>0</v>
      </c>
      <c r="V329" s="361">
        <v>0</v>
      </c>
      <c r="W329" s="361">
        <v>0</v>
      </c>
      <c r="X329" s="361">
        <v>0</v>
      </c>
      <c r="Y329" s="361">
        <v>0</v>
      </c>
      <c r="Z329" s="362">
        <f t="shared" si="16"/>
        <v>0</v>
      </c>
      <c r="AA329" s="365"/>
    </row>
    <row r="330" spans="1:27" s="364" customFormat="1" ht="12.75" customHeight="1">
      <c r="A330" s="358">
        <f t="shared" si="14"/>
        <v>15</v>
      </c>
      <c r="B330" s="398">
        <v>130201850010101</v>
      </c>
      <c r="C330" s="417" t="s">
        <v>599</v>
      </c>
      <c r="D330" s="359">
        <f>+SUMIF('BG SISTEMA'!A:A,'CA EF'!B330,'BG SISTEMA'!F:F)</f>
        <v>0</v>
      </c>
      <c r="E330" s="360"/>
      <c r="F330" s="360"/>
      <c r="G330" s="418">
        <v>0</v>
      </c>
      <c r="H330" s="361">
        <f t="shared" si="15"/>
        <v>0</v>
      </c>
      <c r="I330" s="361">
        <v>0</v>
      </c>
      <c r="J330" s="361">
        <v>0</v>
      </c>
      <c r="K330" s="361">
        <v>0</v>
      </c>
      <c r="L330" s="361">
        <v>0</v>
      </c>
      <c r="M330" s="361">
        <v>0</v>
      </c>
      <c r="N330" s="361">
        <v>0</v>
      </c>
      <c r="O330" s="361">
        <v>0</v>
      </c>
      <c r="P330" s="361">
        <v>0</v>
      </c>
      <c r="Q330" s="361">
        <v>0</v>
      </c>
      <c r="R330" s="361">
        <v>0</v>
      </c>
      <c r="S330" s="361">
        <v>0</v>
      </c>
      <c r="T330" s="361">
        <v>0</v>
      </c>
      <c r="U330" s="361">
        <v>0</v>
      </c>
      <c r="V330" s="361">
        <v>0</v>
      </c>
      <c r="W330" s="361">
        <v>0</v>
      </c>
      <c r="X330" s="361">
        <v>0</v>
      </c>
      <c r="Y330" s="361">
        <v>0</v>
      </c>
      <c r="Z330" s="362">
        <f t="shared" si="16"/>
        <v>0</v>
      </c>
      <c r="AA330" s="363"/>
    </row>
    <row r="331" spans="1:27" s="364" customFormat="1" ht="12.75" customHeight="1">
      <c r="A331" s="358">
        <f t="shared" si="14"/>
        <v>15</v>
      </c>
      <c r="B331" s="398">
        <v>130201850010199</v>
      </c>
      <c r="C331" s="417" t="s">
        <v>600</v>
      </c>
      <c r="D331" s="359">
        <f>+SUMIF('BG SISTEMA'!A:A,'CA EF'!B331,'BG SISTEMA'!F:F)</f>
        <v>0</v>
      </c>
      <c r="E331" s="360"/>
      <c r="F331" s="360"/>
      <c r="G331" s="418">
        <v>0</v>
      </c>
      <c r="H331" s="361">
        <f t="shared" si="15"/>
        <v>0</v>
      </c>
      <c r="I331" s="361">
        <v>0</v>
      </c>
      <c r="J331" s="361">
        <v>0</v>
      </c>
      <c r="K331" s="361">
        <v>0</v>
      </c>
      <c r="L331" s="361">
        <v>0</v>
      </c>
      <c r="M331" s="361">
        <v>0</v>
      </c>
      <c r="N331" s="361">
        <v>0</v>
      </c>
      <c r="O331" s="361">
        <v>0</v>
      </c>
      <c r="P331" s="361">
        <v>0</v>
      </c>
      <c r="Q331" s="361">
        <v>0</v>
      </c>
      <c r="R331" s="361">
        <v>0</v>
      </c>
      <c r="S331" s="361">
        <v>0</v>
      </c>
      <c r="T331" s="361">
        <v>0</v>
      </c>
      <c r="U331" s="361">
        <v>0</v>
      </c>
      <c r="V331" s="361">
        <v>0</v>
      </c>
      <c r="W331" s="361">
        <v>0</v>
      </c>
      <c r="X331" s="361">
        <v>0</v>
      </c>
      <c r="Y331" s="361">
        <v>0</v>
      </c>
      <c r="Z331" s="362">
        <f t="shared" si="16"/>
        <v>0</v>
      </c>
      <c r="AA331" s="365"/>
    </row>
    <row r="332" spans="1:27" s="364" customFormat="1" ht="12.75" customHeight="1">
      <c r="A332" s="358">
        <f t="shared" si="14"/>
        <v>15</v>
      </c>
      <c r="B332" s="398">
        <v>130201850020101</v>
      </c>
      <c r="C332" s="417" t="s">
        <v>601</v>
      </c>
      <c r="D332" s="359">
        <f>+SUMIF('BG SISTEMA'!A:A,'CA EF'!B332,'BG SISTEMA'!F:F)</f>
        <v>0</v>
      </c>
      <c r="E332" s="360"/>
      <c r="F332" s="360"/>
      <c r="G332" s="418">
        <v>0</v>
      </c>
      <c r="H332" s="361">
        <f t="shared" si="15"/>
        <v>0</v>
      </c>
      <c r="I332" s="361">
        <v>0</v>
      </c>
      <c r="J332" s="361">
        <v>0</v>
      </c>
      <c r="K332" s="361">
        <v>0</v>
      </c>
      <c r="L332" s="361">
        <v>0</v>
      </c>
      <c r="M332" s="361">
        <v>0</v>
      </c>
      <c r="N332" s="361">
        <v>0</v>
      </c>
      <c r="O332" s="361">
        <v>0</v>
      </c>
      <c r="P332" s="361">
        <v>0</v>
      </c>
      <c r="Q332" s="361">
        <v>0</v>
      </c>
      <c r="R332" s="361">
        <v>0</v>
      </c>
      <c r="S332" s="361">
        <v>0</v>
      </c>
      <c r="T332" s="361">
        <v>0</v>
      </c>
      <c r="U332" s="361">
        <v>0</v>
      </c>
      <c r="V332" s="361">
        <v>0</v>
      </c>
      <c r="W332" s="361">
        <v>0</v>
      </c>
      <c r="X332" s="361">
        <v>0</v>
      </c>
      <c r="Y332" s="361">
        <v>0</v>
      </c>
      <c r="Z332" s="362">
        <f t="shared" si="16"/>
        <v>0</v>
      </c>
      <c r="AA332" s="365"/>
    </row>
    <row r="333" spans="1:27" s="364" customFormat="1" ht="12.75" customHeight="1">
      <c r="A333" s="358">
        <f t="shared" si="14"/>
        <v>15</v>
      </c>
      <c r="B333" s="398">
        <v>130201850020199</v>
      </c>
      <c r="C333" s="417" t="s">
        <v>602</v>
      </c>
      <c r="D333" s="359">
        <f>+SUMIF('BG SISTEMA'!A:A,'CA EF'!B333,'BG SISTEMA'!F:F)</f>
        <v>0</v>
      </c>
      <c r="E333" s="360"/>
      <c r="F333" s="360"/>
      <c r="G333" s="418">
        <v>0</v>
      </c>
      <c r="H333" s="361">
        <f t="shared" si="15"/>
        <v>0</v>
      </c>
      <c r="I333" s="361">
        <v>0</v>
      </c>
      <c r="J333" s="361">
        <v>0</v>
      </c>
      <c r="K333" s="361">
        <v>0</v>
      </c>
      <c r="L333" s="361">
        <v>0</v>
      </c>
      <c r="M333" s="361">
        <v>0</v>
      </c>
      <c r="N333" s="361">
        <v>0</v>
      </c>
      <c r="O333" s="361">
        <v>0</v>
      </c>
      <c r="P333" s="361">
        <v>0</v>
      </c>
      <c r="Q333" s="361">
        <v>0</v>
      </c>
      <c r="R333" s="361">
        <v>0</v>
      </c>
      <c r="S333" s="361">
        <v>0</v>
      </c>
      <c r="T333" s="361">
        <v>0</v>
      </c>
      <c r="U333" s="361">
        <v>0</v>
      </c>
      <c r="V333" s="361">
        <v>0</v>
      </c>
      <c r="W333" s="361">
        <v>0</v>
      </c>
      <c r="X333" s="361">
        <v>0</v>
      </c>
      <c r="Y333" s="361">
        <v>0</v>
      </c>
      <c r="Z333" s="362">
        <f t="shared" si="16"/>
        <v>0</v>
      </c>
      <c r="AA333" s="363"/>
    </row>
    <row r="334" spans="1:27" s="364" customFormat="1" ht="12.75" customHeight="1">
      <c r="A334" s="358">
        <f t="shared" si="14"/>
        <v>15</v>
      </c>
      <c r="B334" s="398">
        <v>130201850030101</v>
      </c>
      <c r="C334" s="417" t="s">
        <v>603</v>
      </c>
      <c r="D334" s="359">
        <f>+SUMIF('BG SISTEMA'!A:A,'CA EF'!B334,'BG SISTEMA'!F:F)</f>
        <v>0</v>
      </c>
      <c r="E334" s="360"/>
      <c r="F334" s="360"/>
      <c r="G334" s="418">
        <v>0</v>
      </c>
      <c r="H334" s="361">
        <f t="shared" si="15"/>
        <v>0</v>
      </c>
      <c r="I334" s="361">
        <v>0</v>
      </c>
      <c r="J334" s="361">
        <v>0</v>
      </c>
      <c r="K334" s="361">
        <v>0</v>
      </c>
      <c r="L334" s="361">
        <v>0</v>
      </c>
      <c r="M334" s="361">
        <v>0</v>
      </c>
      <c r="N334" s="361">
        <v>0</v>
      </c>
      <c r="O334" s="361">
        <v>0</v>
      </c>
      <c r="P334" s="361">
        <v>0</v>
      </c>
      <c r="Q334" s="361">
        <v>0</v>
      </c>
      <c r="R334" s="361">
        <v>0</v>
      </c>
      <c r="S334" s="361">
        <v>0</v>
      </c>
      <c r="T334" s="361">
        <v>0</v>
      </c>
      <c r="U334" s="361">
        <v>0</v>
      </c>
      <c r="V334" s="361">
        <v>0</v>
      </c>
      <c r="W334" s="361">
        <v>0</v>
      </c>
      <c r="X334" s="361">
        <v>0</v>
      </c>
      <c r="Y334" s="361">
        <v>0</v>
      </c>
      <c r="Z334" s="362">
        <f t="shared" si="16"/>
        <v>0</v>
      </c>
      <c r="AA334" s="363"/>
    </row>
    <row r="335" spans="1:27" s="364" customFormat="1" ht="12.75" customHeight="1">
      <c r="A335" s="358">
        <f t="shared" si="14"/>
        <v>15</v>
      </c>
      <c r="B335" s="398">
        <v>130201850030199</v>
      </c>
      <c r="C335" s="417" t="s">
        <v>604</v>
      </c>
      <c r="D335" s="359">
        <f>+SUMIF('BG SISTEMA'!A:A,'CA EF'!B335,'BG SISTEMA'!F:F)</f>
        <v>0</v>
      </c>
      <c r="E335" s="360"/>
      <c r="F335" s="360"/>
      <c r="G335" s="418">
        <v>0</v>
      </c>
      <c r="H335" s="361">
        <f t="shared" si="15"/>
        <v>0</v>
      </c>
      <c r="I335" s="361">
        <v>0</v>
      </c>
      <c r="J335" s="361">
        <v>0</v>
      </c>
      <c r="K335" s="361">
        <v>0</v>
      </c>
      <c r="L335" s="361">
        <v>0</v>
      </c>
      <c r="M335" s="361">
        <v>0</v>
      </c>
      <c r="N335" s="361">
        <v>0</v>
      </c>
      <c r="O335" s="361">
        <v>0</v>
      </c>
      <c r="P335" s="361">
        <v>0</v>
      </c>
      <c r="Q335" s="361">
        <v>0</v>
      </c>
      <c r="R335" s="361">
        <v>0</v>
      </c>
      <c r="S335" s="361">
        <v>0</v>
      </c>
      <c r="T335" s="361">
        <v>0</v>
      </c>
      <c r="U335" s="361">
        <v>0</v>
      </c>
      <c r="V335" s="361">
        <v>0</v>
      </c>
      <c r="W335" s="361">
        <v>0</v>
      </c>
      <c r="X335" s="361">
        <v>0</v>
      </c>
      <c r="Y335" s="361">
        <v>0</v>
      </c>
      <c r="Z335" s="362">
        <f t="shared" si="16"/>
        <v>0</v>
      </c>
      <c r="AA335" s="363"/>
    </row>
    <row r="336" spans="1:27" s="364" customFormat="1" ht="12.75" customHeight="1">
      <c r="A336" s="358">
        <f t="shared" si="14"/>
        <v>15</v>
      </c>
      <c r="B336" s="398">
        <v>130201850040101</v>
      </c>
      <c r="C336" s="417" t="s">
        <v>605</v>
      </c>
      <c r="D336" s="359">
        <f>+SUMIF('BG SISTEMA'!A:A,'CA EF'!B336,'BG SISTEMA'!F:F)</f>
        <v>0</v>
      </c>
      <c r="E336" s="360"/>
      <c r="F336" s="360"/>
      <c r="G336" s="418">
        <v>0</v>
      </c>
      <c r="H336" s="361">
        <f t="shared" si="15"/>
        <v>0</v>
      </c>
      <c r="I336" s="361">
        <v>0</v>
      </c>
      <c r="J336" s="361">
        <v>0</v>
      </c>
      <c r="K336" s="361">
        <v>0</v>
      </c>
      <c r="L336" s="361">
        <v>0</v>
      </c>
      <c r="M336" s="361">
        <v>0</v>
      </c>
      <c r="N336" s="361">
        <v>0</v>
      </c>
      <c r="O336" s="361">
        <v>0</v>
      </c>
      <c r="P336" s="361">
        <v>0</v>
      </c>
      <c r="Q336" s="361">
        <v>0</v>
      </c>
      <c r="R336" s="361">
        <v>0</v>
      </c>
      <c r="S336" s="361">
        <v>0</v>
      </c>
      <c r="T336" s="361">
        <v>0</v>
      </c>
      <c r="U336" s="361">
        <v>0</v>
      </c>
      <c r="V336" s="361">
        <v>0</v>
      </c>
      <c r="W336" s="361">
        <v>0</v>
      </c>
      <c r="X336" s="361">
        <v>0</v>
      </c>
      <c r="Y336" s="361">
        <v>0</v>
      </c>
      <c r="Z336" s="362">
        <f t="shared" si="16"/>
        <v>0</v>
      </c>
      <c r="AA336" s="363"/>
    </row>
    <row r="337" spans="1:27" s="364" customFormat="1" ht="12.75" customHeight="1">
      <c r="A337" s="358">
        <f t="shared" si="14"/>
        <v>15</v>
      </c>
      <c r="B337" s="398">
        <v>130201850040199</v>
      </c>
      <c r="C337" s="417" t="s">
        <v>606</v>
      </c>
      <c r="D337" s="359">
        <f>+SUMIF('BG SISTEMA'!A:A,'CA EF'!B337,'BG SISTEMA'!F:F)</f>
        <v>0</v>
      </c>
      <c r="E337" s="360"/>
      <c r="F337" s="360"/>
      <c r="G337" s="418">
        <v>0</v>
      </c>
      <c r="H337" s="361">
        <f t="shared" si="15"/>
        <v>0</v>
      </c>
      <c r="I337" s="361">
        <v>0</v>
      </c>
      <c r="J337" s="361">
        <v>0</v>
      </c>
      <c r="K337" s="361">
        <v>0</v>
      </c>
      <c r="L337" s="361">
        <v>0</v>
      </c>
      <c r="M337" s="361">
        <v>0</v>
      </c>
      <c r="N337" s="361">
        <v>0</v>
      </c>
      <c r="O337" s="361">
        <v>0</v>
      </c>
      <c r="P337" s="361">
        <v>0</v>
      </c>
      <c r="Q337" s="361">
        <v>0</v>
      </c>
      <c r="R337" s="361">
        <v>0</v>
      </c>
      <c r="S337" s="361">
        <v>0</v>
      </c>
      <c r="T337" s="361">
        <v>0</v>
      </c>
      <c r="U337" s="361">
        <v>0</v>
      </c>
      <c r="V337" s="361">
        <v>0</v>
      </c>
      <c r="W337" s="361">
        <v>0</v>
      </c>
      <c r="X337" s="361">
        <v>0</v>
      </c>
      <c r="Y337" s="361">
        <v>0</v>
      </c>
      <c r="Z337" s="362">
        <f t="shared" si="16"/>
        <v>0</v>
      </c>
      <c r="AA337" s="363"/>
    </row>
    <row r="338" spans="1:27" s="364" customFormat="1" ht="12.75" customHeight="1">
      <c r="A338" s="358">
        <f t="shared" si="14"/>
        <v>15</v>
      </c>
      <c r="B338" s="398">
        <v>130201850050101</v>
      </c>
      <c r="C338" s="417" t="s">
        <v>607</v>
      </c>
      <c r="D338" s="359">
        <f>+SUMIF('BG SISTEMA'!A:A,'CA EF'!B338,'BG SISTEMA'!F:F)</f>
        <v>0</v>
      </c>
      <c r="E338" s="360"/>
      <c r="F338" s="360"/>
      <c r="G338" s="418">
        <v>0</v>
      </c>
      <c r="H338" s="361">
        <f t="shared" si="15"/>
        <v>0</v>
      </c>
      <c r="I338" s="361">
        <v>0</v>
      </c>
      <c r="J338" s="361">
        <v>0</v>
      </c>
      <c r="K338" s="361">
        <v>0</v>
      </c>
      <c r="L338" s="361">
        <v>0</v>
      </c>
      <c r="M338" s="361">
        <v>0</v>
      </c>
      <c r="N338" s="361">
        <v>0</v>
      </c>
      <c r="O338" s="361">
        <v>0</v>
      </c>
      <c r="P338" s="361">
        <v>0</v>
      </c>
      <c r="Q338" s="361">
        <v>0</v>
      </c>
      <c r="R338" s="361">
        <v>0</v>
      </c>
      <c r="S338" s="361">
        <v>0</v>
      </c>
      <c r="T338" s="361">
        <v>0</v>
      </c>
      <c r="U338" s="361">
        <v>0</v>
      </c>
      <c r="V338" s="361">
        <v>0</v>
      </c>
      <c r="W338" s="361">
        <v>0</v>
      </c>
      <c r="X338" s="361">
        <v>0</v>
      </c>
      <c r="Y338" s="361">
        <v>0</v>
      </c>
      <c r="Z338" s="362">
        <f t="shared" si="16"/>
        <v>0</v>
      </c>
      <c r="AA338" s="363"/>
    </row>
    <row r="339" spans="1:27" s="364" customFormat="1" ht="12.75" customHeight="1">
      <c r="A339" s="358">
        <f t="shared" si="14"/>
        <v>15</v>
      </c>
      <c r="B339" s="398">
        <v>130201850050199</v>
      </c>
      <c r="C339" s="417" t="s">
        <v>608</v>
      </c>
      <c r="D339" s="359">
        <f>+SUMIF('BG SISTEMA'!A:A,'CA EF'!B339,'BG SISTEMA'!F:F)</f>
        <v>0</v>
      </c>
      <c r="E339" s="360"/>
      <c r="F339" s="360"/>
      <c r="G339" s="418">
        <v>0</v>
      </c>
      <c r="H339" s="361">
        <f t="shared" si="15"/>
        <v>0</v>
      </c>
      <c r="I339" s="361">
        <v>0</v>
      </c>
      <c r="J339" s="361">
        <v>0</v>
      </c>
      <c r="K339" s="361">
        <v>0</v>
      </c>
      <c r="L339" s="361">
        <v>0</v>
      </c>
      <c r="M339" s="361">
        <v>0</v>
      </c>
      <c r="N339" s="361">
        <v>0</v>
      </c>
      <c r="O339" s="361">
        <v>0</v>
      </c>
      <c r="P339" s="361">
        <v>0</v>
      </c>
      <c r="Q339" s="361">
        <v>0</v>
      </c>
      <c r="R339" s="361">
        <v>0</v>
      </c>
      <c r="S339" s="361">
        <v>0</v>
      </c>
      <c r="T339" s="361">
        <v>0</v>
      </c>
      <c r="U339" s="361">
        <v>0</v>
      </c>
      <c r="V339" s="361">
        <v>0</v>
      </c>
      <c r="W339" s="361">
        <v>0</v>
      </c>
      <c r="X339" s="361">
        <v>0</v>
      </c>
      <c r="Y339" s="361">
        <v>0</v>
      </c>
      <c r="Z339" s="362">
        <f t="shared" si="16"/>
        <v>0</v>
      </c>
      <c r="AA339" s="363"/>
    </row>
    <row r="340" spans="1:27" s="364" customFormat="1" ht="12.75" customHeight="1">
      <c r="A340" s="358">
        <f t="shared" si="14"/>
        <v>15</v>
      </c>
      <c r="B340" s="398">
        <v>130201850060101</v>
      </c>
      <c r="C340" s="417" t="s">
        <v>609</v>
      </c>
      <c r="D340" s="359">
        <f>+SUMIF('BG SISTEMA'!A:A,'CA EF'!B340,'BG SISTEMA'!F:F)</f>
        <v>0</v>
      </c>
      <c r="E340" s="360"/>
      <c r="F340" s="360"/>
      <c r="G340" s="418">
        <v>0</v>
      </c>
      <c r="H340" s="361">
        <f t="shared" si="15"/>
        <v>0</v>
      </c>
      <c r="I340" s="361">
        <v>0</v>
      </c>
      <c r="J340" s="361">
        <v>0</v>
      </c>
      <c r="K340" s="361">
        <v>0</v>
      </c>
      <c r="L340" s="361">
        <v>0</v>
      </c>
      <c r="M340" s="361">
        <v>0</v>
      </c>
      <c r="N340" s="361">
        <v>0</v>
      </c>
      <c r="O340" s="361">
        <v>0</v>
      </c>
      <c r="P340" s="361">
        <v>0</v>
      </c>
      <c r="Q340" s="361">
        <v>0</v>
      </c>
      <c r="R340" s="361">
        <v>0</v>
      </c>
      <c r="S340" s="361">
        <v>0</v>
      </c>
      <c r="T340" s="361">
        <v>0</v>
      </c>
      <c r="U340" s="361">
        <v>0</v>
      </c>
      <c r="V340" s="361">
        <v>0</v>
      </c>
      <c r="W340" s="361">
        <v>0</v>
      </c>
      <c r="X340" s="361">
        <v>0</v>
      </c>
      <c r="Y340" s="361">
        <v>0</v>
      </c>
      <c r="Z340" s="362">
        <f t="shared" si="16"/>
        <v>0</v>
      </c>
      <c r="AA340" s="363"/>
    </row>
    <row r="341" spans="1:27" s="364" customFormat="1" ht="12.75" customHeight="1">
      <c r="A341" s="358">
        <f t="shared" si="14"/>
        <v>15</v>
      </c>
      <c r="B341" s="398">
        <v>130201850060199</v>
      </c>
      <c r="C341" s="417" t="s">
        <v>610</v>
      </c>
      <c r="D341" s="359">
        <f>+SUMIF('BG SISTEMA'!A:A,'CA EF'!B341,'BG SISTEMA'!F:F)</f>
        <v>0</v>
      </c>
      <c r="E341" s="360"/>
      <c r="F341" s="360"/>
      <c r="G341" s="418">
        <v>0</v>
      </c>
      <c r="H341" s="361">
        <f t="shared" si="15"/>
        <v>0</v>
      </c>
      <c r="I341" s="361">
        <v>0</v>
      </c>
      <c r="J341" s="361">
        <v>0</v>
      </c>
      <c r="K341" s="361">
        <v>0</v>
      </c>
      <c r="L341" s="361">
        <v>0</v>
      </c>
      <c r="M341" s="361">
        <v>0</v>
      </c>
      <c r="N341" s="361">
        <v>0</v>
      </c>
      <c r="O341" s="361">
        <v>0</v>
      </c>
      <c r="P341" s="361">
        <v>0</v>
      </c>
      <c r="Q341" s="361">
        <v>0</v>
      </c>
      <c r="R341" s="361">
        <v>0</v>
      </c>
      <c r="S341" s="361">
        <v>0</v>
      </c>
      <c r="T341" s="361">
        <v>0</v>
      </c>
      <c r="U341" s="361">
        <v>0</v>
      </c>
      <c r="V341" s="361">
        <v>0</v>
      </c>
      <c r="W341" s="361">
        <v>0</v>
      </c>
      <c r="X341" s="361">
        <v>0</v>
      </c>
      <c r="Y341" s="361">
        <v>0</v>
      </c>
      <c r="Z341" s="362">
        <f t="shared" si="16"/>
        <v>0</v>
      </c>
      <c r="AA341" s="363"/>
    </row>
    <row r="342" spans="1:27" s="364" customFormat="1" ht="12.75" customHeight="1">
      <c r="A342" s="358">
        <f t="shared" si="14"/>
        <v>15</v>
      </c>
      <c r="B342" s="398">
        <v>130201850070101</v>
      </c>
      <c r="C342" s="417" t="s">
        <v>611</v>
      </c>
      <c r="D342" s="359">
        <f>+SUMIF('BG SISTEMA'!A:A,'CA EF'!B342,'BG SISTEMA'!F:F)</f>
        <v>0</v>
      </c>
      <c r="E342" s="360"/>
      <c r="F342" s="360"/>
      <c r="G342" s="418">
        <v>0</v>
      </c>
      <c r="H342" s="361">
        <f t="shared" si="15"/>
        <v>0</v>
      </c>
      <c r="I342" s="361">
        <v>0</v>
      </c>
      <c r="J342" s="361">
        <v>0</v>
      </c>
      <c r="K342" s="361">
        <v>0</v>
      </c>
      <c r="L342" s="361">
        <v>0</v>
      </c>
      <c r="M342" s="361">
        <v>0</v>
      </c>
      <c r="N342" s="361">
        <v>0</v>
      </c>
      <c r="O342" s="361">
        <v>0</v>
      </c>
      <c r="P342" s="361">
        <v>0</v>
      </c>
      <c r="Q342" s="361">
        <v>0</v>
      </c>
      <c r="R342" s="361">
        <v>0</v>
      </c>
      <c r="S342" s="361">
        <v>0</v>
      </c>
      <c r="T342" s="361">
        <v>0</v>
      </c>
      <c r="U342" s="361">
        <v>0</v>
      </c>
      <c r="V342" s="361">
        <v>0</v>
      </c>
      <c r="W342" s="361">
        <v>0</v>
      </c>
      <c r="X342" s="361">
        <v>0</v>
      </c>
      <c r="Y342" s="361">
        <v>0</v>
      </c>
      <c r="Z342" s="362">
        <f t="shared" si="16"/>
        <v>0</v>
      </c>
      <c r="AA342" s="363"/>
    </row>
    <row r="343" spans="1:27" s="364" customFormat="1" ht="12.75" customHeight="1">
      <c r="A343" s="358">
        <f t="shared" si="14"/>
        <v>15</v>
      </c>
      <c r="B343" s="398">
        <v>130201850070199</v>
      </c>
      <c r="C343" s="417" t="s">
        <v>612</v>
      </c>
      <c r="D343" s="359">
        <f>+SUMIF('BG SISTEMA'!A:A,'CA EF'!B343,'BG SISTEMA'!F:F)</f>
        <v>0</v>
      </c>
      <c r="E343" s="360"/>
      <c r="F343" s="360"/>
      <c r="G343" s="418">
        <v>0</v>
      </c>
      <c r="H343" s="361">
        <f t="shared" si="15"/>
        <v>0</v>
      </c>
      <c r="I343" s="361">
        <v>0</v>
      </c>
      <c r="J343" s="361">
        <v>0</v>
      </c>
      <c r="K343" s="361">
        <v>0</v>
      </c>
      <c r="L343" s="361">
        <v>0</v>
      </c>
      <c r="M343" s="361">
        <v>0</v>
      </c>
      <c r="N343" s="361">
        <v>0</v>
      </c>
      <c r="O343" s="361">
        <v>0</v>
      </c>
      <c r="P343" s="361">
        <v>0</v>
      </c>
      <c r="Q343" s="361">
        <v>0</v>
      </c>
      <c r="R343" s="361">
        <v>0</v>
      </c>
      <c r="S343" s="361">
        <v>0</v>
      </c>
      <c r="T343" s="361">
        <v>0</v>
      </c>
      <c r="U343" s="361">
        <v>0</v>
      </c>
      <c r="V343" s="361">
        <v>0</v>
      </c>
      <c r="W343" s="361">
        <v>0</v>
      </c>
      <c r="X343" s="361">
        <v>0</v>
      </c>
      <c r="Y343" s="361">
        <v>0</v>
      </c>
      <c r="Z343" s="362">
        <f t="shared" si="16"/>
        <v>0</v>
      </c>
      <c r="AA343" s="363"/>
    </row>
    <row r="344" spans="1:27" s="364" customFormat="1" ht="12.75" customHeight="1">
      <c r="A344" s="358">
        <f t="shared" si="14"/>
        <v>15</v>
      </c>
      <c r="B344" s="398">
        <v>130201870010101</v>
      </c>
      <c r="C344" s="417" t="s">
        <v>599</v>
      </c>
      <c r="D344" s="359">
        <f>+SUMIF('BG SISTEMA'!A:A,'CA EF'!B344,'BG SISTEMA'!F:F)</f>
        <v>0</v>
      </c>
      <c r="E344" s="360"/>
      <c r="F344" s="360"/>
      <c r="G344" s="418">
        <v>0</v>
      </c>
      <c r="H344" s="361">
        <f t="shared" si="15"/>
        <v>0</v>
      </c>
      <c r="I344" s="361">
        <v>0</v>
      </c>
      <c r="J344" s="361">
        <v>0</v>
      </c>
      <c r="K344" s="361">
        <v>0</v>
      </c>
      <c r="L344" s="361">
        <v>0</v>
      </c>
      <c r="M344" s="361">
        <v>0</v>
      </c>
      <c r="N344" s="361">
        <v>0</v>
      </c>
      <c r="O344" s="361">
        <v>0</v>
      </c>
      <c r="P344" s="361">
        <v>0</v>
      </c>
      <c r="Q344" s="361">
        <v>0</v>
      </c>
      <c r="R344" s="361">
        <v>0</v>
      </c>
      <c r="S344" s="361">
        <v>0</v>
      </c>
      <c r="T344" s="361">
        <v>0</v>
      </c>
      <c r="U344" s="361">
        <v>0</v>
      </c>
      <c r="V344" s="361">
        <v>0</v>
      </c>
      <c r="W344" s="361">
        <v>0</v>
      </c>
      <c r="X344" s="361">
        <v>0</v>
      </c>
      <c r="Y344" s="361">
        <v>0</v>
      </c>
      <c r="Z344" s="362">
        <f t="shared" si="16"/>
        <v>0</v>
      </c>
      <c r="AA344" s="363"/>
    </row>
    <row r="345" spans="1:27" s="364" customFormat="1" ht="12.75" customHeight="1">
      <c r="A345" s="358">
        <f t="shared" si="14"/>
        <v>15</v>
      </c>
      <c r="B345" s="398">
        <v>130201870010199</v>
      </c>
      <c r="C345" s="417" t="s">
        <v>600</v>
      </c>
      <c r="D345" s="359">
        <f>+SUMIF('BG SISTEMA'!A:A,'CA EF'!B345,'BG SISTEMA'!F:F)</f>
        <v>0</v>
      </c>
      <c r="E345" s="360"/>
      <c r="F345" s="360"/>
      <c r="G345" s="418">
        <v>0</v>
      </c>
      <c r="H345" s="361">
        <f t="shared" si="15"/>
        <v>0</v>
      </c>
      <c r="I345" s="361">
        <v>0</v>
      </c>
      <c r="J345" s="361">
        <v>0</v>
      </c>
      <c r="K345" s="361">
        <v>0</v>
      </c>
      <c r="L345" s="361">
        <v>0</v>
      </c>
      <c r="M345" s="361">
        <v>0</v>
      </c>
      <c r="N345" s="361">
        <v>0</v>
      </c>
      <c r="O345" s="361">
        <v>0</v>
      </c>
      <c r="P345" s="361">
        <v>0</v>
      </c>
      <c r="Q345" s="361">
        <v>0</v>
      </c>
      <c r="R345" s="361">
        <v>0</v>
      </c>
      <c r="S345" s="361">
        <v>0</v>
      </c>
      <c r="T345" s="361">
        <v>0</v>
      </c>
      <c r="U345" s="361">
        <v>0</v>
      </c>
      <c r="V345" s="361">
        <v>0</v>
      </c>
      <c r="W345" s="361">
        <v>0</v>
      </c>
      <c r="X345" s="361">
        <v>0</v>
      </c>
      <c r="Y345" s="361">
        <v>0</v>
      </c>
      <c r="Z345" s="362">
        <f t="shared" si="16"/>
        <v>0</v>
      </c>
      <c r="AA345" s="363"/>
    </row>
    <row r="346" spans="1:27" s="364" customFormat="1" ht="12.75" customHeight="1">
      <c r="A346" s="358">
        <f t="shared" si="14"/>
        <v>15</v>
      </c>
      <c r="B346" s="398">
        <v>130201870020101</v>
      </c>
      <c r="C346" s="417" t="s">
        <v>601</v>
      </c>
      <c r="D346" s="359">
        <f>+SUMIF('BG SISTEMA'!A:A,'CA EF'!B346,'BG SISTEMA'!F:F)</f>
        <v>0</v>
      </c>
      <c r="E346" s="360"/>
      <c r="F346" s="360"/>
      <c r="G346" s="418">
        <v>0</v>
      </c>
      <c r="H346" s="361">
        <f t="shared" si="15"/>
        <v>0</v>
      </c>
      <c r="I346" s="361">
        <v>0</v>
      </c>
      <c r="J346" s="361">
        <v>0</v>
      </c>
      <c r="K346" s="361">
        <v>0</v>
      </c>
      <c r="L346" s="361">
        <v>0</v>
      </c>
      <c r="M346" s="361">
        <v>0</v>
      </c>
      <c r="N346" s="361">
        <v>0</v>
      </c>
      <c r="O346" s="361">
        <v>0</v>
      </c>
      <c r="P346" s="361">
        <v>0</v>
      </c>
      <c r="Q346" s="361">
        <v>0</v>
      </c>
      <c r="R346" s="361">
        <v>0</v>
      </c>
      <c r="S346" s="361">
        <v>0</v>
      </c>
      <c r="T346" s="361">
        <v>0</v>
      </c>
      <c r="U346" s="361">
        <v>0</v>
      </c>
      <c r="V346" s="361">
        <v>0</v>
      </c>
      <c r="W346" s="361">
        <v>0</v>
      </c>
      <c r="X346" s="361">
        <v>0</v>
      </c>
      <c r="Y346" s="361">
        <v>0</v>
      </c>
      <c r="Z346" s="362">
        <f t="shared" si="16"/>
        <v>0</v>
      </c>
      <c r="AA346" s="365"/>
    </row>
    <row r="347" spans="1:27" s="364" customFormat="1" ht="12.75" customHeight="1">
      <c r="A347" s="358">
        <f t="shared" si="14"/>
        <v>15</v>
      </c>
      <c r="B347" s="398">
        <v>130201870020199</v>
      </c>
      <c r="C347" s="417" t="s">
        <v>602</v>
      </c>
      <c r="D347" s="359">
        <f>+SUMIF('BG SISTEMA'!A:A,'CA EF'!B347,'BG SISTEMA'!F:F)</f>
        <v>0</v>
      </c>
      <c r="E347" s="360"/>
      <c r="F347" s="360"/>
      <c r="G347" s="418">
        <v>0</v>
      </c>
      <c r="H347" s="361">
        <f t="shared" si="15"/>
        <v>0</v>
      </c>
      <c r="I347" s="361">
        <v>0</v>
      </c>
      <c r="J347" s="361">
        <v>0</v>
      </c>
      <c r="K347" s="361">
        <v>0</v>
      </c>
      <c r="L347" s="361">
        <v>0</v>
      </c>
      <c r="M347" s="361">
        <v>0</v>
      </c>
      <c r="N347" s="361">
        <v>0</v>
      </c>
      <c r="O347" s="361">
        <v>0</v>
      </c>
      <c r="P347" s="361">
        <v>0</v>
      </c>
      <c r="Q347" s="361">
        <v>0</v>
      </c>
      <c r="R347" s="361">
        <v>0</v>
      </c>
      <c r="S347" s="361">
        <v>0</v>
      </c>
      <c r="T347" s="361">
        <v>0</v>
      </c>
      <c r="U347" s="361">
        <v>0</v>
      </c>
      <c r="V347" s="361">
        <v>0</v>
      </c>
      <c r="W347" s="361">
        <v>0</v>
      </c>
      <c r="X347" s="361">
        <v>0</v>
      </c>
      <c r="Y347" s="361">
        <v>0</v>
      </c>
      <c r="Z347" s="362">
        <f t="shared" si="16"/>
        <v>0</v>
      </c>
      <c r="AA347" s="365"/>
    </row>
    <row r="348" spans="1:27" s="364" customFormat="1" ht="12.75" customHeight="1">
      <c r="A348" s="358">
        <f t="shared" si="14"/>
        <v>15</v>
      </c>
      <c r="B348" s="398">
        <v>130201870030101</v>
      </c>
      <c r="C348" s="417" t="s">
        <v>603</v>
      </c>
      <c r="D348" s="359">
        <f>+SUMIF('BG SISTEMA'!A:A,'CA EF'!B348,'BG SISTEMA'!F:F)</f>
        <v>0</v>
      </c>
      <c r="E348" s="360"/>
      <c r="F348" s="360"/>
      <c r="G348" s="418">
        <v>0</v>
      </c>
      <c r="H348" s="361">
        <f t="shared" si="15"/>
        <v>0</v>
      </c>
      <c r="I348" s="361">
        <v>0</v>
      </c>
      <c r="J348" s="361">
        <v>0</v>
      </c>
      <c r="K348" s="361">
        <v>0</v>
      </c>
      <c r="L348" s="361">
        <v>0</v>
      </c>
      <c r="M348" s="361">
        <v>0</v>
      </c>
      <c r="N348" s="361">
        <v>0</v>
      </c>
      <c r="O348" s="361">
        <v>0</v>
      </c>
      <c r="P348" s="361">
        <v>0</v>
      </c>
      <c r="Q348" s="361">
        <v>0</v>
      </c>
      <c r="R348" s="361">
        <v>0</v>
      </c>
      <c r="S348" s="361">
        <v>0</v>
      </c>
      <c r="T348" s="361">
        <v>0</v>
      </c>
      <c r="U348" s="361">
        <v>0</v>
      </c>
      <c r="V348" s="361">
        <v>0</v>
      </c>
      <c r="W348" s="361">
        <v>0</v>
      </c>
      <c r="X348" s="361">
        <v>0</v>
      </c>
      <c r="Y348" s="361">
        <v>0</v>
      </c>
      <c r="Z348" s="362">
        <f t="shared" si="16"/>
        <v>0</v>
      </c>
      <c r="AA348" s="365"/>
    </row>
    <row r="349" spans="1:27" s="364" customFormat="1" ht="12.75" customHeight="1">
      <c r="A349" s="358">
        <f t="shared" si="14"/>
        <v>15</v>
      </c>
      <c r="B349" s="398">
        <v>130201870030199</v>
      </c>
      <c r="C349" s="417" t="s">
        <v>604</v>
      </c>
      <c r="D349" s="359">
        <f>+SUMIF('BG SISTEMA'!A:A,'CA EF'!B349,'BG SISTEMA'!F:F)</f>
        <v>0</v>
      </c>
      <c r="E349" s="360"/>
      <c r="F349" s="360"/>
      <c r="G349" s="418">
        <v>0</v>
      </c>
      <c r="H349" s="361">
        <f t="shared" si="15"/>
        <v>0</v>
      </c>
      <c r="I349" s="361">
        <v>0</v>
      </c>
      <c r="J349" s="361">
        <v>0</v>
      </c>
      <c r="K349" s="361">
        <v>0</v>
      </c>
      <c r="L349" s="361">
        <v>0</v>
      </c>
      <c r="M349" s="361">
        <v>0</v>
      </c>
      <c r="N349" s="361">
        <v>0</v>
      </c>
      <c r="O349" s="361">
        <v>0</v>
      </c>
      <c r="P349" s="361">
        <v>0</v>
      </c>
      <c r="Q349" s="361">
        <v>0</v>
      </c>
      <c r="R349" s="361">
        <v>0</v>
      </c>
      <c r="S349" s="361">
        <v>0</v>
      </c>
      <c r="T349" s="361">
        <v>0</v>
      </c>
      <c r="U349" s="361">
        <v>0</v>
      </c>
      <c r="V349" s="361">
        <v>0</v>
      </c>
      <c r="W349" s="361">
        <v>0</v>
      </c>
      <c r="X349" s="361">
        <v>0</v>
      </c>
      <c r="Y349" s="361">
        <v>0</v>
      </c>
      <c r="Z349" s="362">
        <f t="shared" si="16"/>
        <v>0</v>
      </c>
      <c r="AA349" s="365"/>
    </row>
    <row r="350" spans="1:27" s="364" customFormat="1" ht="12.75" customHeight="1">
      <c r="A350" s="358">
        <f t="shared" si="14"/>
        <v>15</v>
      </c>
      <c r="B350" s="398">
        <v>130201870040101</v>
      </c>
      <c r="C350" s="417" t="s">
        <v>605</v>
      </c>
      <c r="D350" s="359">
        <f>+SUMIF('BG SISTEMA'!A:A,'CA EF'!B350,'BG SISTEMA'!F:F)</f>
        <v>0</v>
      </c>
      <c r="E350" s="360"/>
      <c r="F350" s="360"/>
      <c r="G350" s="418">
        <v>0</v>
      </c>
      <c r="H350" s="361">
        <f t="shared" si="15"/>
        <v>0</v>
      </c>
      <c r="I350" s="361">
        <v>0</v>
      </c>
      <c r="J350" s="361">
        <v>0</v>
      </c>
      <c r="K350" s="361">
        <v>0</v>
      </c>
      <c r="L350" s="361">
        <v>0</v>
      </c>
      <c r="M350" s="361">
        <v>0</v>
      </c>
      <c r="N350" s="361">
        <v>0</v>
      </c>
      <c r="O350" s="361">
        <v>0</v>
      </c>
      <c r="P350" s="361">
        <v>0</v>
      </c>
      <c r="Q350" s="361">
        <v>0</v>
      </c>
      <c r="R350" s="361">
        <v>0</v>
      </c>
      <c r="S350" s="361">
        <v>0</v>
      </c>
      <c r="T350" s="361">
        <v>0</v>
      </c>
      <c r="U350" s="361">
        <v>0</v>
      </c>
      <c r="V350" s="361">
        <v>0</v>
      </c>
      <c r="W350" s="361">
        <v>0</v>
      </c>
      <c r="X350" s="361">
        <v>0</v>
      </c>
      <c r="Y350" s="361">
        <v>0</v>
      </c>
      <c r="Z350" s="362">
        <f t="shared" si="16"/>
        <v>0</v>
      </c>
      <c r="AA350" s="363"/>
    </row>
    <row r="351" spans="1:27" s="364" customFormat="1" ht="12.75" customHeight="1">
      <c r="A351" s="358">
        <f t="shared" si="14"/>
        <v>15</v>
      </c>
      <c r="B351" s="398">
        <v>130201870040199</v>
      </c>
      <c r="C351" s="417" t="s">
        <v>606</v>
      </c>
      <c r="D351" s="359">
        <f>+SUMIF('BG SISTEMA'!A:A,'CA EF'!B351,'BG SISTEMA'!F:F)</f>
        <v>0</v>
      </c>
      <c r="E351" s="360"/>
      <c r="F351" s="360"/>
      <c r="G351" s="418">
        <v>0</v>
      </c>
      <c r="H351" s="361">
        <f t="shared" si="15"/>
        <v>0</v>
      </c>
      <c r="I351" s="361">
        <v>0</v>
      </c>
      <c r="J351" s="361">
        <v>0</v>
      </c>
      <c r="K351" s="361">
        <v>0</v>
      </c>
      <c r="L351" s="361">
        <v>0</v>
      </c>
      <c r="M351" s="361">
        <v>0</v>
      </c>
      <c r="N351" s="361">
        <v>0</v>
      </c>
      <c r="O351" s="361">
        <v>0</v>
      </c>
      <c r="P351" s="361">
        <v>0</v>
      </c>
      <c r="Q351" s="361">
        <v>0</v>
      </c>
      <c r="R351" s="361">
        <v>0</v>
      </c>
      <c r="S351" s="361">
        <v>0</v>
      </c>
      <c r="T351" s="361">
        <v>0</v>
      </c>
      <c r="U351" s="361">
        <v>0</v>
      </c>
      <c r="V351" s="361">
        <v>0</v>
      </c>
      <c r="W351" s="361">
        <v>0</v>
      </c>
      <c r="X351" s="361">
        <v>0</v>
      </c>
      <c r="Y351" s="361">
        <v>0</v>
      </c>
      <c r="Z351" s="362">
        <f t="shared" si="16"/>
        <v>0</v>
      </c>
      <c r="AA351" s="365"/>
    </row>
    <row r="352" spans="1:27" s="364" customFormat="1" ht="12.75" customHeight="1">
      <c r="A352" s="358">
        <f t="shared" si="14"/>
        <v>15</v>
      </c>
      <c r="B352" s="398">
        <v>130201890010101</v>
      </c>
      <c r="C352" s="417" t="s">
        <v>599</v>
      </c>
      <c r="D352" s="359">
        <f>+SUMIF('BG SISTEMA'!A:A,'CA EF'!B352,'BG SISTEMA'!F:F)</f>
        <v>0</v>
      </c>
      <c r="E352" s="360"/>
      <c r="F352" s="360"/>
      <c r="G352" s="418">
        <v>0</v>
      </c>
      <c r="H352" s="361">
        <f t="shared" si="15"/>
        <v>0</v>
      </c>
      <c r="I352" s="361">
        <v>0</v>
      </c>
      <c r="J352" s="361">
        <v>0</v>
      </c>
      <c r="K352" s="361">
        <v>0</v>
      </c>
      <c r="L352" s="361">
        <v>0</v>
      </c>
      <c r="M352" s="361">
        <v>0</v>
      </c>
      <c r="N352" s="361">
        <v>0</v>
      </c>
      <c r="O352" s="361">
        <v>0</v>
      </c>
      <c r="P352" s="361">
        <v>0</v>
      </c>
      <c r="Q352" s="361">
        <v>0</v>
      </c>
      <c r="R352" s="361">
        <v>0</v>
      </c>
      <c r="S352" s="361">
        <v>0</v>
      </c>
      <c r="T352" s="361">
        <v>0</v>
      </c>
      <c r="U352" s="361">
        <v>0</v>
      </c>
      <c r="V352" s="361">
        <v>0</v>
      </c>
      <c r="W352" s="361">
        <v>0</v>
      </c>
      <c r="X352" s="361">
        <v>0</v>
      </c>
      <c r="Y352" s="361">
        <v>0</v>
      </c>
      <c r="Z352" s="362">
        <f t="shared" si="16"/>
        <v>0</v>
      </c>
      <c r="AA352" s="365"/>
    </row>
    <row r="353" spans="1:27" s="364" customFormat="1" ht="12.75" customHeight="1">
      <c r="A353" s="358">
        <f t="shared" si="14"/>
        <v>15</v>
      </c>
      <c r="B353" s="398">
        <v>130201890010199</v>
      </c>
      <c r="C353" s="417" t="s">
        <v>600</v>
      </c>
      <c r="D353" s="359">
        <f>+SUMIF('BG SISTEMA'!A:A,'CA EF'!B353,'BG SISTEMA'!F:F)</f>
        <v>0</v>
      </c>
      <c r="E353" s="360"/>
      <c r="F353" s="360"/>
      <c r="G353" s="418">
        <v>0</v>
      </c>
      <c r="H353" s="361">
        <f t="shared" si="15"/>
        <v>0</v>
      </c>
      <c r="I353" s="361">
        <v>0</v>
      </c>
      <c r="J353" s="361">
        <v>0</v>
      </c>
      <c r="K353" s="361">
        <v>0</v>
      </c>
      <c r="L353" s="361">
        <v>0</v>
      </c>
      <c r="M353" s="361">
        <v>0</v>
      </c>
      <c r="N353" s="361">
        <v>0</v>
      </c>
      <c r="O353" s="361">
        <v>0</v>
      </c>
      <c r="P353" s="361">
        <v>0</v>
      </c>
      <c r="Q353" s="361">
        <v>0</v>
      </c>
      <c r="R353" s="361">
        <f>-$H353</f>
        <v>0</v>
      </c>
      <c r="S353" s="361">
        <v>0</v>
      </c>
      <c r="T353" s="361">
        <v>0</v>
      </c>
      <c r="U353" s="361">
        <v>0</v>
      </c>
      <c r="V353" s="361">
        <v>0</v>
      </c>
      <c r="W353" s="361">
        <v>0</v>
      </c>
      <c r="X353" s="361">
        <v>0</v>
      </c>
      <c r="Y353" s="361">
        <v>0</v>
      </c>
      <c r="Z353" s="362">
        <f t="shared" si="16"/>
        <v>0</v>
      </c>
      <c r="AA353" s="365"/>
    </row>
    <row r="354" spans="1:27" s="364" customFormat="1" ht="12.75" customHeight="1">
      <c r="A354" s="358">
        <f t="shared" si="14"/>
        <v>15</v>
      </c>
      <c r="B354" s="398">
        <v>130201890020101</v>
      </c>
      <c r="C354" s="417" t="s">
        <v>601</v>
      </c>
      <c r="D354" s="359">
        <f>+SUMIF('BG SISTEMA'!A:A,'CA EF'!B354,'BG SISTEMA'!F:F)</f>
        <v>0</v>
      </c>
      <c r="E354" s="360"/>
      <c r="F354" s="360"/>
      <c r="G354" s="418">
        <v>0</v>
      </c>
      <c r="H354" s="361">
        <f t="shared" si="15"/>
        <v>0</v>
      </c>
      <c r="I354" s="361">
        <v>0</v>
      </c>
      <c r="J354" s="361">
        <v>0</v>
      </c>
      <c r="K354" s="361">
        <v>0</v>
      </c>
      <c r="L354" s="361">
        <v>0</v>
      </c>
      <c r="M354" s="361">
        <v>0</v>
      </c>
      <c r="N354" s="361">
        <v>0</v>
      </c>
      <c r="O354" s="361">
        <v>0</v>
      </c>
      <c r="P354" s="361">
        <v>0</v>
      </c>
      <c r="Q354" s="361">
        <v>0</v>
      </c>
      <c r="R354" s="361">
        <v>0</v>
      </c>
      <c r="S354" s="361">
        <v>0</v>
      </c>
      <c r="T354" s="361">
        <v>0</v>
      </c>
      <c r="U354" s="361">
        <v>0</v>
      </c>
      <c r="V354" s="361">
        <v>0</v>
      </c>
      <c r="W354" s="361">
        <v>0</v>
      </c>
      <c r="X354" s="361">
        <v>0</v>
      </c>
      <c r="Y354" s="361">
        <v>0</v>
      </c>
      <c r="Z354" s="362">
        <f t="shared" si="16"/>
        <v>0</v>
      </c>
      <c r="AA354" s="365"/>
    </row>
    <row r="355" spans="1:27" s="364" customFormat="1" ht="12.75" customHeight="1">
      <c r="A355" s="358">
        <f t="shared" si="14"/>
        <v>15</v>
      </c>
      <c r="B355" s="398">
        <v>130201890020199</v>
      </c>
      <c r="C355" s="417" t="s">
        <v>602</v>
      </c>
      <c r="D355" s="359">
        <f>+SUMIF('BG SISTEMA'!A:A,'CA EF'!B355,'BG SISTEMA'!F:F)</f>
        <v>0</v>
      </c>
      <c r="E355" s="360"/>
      <c r="F355" s="360"/>
      <c r="G355" s="418">
        <v>0</v>
      </c>
      <c r="H355" s="361">
        <f t="shared" si="15"/>
        <v>0</v>
      </c>
      <c r="I355" s="361">
        <v>0</v>
      </c>
      <c r="J355" s="361">
        <v>0</v>
      </c>
      <c r="K355" s="361">
        <v>0</v>
      </c>
      <c r="L355" s="361">
        <v>0</v>
      </c>
      <c r="M355" s="361">
        <v>0</v>
      </c>
      <c r="N355" s="361">
        <v>0</v>
      </c>
      <c r="O355" s="361">
        <v>0</v>
      </c>
      <c r="P355" s="361">
        <v>0</v>
      </c>
      <c r="Q355" s="361">
        <v>0</v>
      </c>
      <c r="R355" s="361">
        <f>-$H355</f>
        <v>0</v>
      </c>
      <c r="S355" s="361">
        <v>0</v>
      </c>
      <c r="T355" s="361">
        <v>0</v>
      </c>
      <c r="U355" s="361">
        <v>0</v>
      </c>
      <c r="V355" s="361">
        <v>0</v>
      </c>
      <c r="W355" s="361">
        <v>0</v>
      </c>
      <c r="X355" s="361">
        <v>0</v>
      </c>
      <c r="Y355" s="361">
        <v>0</v>
      </c>
      <c r="Z355" s="362">
        <f t="shared" si="16"/>
        <v>0</v>
      </c>
      <c r="AA355" s="365"/>
    </row>
    <row r="356" spans="1:27" s="364" customFormat="1" ht="12.75" customHeight="1">
      <c r="A356" s="358">
        <f t="shared" si="14"/>
        <v>15</v>
      </c>
      <c r="B356" s="398">
        <v>130201890030101</v>
      </c>
      <c r="C356" s="417" t="s">
        <v>603</v>
      </c>
      <c r="D356" s="359">
        <f>+SUMIF('BG SISTEMA'!A:A,'CA EF'!B356,'BG SISTEMA'!F:F)</f>
        <v>0</v>
      </c>
      <c r="E356" s="360"/>
      <c r="F356" s="360"/>
      <c r="G356" s="418">
        <v>0</v>
      </c>
      <c r="H356" s="361">
        <f t="shared" si="15"/>
        <v>0</v>
      </c>
      <c r="I356" s="361">
        <v>0</v>
      </c>
      <c r="J356" s="361">
        <v>0</v>
      </c>
      <c r="K356" s="361">
        <v>0</v>
      </c>
      <c r="L356" s="361">
        <v>0</v>
      </c>
      <c r="M356" s="361">
        <v>0</v>
      </c>
      <c r="N356" s="361">
        <v>0</v>
      </c>
      <c r="O356" s="361">
        <v>0</v>
      </c>
      <c r="P356" s="361">
        <v>0</v>
      </c>
      <c r="Q356" s="361">
        <v>0</v>
      </c>
      <c r="R356" s="361">
        <v>0</v>
      </c>
      <c r="S356" s="361">
        <v>0</v>
      </c>
      <c r="T356" s="361">
        <v>0</v>
      </c>
      <c r="U356" s="361">
        <v>0</v>
      </c>
      <c r="V356" s="361">
        <v>0</v>
      </c>
      <c r="W356" s="361">
        <v>0</v>
      </c>
      <c r="X356" s="361">
        <v>0</v>
      </c>
      <c r="Y356" s="361">
        <v>0</v>
      </c>
      <c r="Z356" s="362">
        <f t="shared" si="16"/>
        <v>0</v>
      </c>
      <c r="AA356" s="363"/>
    </row>
    <row r="357" spans="1:27" s="364" customFormat="1" ht="12.75" customHeight="1">
      <c r="A357" s="358">
        <f t="shared" si="14"/>
        <v>15</v>
      </c>
      <c r="B357" s="398">
        <v>130201890030199</v>
      </c>
      <c r="C357" s="417" t="s">
        <v>604</v>
      </c>
      <c r="D357" s="359">
        <f>+SUMIF('BG SISTEMA'!A:A,'CA EF'!B357,'BG SISTEMA'!F:F)</f>
        <v>0</v>
      </c>
      <c r="E357" s="360"/>
      <c r="F357" s="360"/>
      <c r="G357" s="418">
        <v>0</v>
      </c>
      <c r="H357" s="361">
        <f t="shared" si="15"/>
        <v>0</v>
      </c>
      <c r="I357" s="361">
        <v>0</v>
      </c>
      <c r="J357" s="361">
        <v>0</v>
      </c>
      <c r="K357" s="361">
        <v>0</v>
      </c>
      <c r="L357" s="361">
        <v>0</v>
      </c>
      <c r="M357" s="361">
        <v>0</v>
      </c>
      <c r="N357" s="361">
        <v>0</v>
      </c>
      <c r="O357" s="361">
        <v>0</v>
      </c>
      <c r="P357" s="361">
        <v>0</v>
      </c>
      <c r="Q357" s="361">
        <v>0</v>
      </c>
      <c r="R357" s="361">
        <f>-$H357</f>
        <v>0</v>
      </c>
      <c r="S357" s="361">
        <v>0</v>
      </c>
      <c r="T357" s="361">
        <v>0</v>
      </c>
      <c r="U357" s="361">
        <v>0</v>
      </c>
      <c r="V357" s="361">
        <v>0</v>
      </c>
      <c r="W357" s="361">
        <v>0</v>
      </c>
      <c r="X357" s="361">
        <v>0</v>
      </c>
      <c r="Y357" s="361">
        <v>0</v>
      </c>
      <c r="Z357" s="362">
        <f t="shared" si="16"/>
        <v>0</v>
      </c>
      <c r="AA357" s="365"/>
    </row>
    <row r="358" spans="1:27" s="364" customFormat="1" ht="12.75" customHeight="1">
      <c r="A358" s="358">
        <f t="shared" si="14"/>
        <v>15</v>
      </c>
      <c r="B358" s="398">
        <v>130201890040101</v>
      </c>
      <c r="C358" s="417" t="s">
        <v>605</v>
      </c>
      <c r="D358" s="359">
        <f>+SUMIF('BG SISTEMA'!A:A,'CA EF'!B358,'BG SISTEMA'!F:F)</f>
        <v>0</v>
      </c>
      <c r="E358" s="360"/>
      <c r="F358" s="360"/>
      <c r="G358" s="418">
        <v>0</v>
      </c>
      <c r="H358" s="361">
        <f t="shared" si="15"/>
        <v>0</v>
      </c>
      <c r="I358" s="361">
        <v>0</v>
      </c>
      <c r="J358" s="361">
        <v>0</v>
      </c>
      <c r="K358" s="361">
        <v>0</v>
      </c>
      <c r="L358" s="361">
        <v>0</v>
      </c>
      <c r="M358" s="361">
        <v>0</v>
      </c>
      <c r="N358" s="361">
        <v>0</v>
      </c>
      <c r="O358" s="361">
        <v>0</v>
      </c>
      <c r="P358" s="361">
        <v>0</v>
      </c>
      <c r="Q358" s="361">
        <v>0</v>
      </c>
      <c r="R358" s="361">
        <v>0</v>
      </c>
      <c r="S358" s="361">
        <v>0</v>
      </c>
      <c r="T358" s="361">
        <v>0</v>
      </c>
      <c r="U358" s="361">
        <v>0</v>
      </c>
      <c r="V358" s="361">
        <v>0</v>
      </c>
      <c r="W358" s="361">
        <v>0</v>
      </c>
      <c r="X358" s="361">
        <v>0</v>
      </c>
      <c r="Y358" s="361">
        <v>0</v>
      </c>
      <c r="Z358" s="362">
        <f t="shared" si="16"/>
        <v>0</v>
      </c>
      <c r="AA358" s="365"/>
    </row>
    <row r="359" spans="1:27" s="364" customFormat="1" ht="12.75" customHeight="1">
      <c r="A359" s="358">
        <f t="shared" si="14"/>
        <v>15</v>
      </c>
      <c r="B359" s="398">
        <v>130201890040199</v>
      </c>
      <c r="C359" s="417" t="s">
        <v>606</v>
      </c>
      <c r="D359" s="359">
        <f>+SUMIF('BG SISTEMA'!A:A,'CA EF'!B359,'BG SISTEMA'!F:F)</f>
        <v>0</v>
      </c>
      <c r="E359" s="360"/>
      <c r="F359" s="360"/>
      <c r="G359" s="418">
        <v>0</v>
      </c>
      <c r="H359" s="361">
        <f t="shared" si="15"/>
        <v>0</v>
      </c>
      <c r="I359" s="361">
        <v>0</v>
      </c>
      <c r="J359" s="361">
        <v>0</v>
      </c>
      <c r="K359" s="361">
        <v>0</v>
      </c>
      <c r="L359" s="361">
        <v>0</v>
      </c>
      <c r="M359" s="361">
        <v>0</v>
      </c>
      <c r="N359" s="361">
        <v>0</v>
      </c>
      <c r="O359" s="361">
        <v>0</v>
      </c>
      <c r="P359" s="361">
        <v>0</v>
      </c>
      <c r="Q359" s="361">
        <v>0</v>
      </c>
      <c r="R359" s="361">
        <f>-$H359</f>
        <v>0</v>
      </c>
      <c r="S359" s="361">
        <v>0</v>
      </c>
      <c r="T359" s="361">
        <v>0</v>
      </c>
      <c r="U359" s="361">
        <v>0</v>
      </c>
      <c r="V359" s="361">
        <v>0</v>
      </c>
      <c r="W359" s="361">
        <v>0</v>
      </c>
      <c r="X359" s="361">
        <v>0</v>
      </c>
      <c r="Y359" s="361">
        <v>0</v>
      </c>
      <c r="Z359" s="362">
        <f t="shared" si="16"/>
        <v>0</v>
      </c>
      <c r="AA359" s="365"/>
    </row>
    <row r="360" spans="1:27" s="364" customFormat="1" ht="12.75" customHeight="1">
      <c r="A360" s="358">
        <f t="shared" si="14"/>
        <v>15</v>
      </c>
      <c r="B360" s="398">
        <v>130201890050101</v>
      </c>
      <c r="C360" s="417" t="s">
        <v>607</v>
      </c>
      <c r="D360" s="359">
        <f>+SUMIF('BG SISTEMA'!A:A,'CA EF'!B360,'BG SISTEMA'!F:F)</f>
        <v>0</v>
      </c>
      <c r="E360" s="360"/>
      <c r="F360" s="360"/>
      <c r="G360" s="418">
        <v>0</v>
      </c>
      <c r="H360" s="361">
        <f t="shared" si="15"/>
        <v>0</v>
      </c>
      <c r="I360" s="361">
        <v>0</v>
      </c>
      <c r="J360" s="361">
        <v>0</v>
      </c>
      <c r="K360" s="361">
        <v>0</v>
      </c>
      <c r="L360" s="361">
        <v>0</v>
      </c>
      <c r="M360" s="361">
        <v>0</v>
      </c>
      <c r="N360" s="361">
        <v>0</v>
      </c>
      <c r="O360" s="361">
        <v>0</v>
      </c>
      <c r="P360" s="361">
        <v>0</v>
      </c>
      <c r="Q360" s="361">
        <v>0</v>
      </c>
      <c r="R360" s="361">
        <v>0</v>
      </c>
      <c r="S360" s="361">
        <v>0</v>
      </c>
      <c r="T360" s="361">
        <v>0</v>
      </c>
      <c r="U360" s="361">
        <v>0</v>
      </c>
      <c r="V360" s="361">
        <v>0</v>
      </c>
      <c r="W360" s="361">
        <v>0</v>
      </c>
      <c r="X360" s="361">
        <v>0</v>
      </c>
      <c r="Y360" s="361">
        <v>0</v>
      </c>
      <c r="Z360" s="362">
        <f t="shared" si="16"/>
        <v>0</v>
      </c>
      <c r="AA360" s="365"/>
    </row>
    <row r="361" spans="1:27" s="364" customFormat="1" ht="12.75" customHeight="1">
      <c r="A361" s="358">
        <f t="shared" si="14"/>
        <v>15</v>
      </c>
      <c r="B361" s="398">
        <v>130201890050199</v>
      </c>
      <c r="C361" s="417" t="s">
        <v>608</v>
      </c>
      <c r="D361" s="359">
        <f>+SUMIF('BG SISTEMA'!A:A,'CA EF'!B361,'BG SISTEMA'!F:F)</f>
        <v>0</v>
      </c>
      <c r="E361" s="360"/>
      <c r="F361" s="360"/>
      <c r="G361" s="418">
        <v>0</v>
      </c>
      <c r="H361" s="361">
        <f t="shared" si="15"/>
        <v>0</v>
      </c>
      <c r="I361" s="361">
        <v>0</v>
      </c>
      <c r="J361" s="361">
        <v>0</v>
      </c>
      <c r="K361" s="361">
        <v>0</v>
      </c>
      <c r="L361" s="361">
        <v>0</v>
      </c>
      <c r="M361" s="361">
        <v>0</v>
      </c>
      <c r="N361" s="361">
        <v>0</v>
      </c>
      <c r="O361" s="361">
        <v>0</v>
      </c>
      <c r="P361" s="361">
        <v>0</v>
      </c>
      <c r="Q361" s="361">
        <v>0</v>
      </c>
      <c r="R361" s="361">
        <v>0</v>
      </c>
      <c r="S361" s="361">
        <v>0</v>
      </c>
      <c r="T361" s="361">
        <v>0</v>
      </c>
      <c r="U361" s="361">
        <v>0</v>
      </c>
      <c r="V361" s="361">
        <v>0</v>
      </c>
      <c r="W361" s="361">
        <v>0</v>
      </c>
      <c r="X361" s="361">
        <v>0</v>
      </c>
      <c r="Y361" s="361">
        <v>0</v>
      </c>
      <c r="Z361" s="362">
        <f t="shared" si="16"/>
        <v>0</v>
      </c>
      <c r="AA361" s="365"/>
    </row>
    <row r="362" spans="1:27" s="364" customFormat="1" ht="12.75" customHeight="1">
      <c r="A362" s="358">
        <f t="shared" si="14"/>
        <v>15</v>
      </c>
      <c r="B362" s="398">
        <v>130201890060101</v>
      </c>
      <c r="C362" s="417" t="s">
        <v>609</v>
      </c>
      <c r="D362" s="359">
        <f>+SUMIF('BG SISTEMA'!A:A,'CA EF'!B362,'BG SISTEMA'!F:F)</f>
        <v>0</v>
      </c>
      <c r="E362" s="360"/>
      <c r="F362" s="360"/>
      <c r="G362" s="418">
        <v>0</v>
      </c>
      <c r="H362" s="361">
        <f t="shared" si="15"/>
        <v>0</v>
      </c>
      <c r="I362" s="361">
        <v>0</v>
      </c>
      <c r="J362" s="361">
        <v>0</v>
      </c>
      <c r="K362" s="361">
        <v>0</v>
      </c>
      <c r="L362" s="361">
        <v>0</v>
      </c>
      <c r="M362" s="361">
        <v>0</v>
      </c>
      <c r="N362" s="361">
        <v>0</v>
      </c>
      <c r="O362" s="361">
        <v>0</v>
      </c>
      <c r="P362" s="361">
        <v>0</v>
      </c>
      <c r="Q362" s="361">
        <v>0</v>
      </c>
      <c r="R362" s="361">
        <v>0</v>
      </c>
      <c r="S362" s="361">
        <v>0</v>
      </c>
      <c r="T362" s="361">
        <v>0</v>
      </c>
      <c r="U362" s="361">
        <v>0</v>
      </c>
      <c r="V362" s="361">
        <v>0</v>
      </c>
      <c r="W362" s="361">
        <v>0</v>
      </c>
      <c r="X362" s="361">
        <v>0</v>
      </c>
      <c r="Y362" s="361">
        <v>0</v>
      </c>
      <c r="Z362" s="362">
        <f t="shared" si="16"/>
        <v>0</v>
      </c>
      <c r="AA362" s="365"/>
    </row>
    <row r="363" spans="1:27" s="364" customFormat="1" ht="12.75" customHeight="1">
      <c r="A363" s="358">
        <f t="shared" si="14"/>
        <v>15</v>
      </c>
      <c r="B363" s="398">
        <v>130201890060199</v>
      </c>
      <c r="C363" s="417" t="s">
        <v>610</v>
      </c>
      <c r="D363" s="359">
        <f>+SUMIF('BG SISTEMA'!A:A,'CA EF'!B363,'BG SISTEMA'!F:F)</f>
        <v>0</v>
      </c>
      <c r="E363" s="360"/>
      <c r="F363" s="360"/>
      <c r="G363" s="418">
        <v>0</v>
      </c>
      <c r="H363" s="361">
        <f t="shared" si="15"/>
        <v>0</v>
      </c>
      <c r="I363" s="361">
        <v>0</v>
      </c>
      <c r="J363" s="361">
        <v>0</v>
      </c>
      <c r="K363" s="361">
        <v>0</v>
      </c>
      <c r="L363" s="361">
        <v>0</v>
      </c>
      <c r="M363" s="361">
        <v>0</v>
      </c>
      <c r="N363" s="361">
        <v>0</v>
      </c>
      <c r="O363" s="361">
        <v>0</v>
      </c>
      <c r="P363" s="361">
        <v>0</v>
      </c>
      <c r="Q363" s="361">
        <v>0</v>
      </c>
      <c r="R363" s="361">
        <v>0</v>
      </c>
      <c r="S363" s="361">
        <v>0</v>
      </c>
      <c r="T363" s="361">
        <v>0</v>
      </c>
      <c r="U363" s="361">
        <v>0</v>
      </c>
      <c r="V363" s="361">
        <v>0</v>
      </c>
      <c r="W363" s="361">
        <v>0</v>
      </c>
      <c r="X363" s="361">
        <v>0</v>
      </c>
      <c r="Y363" s="361">
        <v>0</v>
      </c>
      <c r="Z363" s="362">
        <f t="shared" si="16"/>
        <v>0</v>
      </c>
      <c r="AA363" s="365"/>
    </row>
    <row r="364" spans="1:27" s="364" customFormat="1" ht="12.75" customHeight="1">
      <c r="A364" s="358">
        <f t="shared" si="14"/>
        <v>15</v>
      </c>
      <c r="B364" s="398">
        <v>130201890070101</v>
      </c>
      <c r="C364" s="417" t="s">
        <v>613</v>
      </c>
      <c r="D364" s="359">
        <f>+SUMIF('BG SISTEMA'!A:A,'CA EF'!B364,'BG SISTEMA'!F:F)</f>
        <v>0</v>
      </c>
      <c r="E364" s="360"/>
      <c r="F364" s="360"/>
      <c r="G364" s="418">
        <v>0</v>
      </c>
      <c r="H364" s="361">
        <f t="shared" si="15"/>
        <v>0</v>
      </c>
      <c r="I364" s="361">
        <v>0</v>
      </c>
      <c r="J364" s="361">
        <v>0</v>
      </c>
      <c r="K364" s="361">
        <v>0</v>
      </c>
      <c r="L364" s="361">
        <v>0</v>
      </c>
      <c r="M364" s="361">
        <v>0</v>
      </c>
      <c r="N364" s="361">
        <v>0</v>
      </c>
      <c r="O364" s="361">
        <v>0</v>
      </c>
      <c r="P364" s="361">
        <v>0</v>
      </c>
      <c r="Q364" s="361">
        <v>0</v>
      </c>
      <c r="R364" s="361">
        <v>0</v>
      </c>
      <c r="S364" s="361">
        <v>0</v>
      </c>
      <c r="T364" s="361">
        <v>0</v>
      </c>
      <c r="U364" s="361">
        <v>0</v>
      </c>
      <c r="V364" s="361">
        <v>0</v>
      </c>
      <c r="W364" s="361">
        <v>0</v>
      </c>
      <c r="X364" s="361">
        <v>0</v>
      </c>
      <c r="Y364" s="361">
        <v>0</v>
      </c>
      <c r="Z364" s="362">
        <f t="shared" si="16"/>
        <v>0</v>
      </c>
      <c r="AA364" s="365"/>
    </row>
    <row r="365" spans="1:27" s="364" customFormat="1" ht="12.75" customHeight="1">
      <c r="A365" s="358">
        <f t="shared" si="14"/>
        <v>15</v>
      </c>
      <c r="B365" s="398">
        <v>130201890070199</v>
      </c>
      <c r="C365" s="417" t="s">
        <v>614</v>
      </c>
      <c r="D365" s="359">
        <f>+SUMIF('BG SISTEMA'!A:A,'CA EF'!B365,'BG SISTEMA'!F:F)</f>
        <v>0</v>
      </c>
      <c r="E365" s="360"/>
      <c r="F365" s="360"/>
      <c r="G365" s="418">
        <v>0</v>
      </c>
      <c r="H365" s="361">
        <f t="shared" si="15"/>
        <v>0</v>
      </c>
      <c r="I365" s="361">
        <v>0</v>
      </c>
      <c r="J365" s="361">
        <v>0</v>
      </c>
      <c r="K365" s="361">
        <v>0</v>
      </c>
      <c r="L365" s="361">
        <v>0</v>
      </c>
      <c r="M365" s="361">
        <v>0</v>
      </c>
      <c r="N365" s="361">
        <v>0</v>
      </c>
      <c r="O365" s="361">
        <v>0</v>
      </c>
      <c r="P365" s="361">
        <v>0</v>
      </c>
      <c r="Q365" s="361">
        <v>0</v>
      </c>
      <c r="R365" s="361">
        <v>0</v>
      </c>
      <c r="S365" s="361">
        <v>0</v>
      </c>
      <c r="T365" s="361">
        <v>0</v>
      </c>
      <c r="U365" s="361">
        <v>0</v>
      </c>
      <c r="V365" s="361">
        <v>0</v>
      </c>
      <c r="W365" s="361">
        <v>0</v>
      </c>
      <c r="X365" s="361">
        <v>0</v>
      </c>
      <c r="Y365" s="361">
        <v>0</v>
      </c>
      <c r="Z365" s="362">
        <f t="shared" si="16"/>
        <v>0</v>
      </c>
      <c r="AA365" s="365"/>
    </row>
    <row r="366" spans="1:27" s="364" customFormat="1" ht="12.75" customHeight="1">
      <c r="A366" s="358">
        <f t="shared" si="14"/>
        <v>15</v>
      </c>
      <c r="B366" s="398">
        <v>130201890080101</v>
      </c>
      <c r="C366" s="417" t="s">
        <v>615</v>
      </c>
      <c r="D366" s="359">
        <f>+SUMIF('BG SISTEMA'!A:A,'CA EF'!B366,'BG SISTEMA'!F:F)</f>
        <v>0</v>
      </c>
      <c r="E366" s="360"/>
      <c r="F366" s="360"/>
      <c r="G366" s="418">
        <v>0</v>
      </c>
      <c r="H366" s="361">
        <f t="shared" si="15"/>
        <v>0</v>
      </c>
      <c r="I366" s="361">
        <v>0</v>
      </c>
      <c r="J366" s="361">
        <v>0</v>
      </c>
      <c r="K366" s="361">
        <v>0</v>
      </c>
      <c r="L366" s="361">
        <v>0</v>
      </c>
      <c r="M366" s="361">
        <v>0</v>
      </c>
      <c r="N366" s="361">
        <v>0</v>
      </c>
      <c r="O366" s="361">
        <v>0</v>
      </c>
      <c r="P366" s="361">
        <v>0</v>
      </c>
      <c r="Q366" s="361">
        <v>0</v>
      </c>
      <c r="R366" s="361">
        <v>0</v>
      </c>
      <c r="S366" s="361">
        <v>0</v>
      </c>
      <c r="T366" s="361">
        <v>0</v>
      </c>
      <c r="U366" s="361">
        <v>0</v>
      </c>
      <c r="V366" s="361">
        <v>0</v>
      </c>
      <c r="W366" s="361">
        <v>0</v>
      </c>
      <c r="X366" s="361">
        <v>0</v>
      </c>
      <c r="Y366" s="361">
        <v>0</v>
      </c>
      <c r="Z366" s="362">
        <f t="shared" si="16"/>
        <v>0</v>
      </c>
      <c r="AA366" s="365"/>
    </row>
    <row r="367" spans="1:27" s="364" customFormat="1" ht="12.75" customHeight="1">
      <c r="A367" s="358">
        <f t="shared" si="14"/>
        <v>15</v>
      </c>
      <c r="B367" s="398">
        <v>130201890080199</v>
      </c>
      <c r="C367" s="417" t="s">
        <v>616</v>
      </c>
      <c r="D367" s="359">
        <f>+SUMIF('BG SISTEMA'!A:A,'CA EF'!B367,'BG SISTEMA'!F:F)</f>
        <v>0</v>
      </c>
      <c r="E367" s="360"/>
      <c r="F367" s="360"/>
      <c r="G367" s="418">
        <v>0</v>
      </c>
      <c r="H367" s="361">
        <f t="shared" si="15"/>
        <v>0</v>
      </c>
      <c r="I367" s="361">
        <v>0</v>
      </c>
      <c r="J367" s="361">
        <v>0</v>
      </c>
      <c r="K367" s="361">
        <v>0</v>
      </c>
      <c r="L367" s="361">
        <v>0</v>
      </c>
      <c r="M367" s="361">
        <v>0</v>
      </c>
      <c r="N367" s="361">
        <v>0</v>
      </c>
      <c r="O367" s="361">
        <v>0</v>
      </c>
      <c r="P367" s="361">
        <v>0</v>
      </c>
      <c r="Q367" s="361">
        <v>0</v>
      </c>
      <c r="R367" s="361">
        <v>0</v>
      </c>
      <c r="S367" s="361">
        <v>0</v>
      </c>
      <c r="T367" s="361">
        <v>0</v>
      </c>
      <c r="U367" s="361">
        <v>0</v>
      </c>
      <c r="V367" s="361">
        <v>0</v>
      </c>
      <c r="W367" s="361">
        <v>0</v>
      </c>
      <c r="X367" s="361">
        <v>0</v>
      </c>
      <c r="Y367" s="361">
        <v>0</v>
      </c>
      <c r="Z367" s="362">
        <f t="shared" si="16"/>
        <v>0</v>
      </c>
      <c r="AA367" s="365"/>
    </row>
    <row r="368" spans="1:27" s="364" customFormat="1" ht="12.75" customHeight="1">
      <c r="A368" s="358">
        <f t="shared" si="14"/>
        <v>15</v>
      </c>
      <c r="B368" s="398">
        <v>130201910010101</v>
      </c>
      <c r="C368" s="417" t="s">
        <v>617</v>
      </c>
      <c r="D368" s="359">
        <f>+SUMIF('BG SISTEMA'!A:A,'CA EF'!B368,'BG SISTEMA'!F:F)</f>
        <v>0</v>
      </c>
      <c r="E368" s="360"/>
      <c r="F368" s="360"/>
      <c r="G368" s="418">
        <v>0</v>
      </c>
      <c r="H368" s="361">
        <f t="shared" si="15"/>
        <v>0</v>
      </c>
      <c r="I368" s="361">
        <v>0</v>
      </c>
      <c r="J368" s="361">
        <v>0</v>
      </c>
      <c r="K368" s="361">
        <v>0</v>
      </c>
      <c r="L368" s="361">
        <v>0</v>
      </c>
      <c r="M368" s="361">
        <v>0</v>
      </c>
      <c r="N368" s="361">
        <v>0</v>
      </c>
      <c r="O368" s="361">
        <v>0</v>
      </c>
      <c r="P368" s="361">
        <v>0</v>
      </c>
      <c r="Q368" s="361">
        <v>0</v>
      </c>
      <c r="R368" s="361">
        <v>0</v>
      </c>
      <c r="S368" s="361">
        <v>0</v>
      </c>
      <c r="T368" s="361">
        <v>0</v>
      </c>
      <c r="U368" s="361">
        <v>0</v>
      </c>
      <c r="V368" s="361">
        <v>0</v>
      </c>
      <c r="W368" s="361">
        <v>0</v>
      </c>
      <c r="X368" s="361">
        <v>0</v>
      </c>
      <c r="Y368" s="361">
        <v>0</v>
      </c>
      <c r="Z368" s="362">
        <f t="shared" si="16"/>
        <v>0</v>
      </c>
      <c r="AA368" s="365"/>
    </row>
    <row r="369" spans="1:27" s="364" customFormat="1" ht="12.75" customHeight="1">
      <c r="A369" s="358">
        <f t="shared" si="14"/>
        <v>15</v>
      </c>
      <c r="B369" s="398">
        <v>130201910010199</v>
      </c>
      <c r="C369" s="417" t="s">
        <v>618</v>
      </c>
      <c r="D369" s="359">
        <f>+SUMIF('BG SISTEMA'!A:A,'CA EF'!B369,'BG SISTEMA'!F:F)</f>
        <v>0</v>
      </c>
      <c r="E369" s="360"/>
      <c r="F369" s="360"/>
      <c r="G369" s="418">
        <v>0</v>
      </c>
      <c r="H369" s="361">
        <f t="shared" si="15"/>
        <v>0</v>
      </c>
      <c r="I369" s="361">
        <v>0</v>
      </c>
      <c r="J369" s="361">
        <v>0</v>
      </c>
      <c r="K369" s="361">
        <v>0</v>
      </c>
      <c r="L369" s="361">
        <v>0</v>
      </c>
      <c r="M369" s="361">
        <v>0</v>
      </c>
      <c r="N369" s="361">
        <v>0</v>
      </c>
      <c r="O369" s="361">
        <v>0</v>
      </c>
      <c r="P369" s="361">
        <v>0</v>
      </c>
      <c r="Q369" s="361">
        <v>0</v>
      </c>
      <c r="R369" s="361">
        <v>0</v>
      </c>
      <c r="S369" s="361">
        <v>0</v>
      </c>
      <c r="T369" s="361">
        <v>0</v>
      </c>
      <c r="U369" s="361">
        <v>0</v>
      </c>
      <c r="V369" s="361">
        <v>0</v>
      </c>
      <c r="W369" s="361">
        <v>0</v>
      </c>
      <c r="X369" s="361">
        <v>0</v>
      </c>
      <c r="Y369" s="361">
        <v>0</v>
      </c>
      <c r="Z369" s="362">
        <f t="shared" si="16"/>
        <v>0</v>
      </c>
      <c r="AA369" s="363"/>
    </row>
    <row r="370" spans="1:27" s="364" customFormat="1" ht="12.75" customHeight="1">
      <c r="A370" s="358">
        <f t="shared" si="14"/>
        <v>15</v>
      </c>
      <c r="B370" s="398">
        <v>130201910020101</v>
      </c>
      <c r="C370" s="417" t="s">
        <v>619</v>
      </c>
      <c r="D370" s="359">
        <f>+SUMIF('BG SISTEMA'!A:A,'CA EF'!B370,'BG SISTEMA'!F:F)</f>
        <v>0</v>
      </c>
      <c r="E370" s="360"/>
      <c r="F370" s="360"/>
      <c r="G370" s="418">
        <v>0</v>
      </c>
      <c r="H370" s="361">
        <f t="shared" si="15"/>
        <v>0</v>
      </c>
      <c r="I370" s="361">
        <v>0</v>
      </c>
      <c r="J370" s="361">
        <v>0</v>
      </c>
      <c r="K370" s="361">
        <v>0</v>
      </c>
      <c r="L370" s="361">
        <v>0</v>
      </c>
      <c r="M370" s="361">
        <v>0</v>
      </c>
      <c r="N370" s="361">
        <v>0</v>
      </c>
      <c r="O370" s="361">
        <v>0</v>
      </c>
      <c r="P370" s="361">
        <v>0</v>
      </c>
      <c r="Q370" s="361">
        <v>0</v>
      </c>
      <c r="R370" s="361">
        <v>0</v>
      </c>
      <c r="S370" s="361">
        <v>0</v>
      </c>
      <c r="T370" s="361">
        <v>0</v>
      </c>
      <c r="U370" s="361">
        <v>0</v>
      </c>
      <c r="V370" s="361">
        <v>0</v>
      </c>
      <c r="W370" s="361">
        <v>0</v>
      </c>
      <c r="X370" s="361">
        <v>0</v>
      </c>
      <c r="Y370" s="361">
        <v>0</v>
      </c>
      <c r="Z370" s="362">
        <f t="shared" si="16"/>
        <v>0</v>
      </c>
      <c r="AA370" s="363"/>
    </row>
    <row r="371" spans="1:27" s="364" customFormat="1" ht="12.75" customHeight="1">
      <c r="A371" s="358">
        <f t="shared" si="14"/>
        <v>15</v>
      </c>
      <c r="B371" s="398">
        <v>130201910020199</v>
      </c>
      <c r="C371" s="417" t="s">
        <v>620</v>
      </c>
      <c r="D371" s="359">
        <f>+SUMIF('BG SISTEMA'!A:A,'CA EF'!B371,'BG SISTEMA'!F:F)</f>
        <v>0</v>
      </c>
      <c r="E371" s="360"/>
      <c r="F371" s="360"/>
      <c r="G371" s="418">
        <v>0</v>
      </c>
      <c r="H371" s="361">
        <f t="shared" si="15"/>
        <v>0</v>
      </c>
      <c r="I371" s="361">
        <v>0</v>
      </c>
      <c r="J371" s="361">
        <v>0</v>
      </c>
      <c r="K371" s="361">
        <v>0</v>
      </c>
      <c r="L371" s="361">
        <v>0</v>
      </c>
      <c r="M371" s="361">
        <v>0</v>
      </c>
      <c r="N371" s="361">
        <v>0</v>
      </c>
      <c r="O371" s="361">
        <v>0</v>
      </c>
      <c r="P371" s="361">
        <v>0</v>
      </c>
      <c r="Q371" s="361">
        <v>0</v>
      </c>
      <c r="R371" s="361">
        <v>0</v>
      </c>
      <c r="S371" s="361">
        <v>0</v>
      </c>
      <c r="T371" s="361">
        <v>0</v>
      </c>
      <c r="U371" s="361">
        <v>0</v>
      </c>
      <c r="V371" s="361">
        <v>0</v>
      </c>
      <c r="W371" s="361">
        <v>0</v>
      </c>
      <c r="X371" s="361">
        <v>0</v>
      </c>
      <c r="Y371" s="361">
        <v>0</v>
      </c>
      <c r="Z371" s="362">
        <f t="shared" si="16"/>
        <v>0</v>
      </c>
      <c r="AA371" s="363"/>
    </row>
    <row r="372" spans="1:27" s="364" customFormat="1" ht="12.75" customHeight="1">
      <c r="A372" s="358">
        <f t="shared" si="14"/>
        <v>15</v>
      </c>
      <c r="B372" s="398">
        <v>130201930010101</v>
      </c>
      <c r="C372" s="417" t="s">
        <v>617</v>
      </c>
      <c r="D372" s="359">
        <f>+SUMIF('BG SISTEMA'!A:A,'CA EF'!B372,'BG SISTEMA'!F:F)</f>
        <v>0</v>
      </c>
      <c r="E372" s="360"/>
      <c r="F372" s="360"/>
      <c r="G372" s="418">
        <v>0</v>
      </c>
      <c r="H372" s="361">
        <f t="shared" si="15"/>
        <v>0</v>
      </c>
      <c r="I372" s="361">
        <v>0</v>
      </c>
      <c r="J372" s="361">
        <v>0</v>
      </c>
      <c r="K372" s="361">
        <v>0</v>
      </c>
      <c r="L372" s="361">
        <v>0</v>
      </c>
      <c r="M372" s="361">
        <v>0</v>
      </c>
      <c r="N372" s="361">
        <v>0</v>
      </c>
      <c r="O372" s="361">
        <v>0</v>
      </c>
      <c r="P372" s="361">
        <v>0</v>
      </c>
      <c r="Q372" s="361">
        <v>0</v>
      </c>
      <c r="R372" s="361">
        <v>0</v>
      </c>
      <c r="S372" s="361">
        <v>0</v>
      </c>
      <c r="T372" s="361">
        <v>0</v>
      </c>
      <c r="U372" s="361">
        <v>0</v>
      </c>
      <c r="V372" s="361">
        <v>0</v>
      </c>
      <c r="W372" s="361">
        <v>0</v>
      </c>
      <c r="X372" s="361">
        <v>0</v>
      </c>
      <c r="Y372" s="361">
        <v>0</v>
      </c>
      <c r="Z372" s="362">
        <f t="shared" si="16"/>
        <v>0</v>
      </c>
      <c r="AA372" s="363"/>
    </row>
    <row r="373" spans="1:27" s="364" customFormat="1" ht="12.75" customHeight="1">
      <c r="A373" s="358">
        <f t="shared" si="14"/>
        <v>15</v>
      </c>
      <c r="B373" s="398">
        <v>130201930010199</v>
      </c>
      <c r="C373" s="417" t="s">
        <v>618</v>
      </c>
      <c r="D373" s="359">
        <f>+SUMIF('BG SISTEMA'!A:A,'CA EF'!B373,'BG SISTEMA'!F:F)</f>
        <v>0</v>
      </c>
      <c r="E373" s="360"/>
      <c r="F373" s="360"/>
      <c r="G373" s="418">
        <v>0</v>
      </c>
      <c r="H373" s="361">
        <f t="shared" si="15"/>
        <v>0</v>
      </c>
      <c r="I373" s="361">
        <v>0</v>
      </c>
      <c r="J373" s="361">
        <v>0</v>
      </c>
      <c r="K373" s="361">
        <v>0</v>
      </c>
      <c r="L373" s="361">
        <v>0</v>
      </c>
      <c r="M373" s="361">
        <v>0</v>
      </c>
      <c r="N373" s="361">
        <v>0</v>
      </c>
      <c r="O373" s="361">
        <v>0</v>
      </c>
      <c r="P373" s="361">
        <v>0</v>
      </c>
      <c r="Q373" s="361">
        <v>0</v>
      </c>
      <c r="R373" s="361">
        <v>0</v>
      </c>
      <c r="S373" s="361">
        <v>0</v>
      </c>
      <c r="T373" s="361">
        <v>0</v>
      </c>
      <c r="U373" s="361">
        <v>0</v>
      </c>
      <c r="V373" s="361">
        <v>0</v>
      </c>
      <c r="W373" s="361">
        <v>0</v>
      </c>
      <c r="X373" s="361">
        <v>0</v>
      </c>
      <c r="Y373" s="361">
        <v>0</v>
      </c>
      <c r="Z373" s="362">
        <f t="shared" si="16"/>
        <v>0</v>
      </c>
      <c r="AA373" s="363"/>
    </row>
    <row r="374" spans="1:27" s="364" customFormat="1" ht="12.75" customHeight="1">
      <c r="A374" s="358">
        <f t="shared" si="14"/>
        <v>15</v>
      </c>
      <c r="B374" s="398">
        <v>130201930020101</v>
      </c>
      <c r="C374" s="417" t="s">
        <v>619</v>
      </c>
      <c r="D374" s="359">
        <f>+SUMIF('BG SISTEMA'!A:A,'CA EF'!B374,'BG SISTEMA'!F:F)</f>
        <v>0</v>
      </c>
      <c r="E374" s="360"/>
      <c r="F374" s="360"/>
      <c r="G374" s="418">
        <v>0</v>
      </c>
      <c r="H374" s="361">
        <f t="shared" si="15"/>
        <v>0</v>
      </c>
      <c r="I374" s="361">
        <v>0</v>
      </c>
      <c r="J374" s="361">
        <v>0</v>
      </c>
      <c r="K374" s="361">
        <v>0</v>
      </c>
      <c r="L374" s="361">
        <v>0</v>
      </c>
      <c r="M374" s="361">
        <v>0</v>
      </c>
      <c r="N374" s="361">
        <v>0</v>
      </c>
      <c r="O374" s="361">
        <v>0</v>
      </c>
      <c r="P374" s="361">
        <v>0</v>
      </c>
      <c r="Q374" s="361">
        <v>0</v>
      </c>
      <c r="R374" s="361">
        <v>0</v>
      </c>
      <c r="S374" s="361">
        <v>0</v>
      </c>
      <c r="T374" s="361">
        <v>0</v>
      </c>
      <c r="U374" s="361">
        <v>0</v>
      </c>
      <c r="V374" s="361">
        <v>0</v>
      </c>
      <c r="W374" s="361">
        <v>0</v>
      </c>
      <c r="X374" s="361">
        <v>0</v>
      </c>
      <c r="Y374" s="361">
        <v>0</v>
      </c>
      <c r="Z374" s="362">
        <f t="shared" si="16"/>
        <v>0</v>
      </c>
      <c r="AA374" s="363"/>
    </row>
    <row r="375" spans="1:27" s="364" customFormat="1" ht="12.75" customHeight="1">
      <c r="A375" s="358">
        <f t="shared" si="2"/>
        <v>15</v>
      </c>
      <c r="B375" s="398">
        <v>130201930020199</v>
      </c>
      <c r="C375" s="417" t="s">
        <v>620</v>
      </c>
      <c r="D375" s="359">
        <f>+SUMIF('BG SISTEMA'!A:A,'CA EF'!B375,'BG SISTEMA'!F:F)</f>
        <v>0</v>
      </c>
      <c r="E375" s="360"/>
      <c r="F375" s="360"/>
      <c r="G375" s="418">
        <v>0</v>
      </c>
      <c r="H375" s="361">
        <f t="shared" si="0"/>
        <v>0</v>
      </c>
      <c r="I375" s="361">
        <v>0</v>
      </c>
      <c r="J375" s="361">
        <v>0</v>
      </c>
      <c r="K375" s="361">
        <v>0</v>
      </c>
      <c r="L375" s="361">
        <v>0</v>
      </c>
      <c r="M375" s="361">
        <v>0</v>
      </c>
      <c r="N375" s="361">
        <v>0</v>
      </c>
      <c r="O375" s="361">
        <v>0</v>
      </c>
      <c r="P375" s="361">
        <v>0</v>
      </c>
      <c r="Q375" s="361">
        <v>0</v>
      </c>
      <c r="R375" s="361">
        <v>0</v>
      </c>
      <c r="S375" s="361">
        <v>0</v>
      </c>
      <c r="T375" s="361">
        <v>0</v>
      </c>
      <c r="U375" s="361">
        <v>0</v>
      </c>
      <c r="V375" s="361">
        <v>0</v>
      </c>
      <c r="W375" s="361">
        <v>0</v>
      </c>
      <c r="X375" s="361">
        <v>0</v>
      </c>
      <c r="Y375" s="361">
        <v>0</v>
      </c>
      <c r="Z375" s="362">
        <f t="shared" si="1"/>
        <v>0</v>
      </c>
      <c r="AA375" s="365"/>
    </row>
    <row r="376" spans="1:27" s="364" customFormat="1" ht="12.75" customHeight="1">
      <c r="A376" s="358">
        <f t="shared" si="2"/>
        <v>15</v>
      </c>
      <c r="B376" s="398">
        <v>130201950010101</v>
      </c>
      <c r="C376" s="417" t="s">
        <v>617</v>
      </c>
      <c r="D376" s="359">
        <f>+SUMIF('BG SISTEMA'!A:A,'CA EF'!B376,'BG SISTEMA'!F:F)</f>
        <v>0</v>
      </c>
      <c r="E376" s="360"/>
      <c r="F376" s="360"/>
      <c r="G376" s="418">
        <v>0</v>
      </c>
      <c r="H376" s="361">
        <f t="shared" si="0"/>
        <v>0</v>
      </c>
      <c r="I376" s="361">
        <v>0</v>
      </c>
      <c r="J376" s="361">
        <v>0</v>
      </c>
      <c r="K376" s="361">
        <v>0</v>
      </c>
      <c r="L376" s="361">
        <v>0</v>
      </c>
      <c r="M376" s="361">
        <v>0</v>
      </c>
      <c r="N376" s="361">
        <v>0</v>
      </c>
      <c r="O376" s="361">
        <v>0</v>
      </c>
      <c r="P376" s="361">
        <v>0</v>
      </c>
      <c r="Q376" s="361">
        <v>0</v>
      </c>
      <c r="R376" s="361">
        <v>0</v>
      </c>
      <c r="S376" s="361">
        <v>0</v>
      </c>
      <c r="T376" s="361">
        <v>0</v>
      </c>
      <c r="U376" s="361">
        <v>0</v>
      </c>
      <c r="V376" s="361">
        <v>0</v>
      </c>
      <c r="W376" s="361">
        <v>0</v>
      </c>
      <c r="X376" s="361">
        <v>0</v>
      </c>
      <c r="Y376" s="361">
        <v>0</v>
      </c>
      <c r="Z376" s="362">
        <f t="shared" si="1"/>
        <v>0</v>
      </c>
      <c r="AA376" s="365"/>
    </row>
    <row r="377" spans="1:27" s="364" customFormat="1" ht="12.75" customHeight="1">
      <c r="A377" s="358">
        <f t="shared" si="2"/>
        <v>15</v>
      </c>
      <c r="B377" s="398">
        <v>130201950010199</v>
      </c>
      <c r="C377" s="417" t="s">
        <v>618</v>
      </c>
      <c r="D377" s="359">
        <f>+SUMIF('BG SISTEMA'!A:A,'CA EF'!B377,'BG SISTEMA'!F:F)</f>
        <v>0</v>
      </c>
      <c r="E377" s="360"/>
      <c r="F377" s="360"/>
      <c r="G377" s="418">
        <v>0</v>
      </c>
      <c r="H377" s="361">
        <f t="shared" si="0"/>
        <v>0</v>
      </c>
      <c r="I377" s="361">
        <v>0</v>
      </c>
      <c r="J377" s="361">
        <v>0</v>
      </c>
      <c r="K377" s="361">
        <v>0</v>
      </c>
      <c r="L377" s="361">
        <v>0</v>
      </c>
      <c r="M377" s="361">
        <v>0</v>
      </c>
      <c r="N377" s="361">
        <v>0</v>
      </c>
      <c r="O377" s="361">
        <v>0</v>
      </c>
      <c r="P377" s="361">
        <v>0</v>
      </c>
      <c r="Q377" s="361">
        <v>0</v>
      </c>
      <c r="R377" s="361">
        <v>0</v>
      </c>
      <c r="S377" s="361">
        <v>0</v>
      </c>
      <c r="T377" s="361">
        <v>0</v>
      </c>
      <c r="U377" s="361">
        <v>0</v>
      </c>
      <c r="V377" s="361">
        <v>0</v>
      </c>
      <c r="W377" s="361">
        <v>0</v>
      </c>
      <c r="X377" s="361">
        <v>0</v>
      </c>
      <c r="Y377" s="361">
        <v>0</v>
      </c>
      <c r="Z377" s="362">
        <f t="shared" si="1"/>
        <v>0</v>
      </c>
      <c r="AA377" s="365"/>
    </row>
    <row r="378" spans="1:27" s="364" customFormat="1" ht="12.75" customHeight="1">
      <c r="A378" s="358">
        <f t="shared" si="2"/>
        <v>15</v>
      </c>
      <c r="B378" s="398">
        <v>130201950020101</v>
      </c>
      <c r="C378" s="417" t="s">
        <v>619</v>
      </c>
      <c r="D378" s="359">
        <f>+SUMIF('BG SISTEMA'!A:A,'CA EF'!B378,'BG SISTEMA'!F:F)</f>
        <v>0</v>
      </c>
      <c r="E378" s="360"/>
      <c r="F378" s="360"/>
      <c r="G378" s="418">
        <v>0</v>
      </c>
      <c r="H378" s="361">
        <f t="shared" si="0"/>
        <v>0</v>
      </c>
      <c r="I378" s="361">
        <v>0</v>
      </c>
      <c r="J378" s="361">
        <v>0</v>
      </c>
      <c r="K378" s="361">
        <v>0</v>
      </c>
      <c r="L378" s="361">
        <v>0</v>
      </c>
      <c r="M378" s="361">
        <v>0</v>
      </c>
      <c r="N378" s="361">
        <v>0</v>
      </c>
      <c r="O378" s="361">
        <v>0</v>
      </c>
      <c r="P378" s="361">
        <v>0</v>
      </c>
      <c r="Q378" s="361">
        <v>0</v>
      </c>
      <c r="R378" s="361">
        <v>0</v>
      </c>
      <c r="S378" s="361">
        <v>0</v>
      </c>
      <c r="T378" s="361">
        <v>0</v>
      </c>
      <c r="U378" s="361">
        <v>0</v>
      </c>
      <c r="V378" s="361">
        <v>0</v>
      </c>
      <c r="W378" s="361">
        <v>0</v>
      </c>
      <c r="X378" s="361">
        <v>0</v>
      </c>
      <c r="Y378" s="361">
        <v>0</v>
      </c>
      <c r="Z378" s="362">
        <f t="shared" si="1"/>
        <v>0</v>
      </c>
      <c r="AA378" s="365"/>
    </row>
    <row r="379" spans="1:27" s="364" customFormat="1" ht="12.75" customHeight="1">
      <c r="A379" s="358">
        <f t="shared" si="2"/>
        <v>15</v>
      </c>
      <c r="B379" s="398">
        <v>130201950020199</v>
      </c>
      <c r="C379" s="417" t="s">
        <v>620</v>
      </c>
      <c r="D379" s="359">
        <f>+SUMIF('BG SISTEMA'!A:A,'CA EF'!B379,'BG SISTEMA'!F:F)</f>
        <v>0</v>
      </c>
      <c r="E379" s="360"/>
      <c r="F379" s="360"/>
      <c r="G379" s="418">
        <v>0</v>
      </c>
      <c r="H379" s="361">
        <f t="shared" si="0"/>
        <v>0</v>
      </c>
      <c r="I379" s="361">
        <v>0</v>
      </c>
      <c r="J379" s="361">
        <v>0</v>
      </c>
      <c r="K379" s="361">
        <v>0</v>
      </c>
      <c r="L379" s="361">
        <v>0</v>
      </c>
      <c r="M379" s="361">
        <v>0</v>
      </c>
      <c r="N379" s="361">
        <v>0</v>
      </c>
      <c r="O379" s="361">
        <v>0</v>
      </c>
      <c r="P379" s="361">
        <v>0</v>
      </c>
      <c r="Q379" s="361">
        <v>0</v>
      </c>
      <c r="R379" s="361">
        <v>0</v>
      </c>
      <c r="S379" s="361">
        <v>0</v>
      </c>
      <c r="T379" s="361">
        <v>0</v>
      </c>
      <c r="U379" s="361">
        <v>0</v>
      </c>
      <c r="V379" s="361">
        <v>0</v>
      </c>
      <c r="W379" s="361">
        <v>0</v>
      </c>
      <c r="X379" s="361">
        <v>0</v>
      </c>
      <c r="Y379" s="361">
        <v>0</v>
      </c>
      <c r="Z379" s="362">
        <f t="shared" si="1"/>
        <v>0</v>
      </c>
      <c r="AA379" s="365"/>
    </row>
    <row r="380" spans="1:27" s="364" customFormat="1" ht="12.75" customHeight="1">
      <c r="A380" s="358">
        <f t="shared" si="2"/>
        <v>15</v>
      </c>
      <c r="B380" s="398">
        <v>130301970010101</v>
      </c>
      <c r="C380" s="417" t="s">
        <v>621</v>
      </c>
      <c r="D380" s="359">
        <f>+SUMIF('BG SISTEMA'!A:A,'CA EF'!B380,'BG SISTEMA'!F:F)</f>
        <v>0</v>
      </c>
      <c r="E380" s="360"/>
      <c r="F380" s="360"/>
      <c r="G380" s="418">
        <v>0</v>
      </c>
      <c r="H380" s="361">
        <f t="shared" si="0"/>
        <v>0</v>
      </c>
      <c r="I380" s="361">
        <v>0</v>
      </c>
      <c r="J380" s="361">
        <v>0</v>
      </c>
      <c r="K380" s="361">
        <v>0</v>
      </c>
      <c r="L380" s="361">
        <v>0</v>
      </c>
      <c r="M380" s="361">
        <v>0</v>
      </c>
      <c r="N380" s="361">
        <v>0</v>
      </c>
      <c r="O380" s="361">
        <v>0</v>
      </c>
      <c r="P380" s="361">
        <v>0</v>
      </c>
      <c r="Q380" s="361">
        <v>0</v>
      </c>
      <c r="R380" s="361">
        <v>0</v>
      </c>
      <c r="S380" s="361">
        <v>0</v>
      </c>
      <c r="T380" s="361">
        <v>0</v>
      </c>
      <c r="U380" s="361">
        <v>0</v>
      </c>
      <c r="V380" s="361">
        <v>0</v>
      </c>
      <c r="W380" s="361">
        <v>0</v>
      </c>
      <c r="X380" s="361">
        <v>0</v>
      </c>
      <c r="Y380" s="361">
        <v>0</v>
      </c>
      <c r="Z380" s="362">
        <f t="shared" si="1"/>
        <v>0</v>
      </c>
      <c r="AA380" s="365"/>
    </row>
    <row r="381" spans="1:27" s="364" customFormat="1" ht="12.75" customHeight="1">
      <c r="A381" s="358">
        <f t="shared" si="2"/>
        <v>15</v>
      </c>
      <c r="B381" s="398">
        <v>130301970010199</v>
      </c>
      <c r="C381" s="417" t="s">
        <v>622</v>
      </c>
      <c r="D381" s="359">
        <f>+SUMIF('BG SISTEMA'!A:A,'CA EF'!B381,'BG SISTEMA'!F:F)</f>
        <v>0</v>
      </c>
      <c r="E381" s="360"/>
      <c r="F381" s="360"/>
      <c r="G381" s="418">
        <v>0</v>
      </c>
      <c r="H381" s="361">
        <f t="shared" si="0"/>
        <v>0</v>
      </c>
      <c r="I381" s="361">
        <v>0</v>
      </c>
      <c r="J381" s="361">
        <v>0</v>
      </c>
      <c r="K381" s="361">
        <v>0</v>
      </c>
      <c r="L381" s="361">
        <v>0</v>
      </c>
      <c r="M381" s="361">
        <v>0</v>
      </c>
      <c r="N381" s="361">
        <v>0</v>
      </c>
      <c r="O381" s="361">
        <v>0</v>
      </c>
      <c r="P381" s="361">
        <v>0</v>
      </c>
      <c r="Q381" s="361">
        <v>0</v>
      </c>
      <c r="R381" s="361">
        <v>0</v>
      </c>
      <c r="S381" s="361">
        <v>0</v>
      </c>
      <c r="T381" s="361">
        <v>0</v>
      </c>
      <c r="U381" s="361">
        <v>0</v>
      </c>
      <c r="V381" s="361">
        <v>0</v>
      </c>
      <c r="W381" s="361">
        <v>0</v>
      </c>
      <c r="X381" s="361">
        <v>0</v>
      </c>
      <c r="Y381" s="361">
        <v>0</v>
      </c>
      <c r="Z381" s="362">
        <f t="shared" si="1"/>
        <v>0</v>
      </c>
      <c r="AA381" s="365"/>
    </row>
    <row r="382" spans="1:27" s="364" customFormat="1" ht="12.75" customHeight="1">
      <c r="A382" s="358">
        <f t="shared" si="2"/>
        <v>15</v>
      </c>
      <c r="B382" s="398">
        <v>130401990010101</v>
      </c>
      <c r="C382" s="417" t="s">
        <v>623</v>
      </c>
      <c r="D382" s="359">
        <f>+SUMIF('BG SISTEMA'!A:A,'CA EF'!B382,'BG SISTEMA'!F:F)</f>
        <v>0</v>
      </c>
      <c r="E382" s="360"/>
      <c r="F382" s="360"/>
      <c r="G382" s="418">
        <v>0</v>
      </c>
      <c r="H382" s="361">
        <f t="shared" si="0"/>
        <v>0</v>
      </c>
      <c r="I382" s="361">
        <v>0</v>
      </c>
      <c r="J382" s="361">
        <v>0</v>
      </c>
      <c r="K382" s="361">
        <v>0</v>
      </c>
      <c r="L382" s="361">
        <v>0</v>
      </c>
      <c r="M382" s="361">
        <v>0</v>
      </c>
      <c r="N382" s="361">
        <v>0</v>
      </c>
      <c r="O382" s="361">
        <v>0</v>
      </c>
      <c r="P382" s="361">
        <v>0</v>
      </c>
      <c r="Q382" s="361">
        <v>0</v>
      </c>
      <c r="R382" s="361">
        <v>0</v>
      </c>
      <c r="S382" s="361">
        <v>0</v>
      </c>
      <c r="T382" s="361">
        <v>0</v>
      </c>
      <c r="U382" s="361">
        <v>0</v>
      </c>
      <c r="V382" s="361">
        <v>0</v>
      </c>
      <c r="W382" s="361">
        <v>0</v>
      </c>
      <c r="X382" s="361">
        <v>0</v>
      </c>
      <c r="Y382" s="361">
        <v>0</v>
      </c>
      <c r="Z382" s="362">
        <f t="shared" si="1"/>
        <v>0</v>
      </c>
      <c r="AA382" s="365"/>
    </row>
    <row r="383" spans="1:27" s="364" customFormat="1" ht="12.75" customHeight="1">
      <c r="A383" s="358">
        <f t="shared" si="2"/>
        <v>15</v>
      </c>
      <c r="B383" s="398">
        <v>130401990010199</v>
      </c>
      <c r="C383" s="417" t="s">
        <v>624</v>
      </c>
      <c r="D383" s="359">
        <f>+SUMIF('BG SISTEMA'!A:A,'CA EF'!B383,'BG SISTEMA'!F:F)</f>
        <v>0</v>
      </c>
      <c r="E383" s="360"/>
      <c r="F383" s="360"/>
      <c r="G383" s="418">
        <v>0</v>
      </c>
      <c r="H383" s="361">
        <f t="shared" si="0"/>
        <v>0</v>
      </c>
      <c r="I383" s="361">
        <v>0</v>
      </c>
      <c r="J383" s="361">
        <v>0</v>
      </c>
      <c r="K383" s="361">
        <v>0</v>
      </c>
      <c r="L383" s="361">
        <v>0</v>
      </c>
      <c r="M383" s="361">
        <v>0</v>
      </c>
      <c r="N383" s="361">
        <v>0</v>
      </c>
      <c r="O383" s="361">
        <v>0</v>
      </c>
      <c r="P383" s="361">
        <v>0</v>
      </c>
      <c r="Q383" s="361">
        <v>0</v>
      </c>
      <c r="R383" s="361">
        <v>0</v>
      </c>
      <c r="S383" s="361">
        <v>0</v>
      </c>
      <c r="T383" s="361">
        <v>0</v>
      </c>
      <c r="U383" s="361">
        <v>0</v>
      </c>
      <c r="V383" s="361">
        <v>0</v>
      </c>
      <c r="W383" s="361">
        <v>0</v>
      </c>
      <c r="X383" s="361">
        <v>0</v>
      </c>
      <c r="Y383" s="361">
        <v>0</v>
      </c>
      <c r="Z383" s="362">
        <f t="shared" si="1"/>
        <v>0</v>
      </c>
      <c r="AA383" s="365"/>
    </row>
    <row r="384" spans="1:27" s="364" customFormat="1" ht="12.75" customHeight="1">
      <c r="A384" s="358">
        <f t="shared" si="2"/>
        <v>15</v>
      </c>
      <c r="B384" s="398">
        <v>130401990010201</v>
      </c>
      <c r="C384" s="417" t="s">
        <v>625</v>
      </c>
      <c r="D384" s="359">
        <f>+SUMIF('BG SISTEMA'!A:A,'CA EF'!B384,'BG SISTEMA'!F:F)</f>
        <v>0</v>
      </c>
      <c r="E384" s="360"/>
      <c r="F384" s="360"/>
      <c r="G384" s="418">
        <v>0</v>
      </c>
      <c r="H384" s="361">
        <f t="shared" si="0"/>
        <v>0</v>
      </c>
      <c r="I384" s="361">
        <v>0</v>
      </c>
      <c r="J384" s="361">
        <v>0</v>
      </c>
      <c r="K384" s="361">
        <v>0</v>
      </c>
      <c r="L384" s="361">
        <v>0</v>
      </c>
      <c r="M384" s="361">
        <v>0</v>
      </c>
      <c r="N384" s="361">
        <v>0</v>
      </c>
      <c r="O384" s="361">
        <v>0</v>
      </c>
      <c r="P384" s="361">
        <v>0</v>
      </c>
      <c r="Q384" s="361">
        <v>0</v>
      </c>
      <c r="R384" s="361">
        <v>0</v>
      </c>
      <c r="S384" s="361">
        <v>0</v>
      </c>
      <c r="T384" s="361">
        <v>0</v>
      </c>
      <c r="U384" s="361">
        <v>0</v>
      </c>
      <c r="V384" s="361">
        <v>0</v>
      </c>
      <c r="W384" s="361">
        <v>0</v>
      </c>
      <c r="X384" s="361">
        <v>0</v>
      </c>
      <c r="Y384" s="361">
        <v>0</v>
      </c>
      <c r="Z384" s="362">
        <f t="shared" si="1"/>
        <v>0</v>
      </c>
      <c r="AA384" s="363"/>
    </row>
    <row r="385" spans="1:27" s="364" customFormat="1" ht="12.75" customHeight="1">
      <c r="A385" s="358">
        <f t="shared" si="2"/>
        <v>15</v>
      </c>
      <c r="B385" s="398">
        <v>130401990010299</v>
      </c>
      <c r="C385" s="417" t="s">
        <v>626</v>
      </c>
      <c r="D385" s="359">
        <f>+SUMIF('BG SISTEMA'!A:A,'CA EF'!B385,'BG SISTEMA'!F:F)</f>
        <v>0</v>
      </c>
      <c r="E385" s="360"/>
      <c r="F385" s="360"/>
      <c r="G385" s="418">
        <v>0</v>
      </c>
      <c r="H385" s="361">
        <f t="shared" si="0"/>
        <v>0</v>
      </c>
      <c r="I385" s="361">
        <v>0</v>
      </c>
      <c r="J385" s="361">
        <v>0</v>
      </c>
      <c r="K385" s="361">
        <v>0</v>
      </c>
      <c r="L385" s="361">
        <v>0</v>
      </c>
      <c r="M385" s="361">
        <v>0</v>
      </c>
      <c r="N385" s="361">
        <v>0</v>
      </c>
      <c r="O385" s="361">
        <v>0</v>
      </c>
      <c r="P385" s="361">
        <v>0</v>
      </c>
      <c r="Q385" s="361">
        <v>0</v>
      </c>
      <c r="R385" s="361">
        <v>0</v>
      </c>
      <c r="S385" s="361">
        <v>0</v>
      </c>
      <c r="T385" s="361">
        <v>0</v>
      </c>
      <c r="U385" s="361">
        <v>0</v>
      </c>
      <c r="V385" s="361">
        <v>0</v>
      </c>
      <c r="W385" s="361">
        <v>0</v>
      </c>
      <c r="X385" s="361">
        <v>0</v>
      </c>
      <c r="Y385" s="361">
        <v>0</v>
      </c>
      <c r="Z385" s="362">
        <f t="shared" si="1"/>
        <v>0</v>
      </c>
      <c r="AA385" s="365"/>
    </row>
    <row r="386" spans="1:27" s="364" customFormat="1" ht="12.75" customHeight="1">
      <c r="A386" s="358">
        <f t="shared" si="2"/>
        <v>15</v>
      </c>
      <c r="B386" s="398">
        <v>130402010010101</v>
      </c>
      <c r="C386" s="417" t="s">
        <v>627</v>
      </c>
      <c r="D386" s="359">
        <f>+SUMIF('BG SISTEMA'!A:A,'CA EF'!B386,'BG SISTEMA'!F:F)</f>
        <v>0</v>
      </c>
      <c r="E386" s="360"/>
      <c r="F386" s="360"/>
      <c r="G386" s="418">
        <v>0</v>
      </c>
      <c r="H386" s="361">
        <f t="shared" si="0"/>
        <v>0</v>
      </c>
      <c r="I386" s="361">
        <v>0</v>
      </c>
      <c r="J386" s="361">
        <v>0</v>
      </c>
      <c r="K386" s="361">
        <v>0</v>
      </c>
      <c r="L386" s="361">
        <v>0</v>
      </c>
      <c r="M386" s="361">
        <v>0</v>
      </c>
      <c r="N386" s="361">
        <v>0</v>
      </c>
      <c r="O386" s="361">
        <v>0</v>
      </c>
      <c r="P386" s="361">
        <v>0</v>
      </c>
      <c r="Q386" s="361">
        <v>0</v>
      </c>
      <c r="R386" s="361">
        <v>0</v>
      </c>
      <c r="S386" s="361">
        <v>0</v>
      </c>
      <c r="T386" s="361">
        <v>0</v>
      </c>
      <c r="U386" s="361">
        <v>0</v>
      </c>
      <c r="V386" s="361">
        <v>0</v>
      </c>
      <c r="W386" s="361">
        <v>0</v>
      </c>
      <c r="X386" s="361">
        <v>0</v>
      </c>
      <c r="Y386" s="361">
        <v>0</v>
      </c>
      <c r="Z386" s="362">
        <f t="shared" si="1"/>
        <v>0</v>
      </c>
      <c r="AA386" s="365"/>
    </row>
    <row r="387" spans="1:27" s="364" customFormat="1" ht="12.75" customHeight="1">
      <c r="A387" s="358">
        <f t="shared" si="2"/>
        <v>15</v>
      </c>
      <c r="B387" s="398">
        <v>130402010010199</v>
      </c>
      <c r="C387" s="417" t="s">
        <v>628</v>
      </c>
      <c r="D387" s="359">
        <f>+SUMIF('BG SISTEMA'!A:A,'CA EF'!B387,'BG SISTEMA'!F:F)</f>
        <v>0</v>
      </c>
      <c r="E387" s="360"/>
      <c r="F387" s="360"/>
      <c r="G387" s="418">
        <v>0</v>
      </c>
      <c r="H387" s="361">
        <f t="shared" si="0"/>
        <v>0</v>
      </c>
      <c r="I387" s="361">
        <v>0</v>
      </c>
      <c r="J387" s="361">
        <v>0</v>
      </c>
      <c r="K387" s="361">
        <v>0</v>
      </c>
      <c r="L387" s="361">
        <v>0</v>
      </c>
      <c r="M387" s="361">
        <v>0</v>
      </c>
      <c r="N387" s="361">
        <v>0</v>
      </c>
      <c r="O387" s="361">
        <v>0</v>
      </c>
      <c r="P387" s="361">
        <v>0</v>
      </c>
      <c r="Q387" s="361">
        <v>0</v>
      </c>
      <c r="R387" s="361">
        <v>0</v>
      </c>
      <c r="S387" s="361">
        <v>0</v>
      </c>
      <c r="T387" s="361">
        <v>0</v>
      </c>
      <c r="U387" s="361">
        <v>0</v>
      </c>
      <c r="V387" s="361">
        <v>0</v>
      </c>
      <c r="W387" s="361">
        <v>0</v>
      </c>
      <c r="X387" s="361">
        <v>0</v>
      </c>
      <c r="Y387" s="361">
        <v>0</v>
      </c>
      <c r="Z387" s="362">
        <f t="shared" si="1"/>
        <v>0</v>
      </c>
      <c r="AA387" s="363"/>
    </row>
    <row r="388" spans="1:27" s="364" customFormat="1" ht="12.75" customHeight="1">
      <c r="A388" s="358">
        <f t="shared" si="2"/>
        <v>15</v>
      </c>
      <c r="B388" s="398">
        <v>130402030010101</v>
      </c>
      <c r="C388" s="417" t="s">
        <v>629</v>
      </c>
      <c r="D388" s="359">
        <f>+SUMIF('BG SISTEMA'!A:A,'CA EF'!B388,'BG SISTEMA'!F:F)</f>
        <v>0</v>
      </c>
      <c r="E388" s="360"/>
      <c r="F388" s="360"/>
      <c r="G388" s="418">
        <v>0</v>
      </c>
      <c r="H388" s="361">
        <f t="shared" si="0"/>
        <v>0</v>
      </c>
      <c r="I388" s="361">
        <v>0</v>
      </c>
      <c r="J388" s="361">
        <v>0</v>
      </c>
      <c r="K388" s="361">
        <v>0</v>
      </c>
      <c r="L388" s="361">
        <v>0</v>
      </c>
      <c r="M388" s="361">
        <v>0</v>
      </c>
      <c r="N388" s="361">
        <v>0</v>
      </c>
      <c r="O388" s="361">
        <v>0</v>
      </c>
      <c r="P388" s="361">
        <v>0</v>
      </c>
      <c r="Q388" s="361">
        <v>0</v>
      </c>
      <c r="R388" s="361">
        <v>0</v>
      </c>
      <c r="S388" s="361">
        <v>0</v>
      </c>
      <c r="T388" s="361">
        <v>0</v>
      </c>
      <c r="U388" s="361">
        <v>0</v>
      </c>
      <c r="V388" s="361">
        <v>0</v>
      </c>
      <c r="W388" s="361">
        <v>0</v>
      </c>
      <c r="X388" s="361">
        <v>0</v>
      </c>
      <c r="Y388" s="361">
        <v>0</v>
      </c>
      <c r="Z388" s="362">
        <f t="shared" si="1"/>
        <v>0</v>
      </c>
      <c r="AA388" s="363"/>
    </row>
    <row r="389" spans="1:27" s="364" customFormat="1" ht="12.75" customHeight="1">
      <c r="A389" s="358">
        <f t="shared" si="2"/>
        <v>15</v>
      </c>
      <c r="B389" s="398">
        <v>130402030010199</v>
      </c>
      <c r="C389" s="417" t="s">
        <v>630</v>
      </c>
      <c r="D389" s="359">
        <f>+SUMIF('BG SISTEMA'!A:A,'CA EF'!B389,'BG SISTEMA'!F:F)</f>
        <v>0</v>
      </c>
      <c r="E389" s="360"/>
      <c r="F389" s="360"/>
      <c r="G389" s="418">
        <v>0</v>
      </c>
      <c r="H389" s="361">
        <f t="shared" si="0"/>
        <v>0</v>
      </c>
      <c r="I389" s="361">
        <v>0</v>
      </c>
      <c r="J389" s="361">
        <v>0</v>
      </c>
      <c r="K389" s="361">
        <v>0</v>
      </c>
      <c r="L389" s="361">
        <v>0</v>
      </c>
      <c r="M389" s="361">
        <v>0</v>
      </c>
      <c r="N389" s="361">
        <v>0</v>
      </c>
      <c r="O389" s="361">
        <v>0</v>
      </c>
      <c r="P389" s="361">
        <v>0</v>
      </c>
      <c r="Q389" s="361">
        <v>0</v>
      </c>
      <c r="R389" s="361">
        <v>0</v>
      </c>
      <c r="S389" s="361">
        <v>0</v>
      </c>
      <c r="T389" s="361">
        <v>0</v>
      </c>
      <c r="U389" s="361">
        <v>0</v>
      </c>
      <c r="V389" s="361">
        <v>0</v>
      </c>
      <c r="W389" s="361">
        <v>0</v>
      </c>
      <c r="X389" s="361">
        <v>0</v>
      </c>
      <c r="Y389" s="361">
        <v>0</v>
      </c>
      <c r="Z389" s="362">
        <f t="shared" si="1"/>
        <v>0</v>
      </c>
      <c r="AA389" s="363"/>
    </row>
    <row r="390" spans="1:27" s="364" customFormat="1" ht="12.75" customHeight="1">
      <c r="A390" s="358">
        <f t="shared" si="2"/>
        <v>15</v>
      </c>
      <c r="B390" s="398">
        <v>130402030010201</v>
      </c>
      <c r="C390" s="417" t="s">
        <v>631</v>
      </c>
      <c r="D390" s="359">
        <f>+SUMIF('BG SISTEMA'!A:A,'CA EF'!B390,'BG SISTEMA'!F:F)</f>
        <v>0</v>
      </c>
      <c r="E390" s="360"/>
      <c r="F390" s="360"/>
      <c r="G390" s="418">
        <v>0</v>
      </c>
      <c r="H390" s="361">
        <f t="shared" si="0"/>
        <v>0</v>
      </c>
      <c r="I390" s="361">
        <v>0</v>
      </c>
      <c r="J390" s="361">
        <v>0</v>
      </c>
      <c r="K390" s="361">
        <v>0</v>
      </c>
      <c r="L390" s="361">
        <v>0</v>
      </c>
      <c r="M390" s="361">
        <v>0</v>
      </c>
      <c r="N390" s="361">
        <v>0</v>
      </c>
      <c r="O390" s="361">
        <v>0</v>
      </c>
      <c r="P390" s="361">
        <v>0</v>
      </c>
      <c r="Q390" s="361">
        <v>0</v>
      </c>
      <c r="R390" s="361">
        <v>0</v>
      </c>
      <c r="S390" s="361">
        <v>0</v>
      </c>
      <c r="T390" s="361">
        <v>0</v>
      </c>
      <c r="U390" s="361">
        <v>0</v>
      </c>
      <c r="V390" s="361">
        <v>0</v>
      </c>
      <c r="W390" s="361">
        <v>0</v>
      </c>
      <c r="X390" s="361">
        <v>0</v>
      </c>
      <c r="Y390" s="361">
        <v>0</v>
      </c>
      <c r="Z390" s="362">
        <f t="shared" si="1"/>
        <v>0</v>
      </c>
      <c r="AA390" s="363"/>
    </row>
    <row r="391" spans="1:27" s="364" customFormat="1" ht="12.75" customHeight="1">
      <c r="A391" s="358">
        <f t="shared" si="2"/>
        <v>15</v>
      </c>
      <c r="B391" s="398">
        <v>130402030010299</v>
      </c>
      <c r="C391" s="417" t="s">
        <v>632</v>
      </c>
      <c r="D391" s="359">
        <f>+SUMIF('BG SISTEMA'!A:A,'CA EF'!B391,'BG SISTEMA'!F:F)</f>
        <v>0</v>
      </c>
      <c r="E391" s="360"/>
      <c r="F391" s="360"/>
      <c r="G391" s="418">
        <v>0</v>
      </c>
      <c r="H391" s="361">
        <f t="shared" si="0"/>
        <v>0</v>
      </c>
      <c r="I391" s="361">
        <v>0</v>
      </c>
      <c r="J391" s="361">
        <v>0</v>
      </c>
      <c r="K391" s="361">
        <v>0</v>
      </c>
      <c r="L391" s="361">
        <v>0</v>
      </c>
      <c r="M391" s="361">
        <v>0</v>
      </c>
      <c r="N391" s="361">
        <v>0</v>
      </c>
      <c r="O391" s="361">
        <v>0</v>
      </c>
      <c r="P391" s="361">
        <v>0</v>
      </c>
      <c r="Q391" s="361">
        <v>0</v>
      </c>
      <c r="R391" s="361">
        <v>0</v>
      </c>
      <c r="S391" s="361">
        <v>0</v>
      </c>
      <c r="T391" s="361">
        <v>0</v>
      </c>
      <c r="U391" s="361">
        <v>0</v>
      </c>
      <c r="V391" s="361">
        <v>0</v>
      </c>
      <c r="W391" s="361">
        <v>0</v>
      </c>
      <c r="X391" s="361">
        <v>0</v>
      </c>
      <c r="Y391" s="361">
        <v>0</v>
      </c>
      <c r="Z391" s="362">
        <f t="shared" si="1"/>
        <v>0</v>
      </c>
      <c r="AA391" s="363"/>
    </row>
    <row r="392" spans="1:27" s="364" customFormat="1" ht="12.75" customHeight="1">
      <c r="A392" s="358">
        <f t="shared" si="2"/>
        <v>15</v>
      </c>
      <c r="B392" s="398">
        <v>130402030010301</v>
      </c>
      <c r="C392" s="417" t="s">
        <v>633</v>
      </c>
      <c r="D392" s="359">
        <f>+SUMIF('BG SISTEMA'!A:A,'CA EF'!B392,'BG SISTEMA'!F:F)</f>
        <v>0</v>
      </c>
      <c r="E392" s="360"/>
      <c r="F392" s="360"/>
      <c r="G392" s="418">
        <v>0</v>
      </c>
      <c r="H392" s="361">
        <f t="shared" si="0"/>
        <v>0</v>
      </c>
      <c r="I392" s="361">
        <v>0</v>
      </c>
      <c r="J392" s="361">
        <v>0</v>
      </c>
      <c r="K392" s="361">
        <v>0</v>
      </c>
      <c r="L392" s="361">
        <v>0</v>
      </c>
      <c r="M392" s="361">
        <v>0</v>
      </c>
      <c r="N392" s="361">
        <v>0</v>
      </c>
      <c r="O392" s="361">
        <v>0</v>
      </c>
      <c r="P392" s="361">
        <v>0</v>
      </c>
      <c r="Q392" s="361">
        <v>0</v>
      </c>
      <c r="R392" s="361">
        <v>0</v>
      </c>
      <c r="S392" s="361">
        <v>0</v>
      </c>
      <c r="T392" s="361">
        <v>0</v>
      </c>
      <c r="U392" s="361">
        <v>0</v>
      </c>
      <c r="V392" s="361">
        <v>0</v>
      </c>
      <c r="W392" s="361">
        <v>0</v>
      </c>
      <c r="X392" s="361">
        <v>0</v>
      </c>
      <c r="Y392" s="361">
        <v>0</v>
      </c>
      <c r="Z392" s="362">
        <f t="shared" si="1"/>
        <v>0</v>
      </c>
      <c r="AA392" s="363"/>
    </row>
    <row r="393" spans="1:27" s="364" customFormat="1" ht="12.75" customHeight="1">
      <c r="A393" s="358">
        <f t="shared" si="2"/>
        <v>15</v>
      </c>
      <c r="B393" s="398">
        <v>130402030010399</v>
      </c>
      <c r="C393" s="417" t="s">
        <v>634</v>
      </c>
      <c r="D393" s="359">
        <f>+SUMIF('BG SISTEMA'!A:A,'CA EF'!B393,'BG SISTEMA'!F:F)</f>
        <v>0</v>
      </c>
      <c r="E393" s="360"/>
      <c r="F393" s="360"/>
      <c r="G393" s="418">
        <v>0</v>
      </c>
      <c r="H393" s="361">
        <f t="shared" si="0"/>
        <v>0</v>
      </c>
      <c r="I393" s="361">
        <v>0</v>
      </c>
      <c r="J393" s="361">
        <v>0</v>
      </c>
      <c r="K393" s="361">
        <v>0</v>
      </c>
      <c r="L393" s="361">
        <v>0</v>
      </c>
      <c r="M393" s="361">
        <v>0</v>
      </c>
      <c r="N393" s="361">
        <v>0</v>
      </c>
      <c r="O393" s="361">
        <v>0</v>
      </c>
      <c r="P393" s="361">
        <v>0</v>
      </c>
      <c r="Q393" s="361">
        <v>0</v>
      </c>
      <c r="R393" s="361">
        <v>0</v>
      </c>
      <c r="S393" s="361">
        <v>0</v>
      </c>
      <c r="T393" s="361">
        <v>0</v>
      </c>
      <c r="U393" s="361">
        <v>0</v>
      </c>
      <c r="V393" s="361">
        <v>0</v>
      </c>
      <c r="W393" s="361">
        <v>0</v>
      </c>
      <c r="X393" s="361">
        <v>0</v>
      </c>
      <c r="Y393" s="361">
        <v>0</v>
      </c>
      <c r="Z393" s="362">
        <f t="shared" si="1"/>
        <v>0</v>
      </c>
      <c r="AA393" s="363"/>
    </row>
    <row r="394" spans="1:27" s="364" customFormat="1" ht="12.75" customHeight="1">
      <c r="A394" s="358">
        <f t="shared" si="2"/>
        <v>15</v>
      </c>
      <c r="B394" s="398">
        <v>130402030010401</v>
      </c>
      <c r="C394" s="417" t="s">
        <v>635</v>
      </c>
      <c r="D394" s="359">
        <f>+SUMIF('BG SISTEMA'!A:A,'CA EF'!B394,'BG SISTEMA'!F:F)</f>
        <v>0</v>
      </c>
      <c r="E394" s="360"/>
      <c r="F394" s="360"/>
      <c r="G394" s="418">
        <v>0</v>
      </c>
      <c r="H394" s="361">
        <f t="shared" si="0"/>
        <v>0</v>
      </c>
      <c r="I394" s="361">
        <v>0</v>
      </c>
      <c r="J394" s="361">
        <v>0</v>
      </c>
      <c r="K394" s="361">
        <v>0</v>
      </c>
      <c r="L394" s="361">
        <v>0</v>
      </c>
      <c r="M394" s="361">
        <v>0</v>
      </c>
      <c r="N394" s="361">
        <v>0</v>
      </c>
      <c r="O394" s="361">
        <v>0</v>
      </c>
      <c r="P394" s="361">
        <v>0</v>
      </c>
      <c r="Q394" s="361">
        <v>0</v>
      </c>
      <c r="R394" s="361">
        <v>0</v>
      </c>
      <c r="S394" s="361">
        <v>0</v>
      </c>
      <c r="T394" s="361">
        <v>0</v>
      </c>
      <c r="U394" s="361">
        <v>0</v>
      </c>
      <c r="V394" s="361">
        <v>0</v>
      </c>
      <c r="W394" s="361">
        <v>0</v>
      </c>
      <c r="X394" s="361">
        <v>0</v>
      </c>
      <c r="Y394" s="361">
        <v>0</v>
      </c>
      <c r="Z394" s="362">
        <f t="shared" si="1"/>
        <v>0</v>
      </c>
      <c r="AA394" s="363"/>
    </row>
    <row r="395" spans="1:27" s="364" customFormat="1" ht="12.75" customHeight="1">
      <c r="A395" s="358">
        <f t="shared" si="2"/>
        <v>15</v>
      </c>
      <c r="B395" s="398">
        <v>130402030010499</v>
      </c>
      <c r="C395" s="417" t="s">
        <v>636</v>
      </c>
      <c r="D395" s="359">
        <f>+SUMIF('BG SISTEMA'!A:A,'CA EF'!B395,'BG SISTEMA'!F:F)</f>
        <v>258773395</v>
      </c>
      <c r="E395" s="360"/>
      <c r="F395" s="360"/>
      <c r="G395" s="418">
        <v>249223217</v>
      </c>
      <c r="H395" s="361">
        <f t="shared" si="0"/>
        <v>9550178</v>
      </c>
      <c r="I395" s="361">
        <v>0</v>
      </c>
      <c r="J395" s="361">
        <v>0</v>
      </c>
      <c r="K395" s="361">
        <v>0</v>
      </c>
      <c r="L395" s="361">
        <v>0</v>
      </c>
      <c r="M395" s="361">
        <v>0</v>
      </c>
      <c r="N395" s="361">
        <f>-$H395</f>
        <v>-9550178</v>
      </c>
      <c r="O395" s="361">
        <v>0</v>
      </c>
      <c r="P395" s="361">
        <v>0</v>
      </c>
      <c r="Q395" s="361">
        <v>0</v>
      </c>
      <c r="R395" s="361">
        <v>0</v>
      </c>
      <c r="S395" s="361">
        <v>0</v>
      </c>
      <c r="T395" s="361">
        <v>0</v>
      </c>
      <c r="U395" s="361">
        <v>0</v>
      </c>
      <c r="V395" s="361">
        <v>0</v>
      </c>
      <c r="W395" s="361">
        <v>0</v>
      </c>
      <c r="X395" s="361">
        <v>0</v>
      </c>
      <c r="Y395" s="361">
        <v>0</v>
      </c>
      <c r="Z395" s="362">
        <f t="shared" si="1"/>
        <v>0</v>
      </c>
      <c r="AA395" s="363"/>
    </row>
    <row r="396" spans="1:27" s="364" customFormat="1" ht="12.75" customHeight="1">
      <c r="A396" s="358">
        <f t="shared" si="2"/>
        <v>15</v>
      </c>
      <c r="B396" s="398">
        <v>130402030010501</v>
      </c>
      <c r="C396" s="417" t="s">
        <v>637</v>
      </c>
      <c r="D396" s="359">
        <f>+SUMIF('BG SISTEMA'!A:A,'CA EF'!B396,'BG SISTEMA'!F:F)</f>
        <v>0</v>
      </c>
      <c r="E396" s="360"/>
      <c r="F396" s="360"/>
      <c r="G396" s="418">
        <v>0</v>
      </c>
      <c r="H396" s="361">
        <f t="shared" si="0"/>
        <v>0</v>
      </c>
      <c r="I396" s="361">
        <v>0</v>
      </c>
      <c r="J396" s="361">
        <v>0</v>
      </c>
      <c r="K396" s="361">
        <v>0</v>
      </c>
      <c r="L396" s="361">
        <v>0</v>
      </c>
      <c r="M396" s="361">
        <v>0</v>
      </c>
      <c r="N396" s="361">
        <v>0</v>
      </c>
      <c r="O396" s="361">
        <v>0</v>
      </c>
      <c r="P396" s="361">
        <v>0</v>
      </c>
      <c r="Q396" s="361">
        <v>0</v>
      </c>
      <c r="R396" s="361">
        <v>0</v>
      </c>
      <c r="S396" s="361">
        <v>0</v>
      </c>
      <c r="T396" s="361">
        <v>0</v>
      </c>
      <c r="U396" s="361">
        <v>0</v>
      </c>
      <c r="V396" s="361">
        <v>0</v>
      </c>
      <c r="W396" s="361">
        <v>0</v>
      </c>
      <c r="X396" s="361">
        <v>0</v>
      </c>
      <c r="Y396" s="361">
        <v>0</v>
      </c>
      <c r="Z396" s="362">
        <f t="shared" si="1"/>
        <v>0</v>
      </c>
      <c r="AA396" s="363"/>
    </row>
    <row r="397" spans="1:27" s="364" customFormat="1" ht="12.75" customHeight="1">
      <c r="A397" s="358">
        <f t="shared" si="2"/>
        <v>15</v>
      </c>
      <c r="B397" s="398">
        <v>130402030010599</v>
      </c>
      <c r="C397" s="417" t="s">
        <v>638</v>
      </c>
      <c r="D397" s="359">
        <f>+SUMIF('BG SISTEMA'!A:A,'CA EF'!B397,'BG SISTEMA'!F:F)</f>
        <v>0</v>
      </c>
      <c r="E397" s="360"/>
      <c r="F397" s="360"/>
      <c r="G397" s="418">
        <v>0</v>
      </c>
      <c r="H397" s="361">
        <f t="shared" si="0"/>
        <v>0</v>
      </c>
      <c r="I397" s="361">
        <v>0</v>
      </c>
      <c r="J397" s="361">
        <v>0</v>
      </c>
      <c r="K397" s="361">
        <v>0</v>
      </c>
      <c r="L397" s="361">
        <v>0</v>
      </c>
      <c r="M397" s="361">
        <v>0</v>
      </c>
      <c r="N397" s="361">
        <v>0</v>
      </c>
      <c r="O397" s="361">
        <v>0</v>
      </c>
      <c r="P397" s="361">
        <v>0</v>
      </c>
      <c r="Q397" s="361">
        <v>0</v>
      </c>
      <c r="R397" s="361">
        <v>0</v>
      </c>
      <c r="S397" s="361">
        <v>0</v>
      </c>
      <c r="T397" s="361">
        <v>0</v>
      </c>
      <c r="U397" s="361">
        <v>0</v>
      </c>
      <c r="V397" s="361">
        <v>0</v>
      </c>
      <c r="W397" s="361">
        <v>0</v>
      </c>
      <c r="X397" s="361">
        <v>0</v>
      </c>
      <c r="Y397" s="361">
        <v>0</v>
      </c>
      <c r="Z397" s="362">
        <f t="shared" si="1"/>
        <v>0</v>
      </c>
      <c r="AA397" s="363"/>
    </row>
    <row r="398" spans="1:27" s="364" customFormat="1" ht="12.75" customHeight="1">
      <c r="A398" s="358">
        <f t="shared" si="2"/>
        <v>15</v>
      </c>
      <c r="B398" s="398">
        <v>130402030010601</v>
      </c>
      <c r="C398" s="417" t="s">
        <v>639</v>
      </c>
      <c r="D398" s="359">
        <f>+SUMIF('BG SISTEMA'!A:A,'CA EF'!B398,'BG SISTEMA'!F:F)</f>
        <v>0</v>
      </c>
      <c r="E398" s="360"/>
      <c r="F398" s="360"/>
      <c r="G398" s="418">
        <v>0</v>
      </c>
      <c r="H398" s="361">
        <f t="shared" si="0"/>
        <v>0</v>
      </c>
      <c r="I398" s="361">
        <v>0</v>
      </c>
      <c r="J398" s="361">
        <v>0</v>
      </c>
      <c r="K398" s="361">
        <v>0</v>
      </c>
      <c r="L398" s="361">
        <v>0</v>
      </c>
      <c r="M398" s="361">
        <v>0</v>
      </c>
      <c r="N398" s="361">
        <v>0</v>
      </c>
      <c r="O398" s="361">
        <v>0</v>
      </c>
      <c r="P398" s="361">
        <v>0</v>
      </c>
      <c r="Q398" s="361">
        <v>0</v>
      </c>
      <c r="R398" s="361">
        <v>0</v>
      </c>
      <c r="S398" s="361">
        <v>0</v>
      </c>
      <c r="T398" s="361">
        <v>0</v>
      </c>
      <c r="U398" s="361">
        <v>0</v>
      </c>
      <c r="V398" s="361">
        <v>0</v>
      </c>
      <c r="W398" s="361">
        <v>0</v>
      </c>
      <c r="X398" s="361">
        <v>0</v>
      </c>
      <c r="Y398" s="361">
        <v>0</v>
      </c>
      <c r="Z398" s="362">
        <f t="shared" si="1"/>
        <v>0</v>
      </c>
      <c r="AA398" s="363"/>
    </row>
    <row r="399" spans="1:27" s="364" customFormat="1" ht="12.75" customHeight="1">
      <c r="A399" s="358">
        <f t="shared" si="2"/>
        <v>15</v>
      </c>
      <c r="B399" s="398">
        <v>130402030010699</v>
      </c>
      <c r="C399" s="417" t="s">
        <v>640</v>
      </c>
      <c r="D399" s="359">
        <f>+SUMIF('BG SISTEMA'!A:A,'CA EF'!B399,'BG SISTEMA'!F:F)</f>
        <v>399563677</v>
      </c>
      <c r="E399" s="360"/>
      <c r="F399" s="360"/>
      <c r="G399" s="418">
        <v>192634953</v>
      </c>
      <c r="H399" s="361">
        <f t="shared" si="0"/>
        <v>206928724</v>
      </c>
      <c r="I399" s="361">
        <v>0</v>
      </c>
      <c r="J399" s="361">
        <v>0</v>
      </c>
      <c r="K399" s="361">
        <v>0</v>
      </c>
      <c r="L399" s="361">
        <v>0</v>
      </c>
      <c r="M399" s="361">
        <v>0</v>
      </c>
      <c r="N399" s="361">
        <f>-$H399</f>
        <v>-206928724</v>
      </c>
      <c r="O399" s="361">
        <v>0</v>
      </c>
      <c r="P399" s="361">
        <v>0</v>
      </c>
      <c r="Q399" s="361">
        <v>0</v>
      </c>
      <c r="R399" s="361">
        <v>0</v>
      </c>
      <c r="S399" s="361">
        <v>0</v>
      </c>
      <c r="T399" s="361">
        <v>0</v>
      </c>
      <c r="U399" s="361">
        <v>0</v>
      </c>
      <c r="V399" s="361">
        <v>0</v>
      </c>
      <c r="W399" s="361">
        <v>0</v>
      </c>
      <c r="X399" s="361">
        <v>0</v>
      </c>
      <c r="Y399" s="361">
        <v>0</v>
      </c>
      <c r="Z399" s="362">
        <f t="shared" si="1"/>
        <v>0</v>
      </c>
      <c r="AA399" s="363"/>
    </row>
    <row r="400" spans="1:27" s="364" customFormat="1" ht="12.75" customHeight="1">
      <c r="A400" s="358">
        <f t="shared" si="2"/>
        <v>15</v>
      </c>
      <c r="B400" s="398">
        <v>130402030010701</v>
      </c>
      <c r="C400" s="417" t="s">
        <v>641</v>
      </c>
      <c r="D400" s="359">
        <f>+SUMIF('BG SISTEMA'!A:A,'CA EF'!B400,'BG SISTEMA'!F:F)</f>
        <v>0</v>
      </c>
      <c r="E400" s="360"/>
      <c r="F400" s="360"/>
      <c r="G400" s="418">
        <v>0</v>
      </c>
      <c r="H400" s="361">
        <f t="shared" si="0"/>
        <v>0</v>
      </c>
      <c r="I400" s="361">
        <v>0</v>
      </c>
      <c r="J400" s="361">
        <v>0</v>
      </c>
      <c r="K400" s="361">
        <v>0</v>
      </c>
      <c r="L400" s="361">
        <v>0</v>
      </c>
      <c r="M400" s="361">
        <v>0</v>
      </c>
      <c r="N400" s="361">
        <v>0</v>
      </c>
      <c r="O400" s="361">
        <v>0</v>
      </c>
      <c r="P400" s="361">
        <v>0</v>
      </c>
      <c r="Q400" s="361">
        <v>0</v>
      </c>
      <c r="R400" s="361">
        <v>0</v>
      </c>
      <c r="S400" s="361">
        <v>0</v>
      </c>
      <c r="T400" s="361">
        <v>0</v>
      </c>
      <c r="U400" s="361">
        <v>0</v>
      </c>
      <c r="V400" s="361">
        <v>0</v>
      </c>
      <c r="W400" s="361">
        <v>0</v>
      </c>
      <c r="X400" s="361">
        <v>0</v>
      </c>
      <c r="Y400" s="361">
        <v>0</v>
      </c>
      <c r="Z400" s="362">
        <f t="shared" si="1"/>
        <v>0</v>
      </c>
      <c r="AA400" s="365"/>
    </row>
    <row r="401" spans="1:27" s="364" customFormat="1" ht="12.75" customHeight="1">
      <c r="A401" s="358">
        <f t="shared" si="2"/>
        <v>15</v>
      </c>
      <c r="B401" s="398">
        <v>130402030010799</v>
      </c>
      <c r="C401" s="417" t="s">
        <v>642</v>
      </c>
      <c r="D401" s="359">
        <f>+SUMIF('BG SISTEMA'!A:A,'CA EF'!B401,'BG SISTEMA'!F:F)</f>
        <v>0</v>
      </c>
      <c r="E401" s="360"/>
      <c r="F401" s="360"/>
      <c r="G401" s="418">
        <v>0</v>
      </c>
      <c r="H401" s="361">
        <f t="shared" si="0"/>
        <v>0</v>
      </c>
      <c r="I401" s="361">
        <v>0</v>
      </c>
      <c r="J401" s="361">
        <v>0</v>
      </c>
      <c r="K401" s="361">
        <v>0</v>
      </c>
      <c r="L401" s="361">
        <v>0</v>
      </c>
      <c r="M401" s="361">
        <v>0</v>
      </c>
      <c r="N401" s="361">
        <v>0</v>
      </c>
      <c r="O401" s="361">
        <v>0</v>
      </c>
      <c r="P401" s="361">
        <v>0</v>
      </c>
      <c r="Q401" s="361">
        <v>0</v>
      </c>
      <c r="R401" s="361">
        <v>0</v>
      </c>
      <c r="S401" s="361">
        <v>0</v>
      </c>
      <c r="T401" s="361">
        <v>0</v>
      </c>
      <c r="U401" s="361">
        <v>0</v>
      </c>
      <c r="V401" s="361">
        <v>0</v>
      </c>
      <c r="W401" s="361">
        <v>0</v>
      </c>
      <c r="X401" s="361">
        <v>0</v>
      </c>
      <c r="Y401" s="361">
        <v>0</v>
      </c>
      <c r="Z401" s="362">
        <f t="shared" si="1"/>
        <v>0</v>
      </c>
      <c r="AA401" s="365"/>
    </row>
    <row r="402" spans="1:27" s="364" customFormat="1" ht="12.75" customHeight="1">
      <c r="A402" s="358">
        <f t="shared" si="2"/>
        <v>15</v>
      </c>
      <c r="B402" s="398">
        <v>130402050010101</v>
      </c>
      <c r="C402" s="417" t="s">
        <v>643</v>
      </c>
      <c r="D402" s="359">
        <f>+SUMIF('BG SISTEMA'!A:A,'CA EF'!B402,'BG SISTEMA'!F:F)</f>
        <v>0</v>
      </c>
      <c r="E402" s="360"/>
      <c r="F402" s="360"/>
      <c r="G402" s="418">
        <v>0</v>
      </c>
      <c r="H402" s="361">
        <f t="shared" si="0"/>
        <v>0</v>
      </c>
      <c r="I402" s="361">
        <v>0</v>
      </c>
      <c r="J402" s="361">
        <v>0</v>
      </c>
      <c r="K402" s="361">
        <v>0</v>
      </c>
      <c r="L402" s="361">
        <v>0</v>
      </c>
      <c r="M402" s="361">
        <v>0</v>
      </c>
      <c r="N402" s="361">
        <v>0</v>
      </c>
      <c r="O402" s="361">
        <v>0</v>
      </c>
      <c r="P402" s="361">
        <v>0</v>
      </c>
      <c r="Q402" s="361">
        <v>0</v>
      </c>
      <c r="R402" s="361">
        <v>0</v>
      </c>
      <c r="S402" s="361">
        <v>0</v>
      </c>
      <c r="T402" s="361">
        <v>0</v>
      </c>
      <c r="U402" s="361">
        <v>0</v>
      </c>
      <c r="V402" s="361">
        <v>0</v>
      </c>
      <c r="W402" s="361">
        <v>0</v>
      </c>
      <c r="X402" s="361">
        <v>0</v>
      </c>
      <c r="Y402" s="361">
        <v>0</v>
      </c>
      <c r="Z402" s="362">
        <f t="shared" si="1"/>
        <v>0</v>
      </c>
      <c r="AA402" s="365"/>
    </row>
    <row r="403" spans="1:27" s="364" customFormat="1" ht="12.75" customHeight="1">
      <c r="A403" s="358">
        <f t="shared" si="2"/>
        <v>15</v>
      </c>
      <c r="B403" s="398">
        <v>130402050010199</v>
      </c>
      <c r="C403" s="417" t="s">
        <v>644</v>
      </c>
      <c r="D403" s="359">
        <f>+SUMIF('BG SISTEMA'!A:A,'CA EF'!B403,'BG SISTEMA'!F:F)</f>
        <v>0</v>
      </c>
      <c r="E403" s="360"/>
      <c r="F403" s="360"/>
      <c r="G403" s="418">
        <v>0</v>
      </c>
      <c r="H403" s="361">
        <f t="shared" si="0"/>
        <v>0</v>
      </c>
      <c r="I403" s="361">
        <v>0</v>
      </c>
      <c r="J403" s="361">
        <v>0</v>
      </c>
      <c r="K403" s="361">
        <v>0</v>
      </c>
      <c r="L403" s="361">
        <v>0</v>
      </c>
      <c r="M403" s="361">
        <v>0</v>
      </c>
      <c r="N403" s="361">
        <v>0</v>
      </c>
      <c r="O403" s="361">
        <v>0</v>
      </c>
      <c r="P403" s="361">
        <v>0</v>
      </c>
      <c r="Q403" s="361">
        <v>0</v>
      </c>
      <c r="R403" s="361">
        <v>0</v>
      </c>
      <c r="S403" s="361">
        <v>0</v>
      </c>
      <c r="T403" s="361">
        <v>0</v>
      </c>
      <c r="U403" s="361">
        <v>0</v>
      </c>
      <c r="V403" s="361">
        <v>0</v>
      </c>
      <c r="W403" s="361">
        <v>0</v>
      </c>
      <c r="X403" s="361">
        <v>0</v>
      </c>
      <c r="Y403" s="361">
        <v>0</v>
      </c>
      <c r="Z403" s="362">
        <f t="shared" si="1"/>
        <v>0</v>
      </c>
      <c r="AA403" s="365"/>
    </row>
    <row r="404" spans="1:27" s="364" customFormat="1" ht="12.75" customHeight="1">
      <c r="A404" s="358">
        <f t="shared" si="2"/>
        <v>15</v>
      </c>
      <c r="B404" s="398">
        <v>130402050020101</v>
      </c>
      <c r="C404" s="417" t="s">
        <v>645</v>
      </c>
      <c r="D404" s="359">
        <f>+SUMIF('BG SISTEMA'!A:A,'CA EF'!B404,'BG SISTEMA'!F:F)</f>
        <v>0</v>
      </c>
      <c r="E404" s="360"/>
      <c r="F404" s="360"/>
      <c r="G404" s="418">
        <v>0</v>
      </c>
      <c r="H404" s="361">
        <f t="shared" si="0"/>
        <v>0</v>
      </c>
      <c r="I404" s="361">
        <v>0</v>
      </c>
      <c r="J404" s="361">
        <v>0</v>
      </c>
      <c r="K404" s="361">
        <v>0</v>
      </c>
      <c r="L404" s="361">
        <v>0</v>
      </c>
      <c r="M404" s="361">
        <v>0</v>
      </c>
      <c r="N404" s="361">
        <v>0</v>
      </c>
      <c r="O404" s="361">
        <v>0</v>
      </c>
      <c r="P404" s="361">
        <v>0</v>
      </c>
      <c r="Q404" s="361">
        <v>0</v>
      </c>
      <c r="R404" s="361">
        <v>0</v>
      </c>
      <c r="S404" s="361">
        <v>0</v>
      </c>
      <c r="T404" s="361">
        <v>0</v>
      </c>
      <c r="U404" s="361">
        <v>0</v>
      </c>
      <c r="V404" s="361">
        <v>0</v>
      </c>
      <c r="W404" s="361">
        <v>0</v>
      </c>
      <c r="X404" s="361">
        <v>0</v>
      </c>
      <c r="Y404" s="361">
        <v>0</v>
      </c>
      <c r="Z404" s="362">
        <f t="shared" si="1"/>
        <v>0</v>
      </c>
      <c r="AA404" s="363"/>
    </row>
    <row r="405" spans="1:27" s="364" customFormat="1" ht="12.75" customHeight="1">
      <c r="A405" s="358">
        <f t="shared" si="2"/>
        <v>15</v>
      </c>
      <c r="B405" s="398">
        <v>130402050020199</v>
      </c>
      <c r="C405" s="417" t="s">
        <v>646</v>
      </c>
      <c r="D405" s="359">
        <f>+SUMIF('BG SISTEMA'!A:A,'CA EF'!B405,'BG SISTEMA'!F:F)</f>
        <v>0</v>
      </c>
      <c r="E405" s="360"/>
      <c r="F405" s="360"/>
      <c r="G405" s="418">
        <v>0</v>
      </c>
      <c r="H405" s="361">
        <f t="shared" si="0"/>
        <v>0</v>
      </c>
      <c r="I405" s="361">
        <v>0</v>
      </c>
      <c r="J405" s="361">
        <v>0</v>
      </c>
      <c r="K405" s="361">
        <v>0</v>
      </c>
      <c r="L405" s="361">
        <v>0</v>
      </c>
      <c r="M405" s="361">
        <v>0</v>
      </c>
      <c r="N405" s="361">
        <v>0</v>
      </c>
      <c r="O405" s="361">
        <v>0</v>
      </c>
      <c r="P405" s="361">
        <v>0</v>
      </c>
      <c r="Q405" s="361">
        <v>0</v>
      </c>
      <c r="R405" s="361">
        <v>0</v>
      </c>
      <c r="S405" s="361">
        <v>0</v>
      </c>
      <c r="T405" s="361">
        <v>0</v>
      </c>
      <c r="U405" s="361">
        <v>0</v>
      </c>
      <c r="V405" s="361">
        <v>0</v>
      </c>
      <c r="W405" s="361">
        <v>0</v>
      </c>
      <c r="X405" s="361">
        <v>0</v>
      </c>
      <c r="Y405" s="361">
        <v>0</v>
      </c>
      <c r="Z405" s="362">
        <f t="shared" si="1"/>
        <v>0</v>
      </c>
      <c r="AA405" s="365"/>
    </row>
    <row r="406" spans="1:27" s="364" customFormat="1" ht="12.75" customHeight="1">
      <c r="A406" s="358">
        <f t="shared" si="2"/>
        <v>15</v>
      </c>
      <c r="B406" s="398">
        <v>130402070010101</v>
      </c>
      <c r="C406" s="417" t="s">
        <v>647</v>
      </c>
      <c r="D406" s="359">
        <f>+SUMIF('BG SISTEMA'!A:A,'CA EF'!B406,'BG SISTEMA'!F:F)</f>
        <v>19619331</v>
      </c>
      <c r="E406" s="360"/>
      <c r="F406" s="360"/>
      <c r="G406" s="418">
        <v>19619331</v>
      </c>
      <c r="H406" s="361">
        <f t="shared" si="0"/>
        <v>0</v>
      </c>
      <c r="I406" s="361">
        <v>0</v>
      </c>
      <c r="J406" s="361">
        <v>0</v>
      </c>
      <c r="K406" s="361">
        <v>0</v>
      </c>
      <c r="L406" s="361">
        <v>0</v>
      </c>
      <c r="M406" s="361">
        <v>0</v>
      </c>
      <c r="N406" s="361">
        <v>0</v>
      </c>
      <c r="O406" s="361">
        <v>0</v>
      </c>
      <c r="P406" s="361">
        <v>0</v>
      </c>
      <c r="Q406" s="361">
        <v>0</v>
      </c>
      <c r="R406" s="361">
        <v>0</v>
      </c>
      <c r="S406" s="361">
        <v>0</v>
      </c>
      <c r="T406" s="361">
        <v>0</v>
      </c>
      <c r="U406" s="361">
        <v>0</v>
      </c>
      <c r="V406" s="361">
        <v>0</v>
      </c>
      <c r="W406" s="361">
        <v>0</v>
      </c>
      <c r="X406" s="361">
        <v>0</v>
      </c>
      <c r="Y406" s="361">
        <v>0</v>
      </c>
      <c r="Z406" s="362">
        <f t="shared" si="1"/>
        <v>0</v>
      </c>
      <c r="AA406" s="365"/>
    </row>
    <row r="407" spans="1:27" s="364" customFormat="1" ht="12.75" customHeight="1">
      <c r="A407" s="358">
        <f t="shared" si="2"/>
        <v>15</v>
      </c>
      <c r="B407" s="398">
        <v>130402070010199</v>
      </c>
      <c r="C407" s="417" t="s">
        <v>648</v>
      </c>
      <c r="D407" s="359">
        <f>+SUMIF('BG SISTEMA'!A:A,'CA EF'!B407,'BG SISTEMA'!F:F)</f>
        <v>0</v>
      </c>
      <c r="E407" s="360"/>
      <c r="F407" s="360"/>
      <c r="G407" s="418">
        <v>0</v>
      </c>
      <c r="H407" s="361">
        <f t="shared" si="0"/>
        <v>0</v>
      </c>
      <c r="I407" s="361">
        <v>0</v>
      </c>
      <c r="J407" s="361">
        <v>0</v>
      </c>
      <c r="K407" s="361">
        <v>0</v>
      </c>
      <c r="L407" s="361">
        <v>0</v>
      </c>
      <c r="M407" s="361">
        <v>0</v>
      </c>
      <c r="N407" s="361">
        <v>0</v>
      </c>
      <c r="O407" s="361">
        <v>0</v>
      </c>
      <c r="P407" s="361">
        <v>0</v>
      </c>
      <c r="Q407" s="361">
        <v>0</v>
      </c>
      <c r="R407" s="361">
        <v>0</v>
      </c>
      <c r="S407" s="361">
        <v>0</v>
      </c>
      <c r="T407" s="361">
        <v>0</v>
      </c>
      <c r="U407" s="361">
        <v>0</v>
      </c>
      <c r="V407" s="361">
        <v>0</v>
      </c>
      <c r="W407" s="361">
        <v>0</v>
      </c>
      <c r="X407" s="361">
        <v>0</v>
      </c>
      <c r="Y407" s="361">
        <v>0</v>
      </c>
      <c r="Z407" s="362">
        <f t="shared" si="1"/>
        <v>0</v>
      </c>
      <c r="AA407" s="365"/>
    </row>
    <row r="408" spans="1:27" s="364" customFormat="1" ht="12.75" customHeight="1">
      <c r="A408" s="358">
        <f t="shared" si="2"/>
        <v>15</v>
      </c>
      <c r="B408" s="398">
        <v>130402090010101</v>
      </c>
      <c r="C408" s="417" t="s">
        <v>649</v>
      </c>
      <c r="D408" s="359">
        <f>+SUMIF('BG SISTEMA'!A:A,'CA EF'!B408,'BG SISTEMA'!F:F)</f>
        <v>0</v>
      </c>
      <c r="E408" s="360"/>
      <c r="F408" s="360"/>
      <c r="G408" s="418">
        <v>0</v>
      </c>
      <c r="H408" s="361">
        <f t="shared" si="0"/>
        <v>0</v>
      </c>
      <c r="I408" s="361">
        <v>0</v>
      </c>
      <c r="J408" s="361">
        <v>0</v>
      </c>
      <c r="K408" s="361">
        <v>0</v>
      </c>
      <c r="L408" s="361">
        <v>0</v>
      </c>
      <c r="M408" s="361">
        <v>0</v>
      </c>
      <c r="N408" s="361">
        <v>0</v>
      </c>
      <c r="O408" s="361">
        <v>0</v>
      </c>
      <c r="P408" s="361">
        <v>0</v>
      </c>
      <c r="Q408" s="361">
        <v>0</v>
      </c>
      <c r="R408" s="361">
        <v>0</v>
      </c>
      <c r="S408" s="361">
        <v>0</v>
      </c>
      <c r="T408" s="361">
        <v>0</v>
      </c>
      <c r="U408" s="361">
        <v>0</v>
      </c>
      <c r="V408" s="361">
        <v>0</v>
      </c>
      <c r="W408" s="361">
        <v>0</v>
      </c>
      <c r="X408" s="361">
        <v>0</v>
      </c>
      <c r="Y408" s="361">
        <v>0</v>
      </c>
      <c r="Z408" s="362">
        <f t="shared" si="1"/>
        <v>0</v>
      </c>
      <c r="AA408" s="365"/>
    </row>
    <row r="409" spans="1:27" s="364" customFormat="1" ht="12.75" customHeight="1">
      <c r="A409" s="358">
        <f t="shared" si="2"/>
        <v>15</v>
      </c>
      <c r="B409" s="398">
        <v>130402090010199</v>
      </c>
      <c r="C409" s="417" t="s">
        <v>650</v>
      </c>
      <c r="D409" s="359">
        <f>+SUMIF('BG SISTEMA'!A:A,'CA EF'!B409,'BG SISTEMA'!F:F)</f>
        <v>0</v>
      </c>
      <c r="E409" s="360"/>
      <c r="F409" s="360"/>
      <c r="G409" s="418">
        <v>0</v>
      </c>
      <c r="H409" s="361">
        <f t="shared" si="0"/>
        <v>0</v>
      </c>
      <c r="I409" s="361">
        <v>0</v>
      </c>
      <c r="J409" s="361">
        <v>0</v>
      </c>
      <c r="K409" s="361">
        <v>0</v>
      </c>
      <c r="L409" s="361">
        <v>0</v>
      </c>
      <c r="M409" s="361">
        <v>0</v>
      </c>
      <c r="N409" s="361">
        <v>0</v>
      </c>
      <c r="O409" s="361">
        <v>0</v>
      </c>
      <c r="P409" s="361">
        <v>0</v>
      </c>
      <c r="Q409" s="361">
        <v>0</v>
      </c>
      <c r="R409" s="361">
        <v>0</v>
      </c>
      <c r="S409" s="361">
        <v>0</v>
      </c>
      <c r="T409" s="361">
        <v>0</v>
      </c>
      <c r="U409" s="361">
        <v>0</v>
      </c>
      <c r="V409" s="361">
        <v>0</v>
      </c>
      <c r="W409" s="361">
        <v>0</v>
      </c>
      <c r="X409" s="361">
        <v>0</v>
      </c>
      <c r="Y409" s="361">
        <v>0</v>
      </c>
      <c r="Z409" s="362">
        <f t="shared" si="1"/>
        <v>0</v>
      </c>
      <c r="AA409" s="365"/>
    </row>
    <row r="410" spans="1:27" s="364" customFormat="1" ht="12.75" customHeight="1">
      <c r="A410" s="358">
        <f t="shared" si="2"/>
        <v>15</v>
      </c>
      <c r="B410" s="398">
        <v>130402090010201</v>
      </c>
      <c r="C410" s="417" t="s">
        <v>651</v>
      </c>
      <c r="D410" s="359">
        <f>+SUMIF('BG SISTEMA'!A:A,'CA EF'!B410,'BG SISTEMA'!F:F)</f>
        <v>0</v>
      </c>
      <c r="E410" s="360"/>
      <c r="F410" s="360"/>
      <c r="G410" s="418">
        <v>0</v>
      </c>
      <c r="H410" s="361">
        <f t="shared" si="0"/>
        <v>0</v>
      </c>
      <c r="I410" s="361">
        <v>0</v>
      </c>
      <c r="J410" s="361">
        <v>0</v>
      </c>
      <c r="K410" s="361">
        <v>0</v>
      </c>
      <c r="L410" s="361">
        <v>0</v>
      </c>
      <c r="M410" s="361">
        <v>0</v>
      </c>
      <c r="N410" s="361">
        <v>0</v>
      </c>
      <c r="O410" s="361">
        <v>0</v>
      </c>
      <c r="P410" s="361">
        <v>0</v>
      </c>
      <c r="Q410" s="361">
        <v>0</v>
      </c>
      <c r="R410" s="361">
        <v>0</v>
      </c>
      <c r="S410" s="361">
        <v>0</v>
      </c>
      <c r="T410" s="361">
        <v>0</v>
      </c>
      <c r="U410" s="361">
        <v>0</v>
      </c>
      <c r="V410" s="361">
        <v>0</v>
      </c>
      <c r="W410" s="361">
        <v>0</v>
      </c>
      <c r="X410" s="361">
        <v>0</v>
      </c>
      <c r="Y410" s="361">
        <v>0</v>
      </c>
      <c r="Z410" s="362">
        <f t="shared" si="1"/>
        <v>0</v>
      </c>
      <c r="AA410" s="363"/>
    </row>
    <row r="411" spans="1:27" s="364" customFormat="1" ht="12.75" customHeight="1">
      <c r="A411" s="358">
        <f t="shared" si="2"/>
        <v>15</v>
      </c>
      <c r="B411" s="398">
        <v>130402090010299</v>
      </c>
      <c r="C411" s="417" t="s">
        <v>652</v>
      </c>
      <c r="D411" s="359">
        <f>+SUMIF('BG SISTEMA'!A:A,'CA EF'!B411,'BG SISTEMA'!F:F)</f>
        <v>0</v>
      </c>
      <c r="E411" s="360"/>
      <c r="F411" s="360"/>
      <c r="G411" s="418">
        <v>0</v>
      </c>
      <c r="H411" s="361">
        <f t="shared" si="0"/>
        <v>0</v>
      </c>
      <c r="I411" s="361">
        <v>0</v>
      </c>
      <c r="J411" s="361">
        <v>0</v>
      </c>
      <c r="K411" s="361">
        <v>0</v>
      </c>
      <c r="L411" s="361">
        <v>0</v>
      </c>
      <c r="M411" s="361">
        <v>0</v>
      </c>
      <c r="N411" s="361">
        <v>0</v>
      </c>
      <c r="O411" s="361">
        <v>0</v>
      </c>
      <c r="P411" s="361">
        <v>0</v>
      </c>
      <c r="Q411" s="361">
        <v>0</v>
      </c>
      <c r="R411" s="361">
        <v>0</v>
      </c>
      <c r="S411" s="361">
        <v>0</v>
      </c>
      <c r="T411" s="361">
        <v>0</v>
      </c>
      <c r="U411" s="361">
        <v>0</v>
      </c>
      <c r="V411" s="361">
        <v>0</v>
      </c>
      <c r="W411" s="361">
        <v>0</v>
      </c>
      <c r="X411" s="361">
        <v>0</v>
      </c>
      <c r="Y411" s="361">
        <v>0</v>
      </c>
      <c r="Z411" s="362">
        <f t="shared" si="1"/>
        <v>0</v>
      </c>
      <c r="AA411" s="365"/>
    </row>
    <row r="412" spans="1:27" s="364" customFormat="1" ht="12.75" customHeight="1">
      <c r="A412" s="358">
        <f t="shared" si="2"/>
        <v>15</v>
      </c>
      <c r="B412" s="398">
        <v>130402090010301</v>
      </c>
      <c r="C412" s="417" t="s">
        <v>653</v>
      </c>
      <c r="D412" s="359">
        <f>+SUMIF('BG SISTEMA'!A:A,'CA EF'!B412,'BG SISTEMA'!F:F)</f>
        <v>0</v>
      </c>
      <c r="E412" s="360"/>
      <c r="F412" s="360"/>
      <c r="G412" s="418">
        <v>0</v>
      </c>
      <c r="H412" s="361">
        <f t="shared" si="0"/>
        <v>0</v>
      </c>
      <c r="I412" s="361">
        <v>0</v>
      </c>
      <c r="J412" s="361">
        <v>0</v>
      </c>
      <c r="K412" s="361">
        <v>0</v>
      </c>
      <c r="L412" s="361">
        <v>0</v>
      </c>
      <c r="M412" s="361">
        <v>0</v>
      </c>
      <c r="N412" s="361">
        <v>0</v>
      </c>
      <c r="O412" s="361">
        <v>0</v>
      </c>
      <c r="P412" s="361">
        <v>0</v>
      </c>
      <c r="Q412" s="361">
        <v>0</v>
      </c>
      <c r="R412" s="361">
        <v>0</v>
      </c>
      <c r="S412" s="361">
        <v>0</v>
      </c>
      <c r="T412" s="361">
        <v>0</v>
      </c>
      <c r="U412" s="361">
        <v>0</v>
      </c>
      <c r="V412" s="361">
        <v>0</v>
      </c>
      <c r="W412" s="361">
        <v>0</v>
      </c>
      <c r="X412" s="361">
        <v>0</v>
      </c>
      <c r="Y412" s="361">
        <v>0</v>
      </c>
      <c r="Z412" s="362">
        <f t="shared" si="1"/>
        <v>0</v>
      </c>
      <c r="AA412" s="365"/>
    </row>
    <row r="413" spans="1:27" s="364" customFormat="1" ht="12.75" customHeight="1">
      <c r="A413" s="358">
        <f t="shared" si="2"/>
        <v>15</v>
      </c>
      <c r="B413" s="398">
        <v>130402090010399</v>
      </c>
      <c r="C413" s="417" t="s">
        <v>654</v>
      </c>
      <c r="D413" s="359">
        <f>+SUMIF('BG SISTEMA'!A:A,'CA EF'!B413,'BG SISTEMA'!F:F)</f>
        <v>0</v>
      </c>
      <c r="E413" s="360"/>
      <c r="F413" s="360"/>
      <c r="G413" s="418">
        <v>0</v>
      </c>
      <c r="H413" s="361">
        <f t="shared" si="0"/>
        <v>0</v>
      </c>
      <c r="I413" s="361">
        <v>0</v>
      </c>
      <c r="J413" s="361">
        <v>0</v>
      </c>
      <c r="K413" s="361">
        <v>0</v>
      </c>
      <c r="L413" s="361">
        <v>0</v>
      </c>
      <c r="M413" s="361">
        <v>0</v>
      </c>
      <c r="N413" s="361">
        <v>0</v>
      </c>
      <c r="O413" s="361">
        <v>0</v>
      </c>
      <c r="P413" s="361">
        <v>0</v>
      </c>
      <c r="Q413" s="361">
        <v>0</v>
      </c>
      <c r="R413" s="361">
        <v>0</v>
      </c>
      <c r="S413" s="361">
        <v>0</v>
      </c>
      <c r="T413" s="361">
        <v>0</v>
      </c>
      <c r="U413" s="361">
        <v>0</v>
      </c>
      <c r="V413" s="361">
        <v>0</v>
      </c>
      <c r="W413" s="361">
        <v>0</v>
      </c>
      <c r="X413" s="361">
        <v>0</v>
      </c>
      <c r="Y413" s="361">
        <v>0</v>
      </c>
      <c r="Z413" s="362">
        <f t="shared" si="1"/>
        <v>0</v>
      </c>
      <c r="AA413" s="365"/>
    </row>
    <row r="414" spans="1:27" s="364" customFormat="1" ht="12.75" customHeight="1">
      <c r="A414" s="358">
        <f t="shared" si="2"/>
        <v>15</v>
      </c>
      <c r="B414" s="398">
        <v>130402090010401</v>
      </c>
      <c r="C414" s="417" t="s">
        <v>655</v>
      </c>
      <c r="D414" s="359">
        <f>+SUMIF('BG SISTEMA'!A:A,'CA EF'!B414,'BG SISTEMA'!F:F)</f>
        <v>0</v>
      </c>
      <c r="E414" s="360"/>
      <c r="F414" s="360"/>
      <c r="G414" s="418">
        <v>0</v>
      </c>
      <c r="H414" s="361">
        <f t="shared" si="0"/>
        <v>0</v>
      </c>
      <c r="I414" s="361">
        <v>0</v>
      </c>
      <c r="J414" s="361">
        <v>0</v>
      </c>
      <c r="K414" s="361">
        <v>0</v>
      </c>
      <c r="L414" s="361">
        <v>0</v>
      </c>
      <c r="M414" s="361">
        <v>0</v>
      </c>
      <c r="N414" s="361">
        <v>0</v>
      </c>
      <c r="O414" s="361">
        <v>0</v>
      </c>
      <c r="P414" s="361">
        <v>0</v>
      </c>
      <c r="Q414" s="361">
        <v>0</v>
      </c>
      <c r="R414" s="361">
        <v>0</v>
      </c>
      <c r="S414" s="361">
        <v>0</v>
      </c>
      <c r="T414" s="361">
        <v>0</v>
      </c>
      <c r="U414" s="361">
        <v>0</v>
      </c>
      <c r="V414" s="361">
        <v>0</v>
      </c>
      <c r="W414" s="361">
        <v>0</v>
      </c>
      <c r="X414" s="361">
        <v>0</v>
      </c>
      <c r="Y414" s="361">
        <v>0</v>
      </c>
      <c r="Z414" s="362">
        <f t="shared" si="1"/>
        <v>0</v>
      </c>
      <c r="AA414" s="365"/>
    </row>
    <row r="415" spans="1:27" s="364" customFormat="1" ht="12.75" customHeight="1">
      <c r="A415" s="358">
        <f t="shared" si="2"/>
        <v>15</v>
      </c>
      <c r="B415" s="398">
        <v>130402090010499</v>
      </c>
      <c r="C415" s="417" t="s">
        <v>656</v>
      </c>
      <c r="D415" s="359">
        <f>+SUMIF('BG SISTEMA'!A:A,'CA EF'!B415,'BG SISTEMA'!F:F)</f>
        <v>0</v>
      </c>
      <c r="E415" s="360"/>
      <c r="F415" s="360"/>
      <c r="G415" s="418">
        <v>0</v>
      </c>
      <c r="H415" s="361">
        <f t="shared" si="0"/>
        <v>0</v>
      </c>
      <c r="I415" s="361">
        <v>0</v>
      </c>
      <c r="J415" s="361">
        <v>0</v>
      </c>
      <c r="K415" s="361">
        <v>0</v>
      </c>
      <c r="L415" s="361">
        <v>0</v>
      </c>
      <c r="M415" s="361">
        <v>0</v>
      </c>
      <c r="N415" s="361">
        <v>0</v>
      </c>
      <c r="O415" s="361">
        <v>0</v>
      </c>
      <c r="P415" s="361">
        <v>0</v>
      </c>
      <c r="Q415" s="361">
        <v>0</v>
      </c>
      <c r="R415" s="361">
        <v>0</v>
      </c>
      <c r="S415" s="361">
        <v>0</v>
      </c>
      <c r="T415" s="361">
        <v>0</v>
      </c>
      <c r="U415" s="361">
        <v>0</v>
      </c>
      <c r="V415" s="361">
        <v>0</v>
      </c>
      <c r="W415" s="361">
        <v>0</v>
      </c>
      <c r="X415" s="361">
        <v>0</v>
      </c>
      <c r="Y415" s="361">
        <v>0</v>
      </c>
      <c r="Z415" s="362">
        <f t="shared" si="1"/>
        <v>0</v>
      </c>
      <c r="AA415" s="365"/>
    </row>
    <row r="416" spans="1:27" s="364" customFormat="1" ht="12.75" customHeight="1">
      <c r="A416" s="358">
        <f t="shared" si="2"/>
        <v>15</v>
      </c>
      <c r="B416" s="398">
        <v>130402090010501</v>
      </c>
      <c r="C416" s="417" t="s">
        <v>657</v>
      </c>
      <c r="D416" s="359">
        <f>+SUMIF('BG SISTEMA'!A:A,'CA EF'!B416,'BG SISTEMA'!F:F)</f>
        <v>0</v>
      </c>
      <c r="E416" s="360"/>
      <c r="F416" s="360"/>
      <c r="G416" s="418">
        <v>0</v>
      </c>
      <c r="H416" s="361">
        <f t="shared" si="0"/>
        <v>0</v>
      </c>
      <c r="I416" s="361">
        <v>0</v>
      </c>
      <c r="J416" s="361">
        <v>0</v>
      </c>
      <c r="K416" s="361">
        <v>0</v>
      </c>
      <c r="L416" s="361">
        <v>0</v>
      </c>
      <c r="M416" s="361">
        <v>0</v>
      </c>
      <c r="N416" s="361">
        <v>0</v>
      </c>
      <c r="O416" s="361">
        <v>0</v>
      </c>
      <c r="P416" s="361">
        <v>0</v>
      </c>
      <c r="Q416" s="361">
        <v>0</v>
      </c>
      <c r="R416" s="361">
        <v>0</v>
      </c>
      <c r="S416" s="361">
        <v>0</v>
      </c>
      <c r="T416" s="361">
        <v>0</v>
      </c>
      <c r="U416" s="361">
        <v>0</v>
      </c>
      <c r="V416" s="361">
        <v>0</v>
      </c>
      <c r="W416" s="361">
        <v>0</v>
      </c>
      <c r="X416" s="361">
        <v>0</v>
      </c>
      <c r="Y416" s="361">
        <v>0</v>
      </c>
      <c r="Z416" s="362">
        <f t="shared" si="1"/>
        <v>0</v>
      </c>
      <c r="AA416" s="365"/>
    </row>
    <row r="417" spans="1:27" s="364" customFormat="1" ht="12.75" customHeight="1">
      <c r="A417" s="358">
        <f t="shared" si="2"/>
        <v>15</v>
      </c>
      <c r="B417" s="398">
        <v>130402090010599</v>
      </c>
      <c r="C417" s="417" t="s">
        <v>658</v>
      </c>
      <c r="D417" s="359">
        <f>+SUMIF('BG SISTEMA'!A:A,'CA EF'!B417,'BG SISTEMA'!F:F)</f>
        <v>0</v>
      </c>
      <c r="E417" s="360"/>
      <c r="F417" s="360"/>
      <c r="G417" s="418">
        <v>0</v>
      </c>
      <c r="H417" s="361">
        <f t="shared" si="0"/>
        <v>0</v>
      </c>
      <c r="I417" s="361">
        <v>0</v>
      </c>
      <c r="J417" s="361">
        <v>0</v>
      </c>
      <c r="K417" s="361">
        <v>0</v>
      </c>
      <c r="L417" s="361">
        <v>0</v>
      </c>
      <c r="M417" s="361">
        <v>0</v>
      </c>
      <c r="N417" s="361">
        <v>0</v>
      </c>
      <c r="O417" s="361">
        <v>0</v>
      </c>
      <c r="P417" s="361">
        <v>0</v>
      </c>
      <c r="Q417" s="361">
        <v>0</v>
      </c>
      <c r="R417" s="361">
        <v>0</v>
      </c>
      <c r="S417" s="361">
        <v>0</v>
      </c>
      <c r="T417" s="361">
        <v>0</v>
      </c>
      <c r="U417" s="361">
        <v>0</v>
      </c>
      <c r="V417" s="361">
        <v>0</v>
      </c>
      <c r="W417" s="361">
        <v>0</v>
      </c>
      <c r="X417" s="361">
        <v>0</v>
      </c>
      <c r="Y417" s="361">
        <v>0</v>
      </c>
      <c r="Z417" s="362">
        <f t="shared" si="1"/>
        <v>0</v>
      </c>
      <c r="AA417" s="365"/>
    </row>
    <row r="418" spans="1:27" s="364" customFormat="1" ht="12.75" customHeight="1">
      <c r="A418" s="358">
        <f t="shared" si="2"/>
        <v>15</v>
      </c>
      <c r="B418" s="398">
        <v>130402090010601</v>
      </c>
      <c r="C418" s="417" t="s">
        <v>659</v>
      </c>
      <c r="D418" s="359">
        <f>+SUMIF('BG SISTEMA'!A:A,'CA EF'!B418,'BG SISTEMA'!F:F)</f>
        <v>0</v>
      </c>
      <c r="E418" s="360"/>
      <c r="F418" s="360"/>
      <c r="G418" s="418">
        <v>0</v>
      </c>
      <c r="H418" s="361">
        <f t="shared" si="0"/>
        <v>0</v>
      </c>
      <c r="I418" s="361">
        <v>0</v>
      </c>
      <c r="J418" s="361">
        <v>0</v>
      </c>
      <c r="K418" s="361">
        <v>0</v>
      </c>
      <c r="L418" s="361">
        <v>0</v>
      </c>
      <c r="M418" s="361">
        <v>0</v>
      </c>
      <c r="N418" s="361">
        <v>0</v>
      </c>
      <c r="O418" s="361">
        <v>0</v>
      </c>
      <c r="P418" s="361">
        <v>0</v>
      </c>
      <c r="Q418" s="361">
        <v>0</v>
      </c>
      <c r="R418" s="361">
        <v>0</v>
      </c>
      <c r="S418" s="361">
        <v>0</v>
      </c>
      <c r="T418" s="361">
        <v>0</v>
      </c>
      <c r="U418" s="361">
        <v>0</v>
      </c>
      <c r="V418" s="361">
        <v>0</v>
      </c>
      <c r="W418" s="361">
        <v>0</v>
      </c>
      <c r="X418" s="361">
        <v>0</v>
      </c>
      <c r="Y418" s="361">
        <v>0</v>
      </c>
      <c r="Z418" s="362">
        <f t="shared" si="1"/>
        <v>0</v>
      </c>
      <c r="AA418" s="365"/>
    </row>
    <row r="419" spans="1:27" s="364" customFormat="1" ht="12.75" customHeight="1">
      <c r="A419" s="358">
        <f t="shared" si="2"/>
        <v>15</v>
      </c>
      <c r="B419" s="398">
        <v>130402090010699</v>
      </c>
      <c r="C419" s="417" t="s">
        <v>660</v>
      </c>
      <c r="D419" s="359">
        <f>+SUMIF('BG SISTEMA'!A:A,'CA EF'!B419,'BG SISTEMA'!F:F)</f>
        <v>0</v>
      </c>
      <c r="E419" s="360"/>
      <c r="F419" s="360"/>
      <c r="G419" s="418">
        <v>0</v>
      </c>
      <c r="H419" s="361">
        <f t="shared" si="0"/>
        <v>0</v>
      </c>
      <c r="I419" s="361">
        <v>0</v>
      </c>
      <c r="J419" s="361">
        <v>0</v>
      </c>
      <c r="K419" s="361">
        <v>0</v>
      </c>
      <c r="L419" s="361">
        <v>0</v>
      </c>
      <c r="M419" s="361">
        <v>0</v>
      </c>
      <c r="N419" s="361">
        <v>0</v>
      </c>
      <c r="O419" s="361">
        <v>0</v>
      </c>
      <c r="P419" s="361">
        <v>0</v>
      </c>
      <c r="Q419" s="361">
        <v>0</v>
      </c>
      <c r="R419" s="361">
        <v>0</v>
      </c>
      <c r="S419" s="361">
        <v>0</v>
      </c>
      <c r="T419" s="361">
        <v>0</v>
      </c>
      <c r="U419" s="361">
        <v>0</v>
      </c>
      <c r="V419" s="361">
        <v>0</v>
      </c>
      <c r="W419" s="361">
        <v>0</v>
      </c>
      <c r="X419" s="361">
        <v>0</v>
      </c>
      <c r="Y419" s="361">
        <v>0</v>
      </c>
      <c r="Z419" s="362">
        <f t="shared" si="1"/>
        <v>0</v>
      </c>
      <c r="AA419" s="365"/>
    </row>
    <row r="420" spans="1:27" s="364" customFormat="1" ht="12.75" customHeight="1">
      <c r="A420" s="358">
        <f t="shared" si="2"/>
        <v>15</v>
      </c>
      <c r="B420" s="398">
        <v>130402090010701</v>
      </c>
      <c r="C420" s="417" t="s">
        <v>661</v>
      </c>
      <c r="D420" s="359">
        <f>+SUMIF('BG SISTEMA'!A:A,'CA EF'!B420,'BG SISTEMA'!F:F)</f>
        <v>0</v>
      </c>
      <c r="E420" s="360"/>
      <c r="F420" s="360"/>
      <c r="G420" s="418">
        <v>0</v>
      </c>
      <c r="H420" s="361">
        <f t="shared" si="0"/>
        <v>0</v>
      </c>
      <c r="I420" s="361">
        <v>0</v>
      </c>
      <c r="J420" s="361">
        <v>0</v>
      </c>
      <c r="K420" s="361">
        <v>0</v>
      </c>
      <c r="L420" s="361">
        <v>0</v>
      </c>
      <c r="M420" s="361">
        <v>0</v>
      </c>
      <c r="N420" s="361">
        <v>0</v>
      </c>
      <c r="O420" s="361">
        <v>0</v>
      </c>
      <c r="P420" s="361">
        <v>0</v>
      </c>
      <c r="Q420" s="361">
        <v>0</v>
      </c>
      <c r="R420" s="361">
        <v>0</v>
      </c>
      <c r="S420" s="361">
        <v>0</v>
      </c>
      <c r="T420" s="361">
        <v>0</v>
      </c>
      <c r="U420" s="361">
        <v>0</v>
      </c>
      <c r="V420" s="361">
        <v>0</v>
      </c>
      <c r="W420" s="361">
        <v>0</v>
      </c>
      <c r="X420" s="361">
        <v>0</v>
      </c>
      <c r="Y420" s="361">
        <v>0</v>
      </c>
      <c r="Z420" s="362">
        <f t="shared" si="1"/>
        <v>0</v>
      </c>
      <c r="AA420" s="365"/>
    </row>
    <row r="421" spans="1:27" s="364" customFormat="1" ht="12.75" customHeight="1">
      <c r="A421" s="358">
        <f t="shared" si="2"/>
        <v>15</v>
      </c>
      <c r="B421" s="398">
        <v>130402090010799</v>
      </c>
      <c r="C421" s="417" t="s">
        <v>662</v>
      </c>
      <c r="D421" s="359">
        <f>+SUMIF('BG SISTEMA'!A:A,'CA EF'!B421,'BG SISTEMA'!F:F)</f>
        <v>0</v>
      </c>
      <c r="E421" s="360"/>
      <c r="F421" s="360"/>
      <c r="G421" s="418">
        <v>0</v>
      </c>
      <c r="H421" s="361">
        <f t="shared" si="0"/>
        <v>0</v>
      </c>
      <c r="I421" s="361">
        <v>0</v>
      </c>
      <c r="J421" s="361">
        <v>0</v>
      </c>
      <c r="K421" s="361">
        <v>0</v>
      </c>
      <c r="L421" s="361">
        <v>0</v>
      </c>
      <c r="M421" s="361">
        <v>0</v>
      </c>
      <c r="N421" s="361">
        <v>0</v>
      </c>
      <c r="O421" s="361">
        <v>0</v>
      </c>
      <c r="P421" s="361">
        <v>0</v>
      </c>
      <c r="Q421" s="361">
        <v>0</v>
      </c>
      <c r="R421" s="361">
        <v>0</v>
      </c>
      <c r="S421" s="361">
        <v>0</v>
      </c>
      <c r="T421" s="361">
        <v>0</v>
      </c>
      <c r="U421" s="361">
        <v>0</v>
      </c>
      <c r="V421" s="361">
        <v>0</v>
      </c>
      <c r="W421" s="361">
        <v>0</v>
      </c>
      <c r="X421" s="361">
        <v>0</v>
      </c>
      <c r="Y421" s="361">
        <v>0</v>
      </c>
      <c r="Z421" s="362">
        <f t="shared" si="1"/>
        <v>0</v>
      </c>
      <c r="AA421" s="365"/>
    </row>
    <row r="422" spans="1:27" s="364" customFormat="1" ht="12.75" customHeight="1">
      <c r="A422" s="358">
        <f t="shared" si="2"/>
        <v>15</v>
      </c>
      <c r="B422" s="398">
        <v>130402090010801</v>
      </c>
      <c r="C422" s="417" t="s">
        <v>663</v>
      </c>
      <c r="D422" s="359">
        <f>+SUMIF('BG SISTEMA'!A:A,'CA EF'!B422,'BG SISTEMA'!F:F)</f>
        <v>0</v>
      </c>
      <c r="E422" s="360"/>
      <c r="F422" s="360"/>
      <c r="G422" s="418">
        <v>0</v>
      </c>
      <c r="H422" s="361">
        <f t="shared" si="0"/>
        <v>0</v>
      </c>
      <c r="I422" s="361">
        <v>0</v>
      </c>
      <c r="J422" s="361">
        <v>0</v>
      </c>
      <c r="K422" s="361">
        <v>0</v>
      </c>
      <c r="L422" s="361">
        <v>0</v>
      </c>
      <c r="M422" s="361">
        <v>0</v>
      </c>
      <c r="N422" s="361">
        <v>0</v>
      </c>
      <c r="O422" s="361">
        <v>0</v>
      </c>
      <c r="P422" s="361">
        <v>0</v>
      </c>
      <c r="Q422" s="361">
        <v>0</v>
      </c>
      <c r="R422" s="361">
        <v>0</v>
      </c>
      <c r="S422" s="361">
        <v>0</v>
      </c>
      <c r="T422" s="361">
        <v>0</v>
      </c>
      <c r="U422" s="361">
        <v>0</v>
      </c>
      <c r="V422" s="361">
        <v>0</v>
      </c>
      <c r="W422" s="361">
        <v>0</v>
      </c>
      <c r="X422" s="361">
        <v>0</v>
      </c>
      <c r="Y422" s="361">
        <v>0</v>
      </c>
      <c r="Z422" s="362">
        <f t="shared" si="1"/>
        <v>0</v>
      </c>
      <c r="AA422" s="365"/>
    </row>
    <row r="423" spans="1:27" s="364" customFormat="1" ht="12.75" customHeight="1">
      <c r="A423" s="358">
        <f t="shared" si="2"/>
        <v>15</v>
      </c>
      <c r="B423" s="398">
        <v>130402090010899</v>
      </c>
      <c r="C423" s="417" t="s">
        <v>664</v>
      </c>
      <c r="D423" s="359">
        <f>+SUMIF('BG SISTEMA'!A:A,'CA EF'!B423,'BG SISTEMA'!F:F)</f>
        <v>0</v>
      </c>
      <c r="E423" s="360"/>
      <c r="F423" s="360"/>
      <c r="G423" s="418">
        <v>0</v>
      </c>
      <c r="H423" s="361">
        <f t="shared" si="0"/>
        <v>0</v>
      </c>
      <c r="I423" s="361">
        <v>0</v>
      </c>
      <c r="J423" s="361">
        <v>0</v>
      </c>
      <c r="K423" s="361">
        <v>0</v>
      </c>
      <c r="L423" s="361">
        <v>0</v>
      </c>
      <c r="M423" s="361">
        <v>0</v>
      </c>
      <c r="N423" s="361">
        <v>0</v>
      </c>
      <c r="O423" s="361">
        <v>0</v>
      </c>
      <c r="P423" s="361">
        <v>0</v>
      </c>
      <c r="Q423" s="361">
        <v>0</v>
      </c>
      <c r="R423" s="361">
        <v>0</v>
      </c>
      <c r="S423" s="361">
        <v>0</v>
      </c>
      <c r="T423" s="361">
        <v>0</v>
      </c>
      <c r="U423" s="361">
        <v>0</v>
      </c>
      <c r="V423" s="361">
        <v>0</v>
      </c>
      <c r="W423" s="361">
        <v>0</v>
      </c>
      <c r="X423" s="361">
        <v>0</v>
      </c>
      <c r="Y423" s="361">
        <v>0</v>
      </c>
      <c r="Z423" s="362">
        <f t="shared" si="1"/>
        <v>0</v>
      </c>
      <c r="AA423" s="363"/>
    </row>
    <row r="424" spans="1:27" s="364" customFormat="1" ht="12.75" customHeight="1">
      <c r="A424" s="358">
        <f t="shared" si="2"/>
        <v>15</v>
      </c>
      <c r="B424" s="398">
        <v>130402090010901</v>
      </c>
      <c r="C424" s="417" t="s">
        <v>665</v>
      </c>
      <c r="D424" s="359">
        <f>+SUMIF('BG SISTEMA'!A:A,'CA EF'!B424,'BG SISTEMA'!F:F)</f>
        <v>0</v>
      </c>
      <c r="E424" s="360"/>
      <c r="F424" s="360"/>
      <c r="G424" s="418">
        <v>0</v>
      </c>
      <c r="H424" s="361">
        <f t="shared" si="0"/>
        <v>0</v>
      </c>
      <c r="I424" s="361">
        <v>0</v>
      </c>
      <c r="J424" s="361">
        <v>0</v>
      </c>
      <c r="K424" s="361">
        <v>0</v>
      </c>
      <c r="L424" s="361">
        <v>0</v>
      </c>
      <c r="M424" s="361">
        <v>0</v>
      </c>
      <c r="N424" s="361">
        <v>0</v>
      </c>
      <c r="O424" s="361">
        <v>0</v>
      </c>
      <c r="P424" s="361">
        <v>0</v>
      </c>
      <c r="Q424" s="361">
        <v>0</v>
      </c>
      <c r="R424" s="361">
        <v>0</v>
      </c>
      <c r="S424" s="361">
        <v>0</v>
      </c>
      <c r="T424" s="361">
        <v>0</v>
      </c>
      <c r="U424" s="361">
        <v>0</v>
      </c>
      <c r="V424" s="361">
        <v>0</v>
      </c>
      <c r="W424" s="361">
        <v>0</v>
      </c>
      <c r="X424" s="361">
        <v>0</v>
      </c>
      <c r="Y424" s="361">
        <v>0</v>
      </c>
      <c r="Z424" s="362">
        <f t="shared" si="1"/>
        <v>0</v>
      </c>
      <c r="AA424" s="363"/>
    </row>
    <row r="425" spans="1:27" s="364" customFormat="1" ht="12.75" customHeight="1">
      <c r="A425" s="358">
        <f t="shared" si="2"/>
        <v>15</v>
      </c>
      <c r="B425" s="398">
        <v>130402090010999</v>
      </c>
      <c r="C425" s="417" t="s">
        <v>666</v>
      </c>
      <c r="D425" s="359">
        <f>+SUMIF('BG SISTEMA'!A:A,'CA EF'!B425,'BG SISTEMA'!F:F)</f>
        <v>0</v>
      </c>
      <c r="E425" s="360"/>
      <c r="F425" s="360"/>
      <c r="G425" s="418">
        <v>0</v>
      </c>
      <c r="H425" s="361">
        <f t="shared" si="0"/>
        <v>0</v>
      </c>
      <c r="I425" s="361">
        <v>0</v>
      </c>
      <c r="J425" s="361">
        <v>0</v>
      </c>
      <c r="K425" s="361">
        <v>0</v>
      </c>
      <c r="L425" s="361">
        <v>0</v>
      </c>
      <c r="M425" s="361">
        <v>0</v>
      </c>
      <c r="N425" s="361">
        <v>0</v>
      </c>
      <c r="O425" s="361">
        <v>0</v>
      </c>
      <c r="P425" s="361">
        <v>0</v>
      </c>
      <c r="Q425" s="361">
        <v>0</v>
      </c>
      <c r="R425" s="361">
        <v>0</v>
      </c>
      <c r="S425" s="361">
        <v>0</v>
      </c>
      <c r="T425" s="361">
        <v>0</v>
      </c>
      <c r="U425" s="361">
        <v>0</v>
      </c>
      <c r="V425" s="361">
        <v>0</v>
      </c>
      <c r="W425" s="361">
        <v>0</v>
      </c>
      <c r="X425" s="361">
        <v>0</v>
      </c>
      <c r="Y425" s="361">
        <v>0</v>
      </c>
      <c r="Z425" s="362">
        <f t="shared" si="1"/>
        <v>0</v>
      </c>
      <c r="AA425" s="363"/>
    </row>
    <row r="426" spans="1:27" s="364" customFormat="1" ht="12.75" customHeight="1">
      <c r="A426" s="358">
        <f t="shared" si="2"/>
        <v>15</v>
      </c>
      <c r="B426" s="398">
        <v>130402090011001</v>
      </c>
      <c r="C426" s="417" t="s">
        <v>667</v>
      </c>
      <c r="D426" s="359">
        <f>+SUMIF('BG SISTEMA'!A:A,'CA EF'!B426,'BG SISTEMA'!F:F)</f>
        <v>15228022</v>
      </c>
      <c r="E426" s="360"/>
      <c r="F426" s="360"/>
      <c r="G426" s="418">
        <v>13091964</v>
      </c>
      <c r="H426" s="361">
        <f t="shared" si="0"/>
        <v>2136058</v>
      </c>
      <c r="I426" s="361">
        <v>0</v>
      </c>
      <c r="J426" s="361">
        <v>0</v>
      </c>
      <c r="K426" s="361">
        <v>0</v>
      </c>
      <c r="L426" s="361">
        <v>0</v>
      </c>
      <c r="M426" s="361">
        <v>0</v>
      </c>
      <c r="N426" s="361">
        <f>-$H426</f>
        <v>-2136058</v>
      </c>
      <c r="O426" s="361">
        <v>0</v>
      </c>
      <c r="P426" s="361">
        <v>0</v>
      </c>
      <c r="Q426" s="361">
        <v>0</v>
      </c>
      <c r="R426" s="361">
        <v>0</v>
      </c>
      <c r="S426" s="361">
        <v>0</v>
      </c>
      <c r="T426" s="361">
        <v>0</v>
      </c>
      <c r="U426" s="361">
        <v>0</v>
      </c>
      <c r="V426" s="361">
        <v>0</v>
      </c>
      <c r="W426" s="361">
        <v>0</v>
      </c>
      <c r="X426" s="361">
        <v>0</v>
      </c>
      <c r="Y426" s="361">
        <v>0</v>
      </c>
      <c r="Z426" s="362">
        <f t="shared" si="1"/>
        <v>0</v>
      </c>
      <c r="AA426" s="363"/>
    </row>
    <row r="427" spans="1:27" s="364" customFormat="1" ht="12.75" customHeight="1">
      <c r="A427" s="358">
        <f t="shared" si="2"/>
        <v>15</v>
      </c>
      <c r="B427" s="398">
        <v>130402090011099</v>
      </c>
      <c r="C427" s="417" t="s">
        <v>668</v>
      </c>
      <c r="D427" s="359">
        <f>+SUMIF('BG SISTEMA'!A:A,'CA EF'!B427,'BG SISTEMA'!F:F)</f>
        <v>0</v>
      </c>
      <c r="E427" s="360"/>
      <c r="F427" s="360"/>
      <c r="G427" s="418">
        <v>0</v>
      </c>
      <c r="H427" s="361">
        <f t="shared" si="0"/>
        <v>0</v>
      </c>
      <c r="I427" s="361">
        <v>0</v>
      </c>
      <c r="J427" s="361">
        <v>0</v>
      </c>
      <c r="K427" s="361">
        <v>0</v>
      </c>
      <c r="L427" s="361">
        <v>0</v>
      </c>
      <c r="M427" s="361">
        <v>0</v>
      </c>
      <c r="N427" s="361">
        <v>0</v>
      </c>
      <c r="O427" s="361">
        <v>0</v>
      </c>
      <c r="P427" s="361">
        <v>0</v>
      </c>
      <c r="Q427" s="361">
        <v>0</v>
      </c>
      <c r="R427" s="361">
        <v>0</v>
      </c>
      <c r="S427" s="361">
        <v>0</v>
      </c>
      <c r="T427" s="361">
        <v>0</v>
      </c>
      <c r="U427" s="361">
        <v>0</v>
      </c>
      <c r="V427" s="361">
        <v>0</v>
      </c>
      <c r="W427" s="361">
        <v>0</v>
      </c>
      <c r="X427" s="361">
        <v>0</v>
      </c>
      <c r="Y427" s="361">
        <v>0</v>
      </c>
      <c r="Z427" s="362">
        <f t="shared" si="1"/>
        <v>0</v>
      </c>
      <c r="AA427" s="363"/>
    </row>
    <row r="428" spans="1:27" s="364" customFormat="1" ht="12.75" customHeight="1">
      <c r="A428" s="358">
        <f t="shared" si="2"/>
        <v>15</v>
      </c>
      <c r="B428" s="398">
        <v>130402090011101</v>
      </c>
      <c r="C428" s="417" t="s">
        <v>669</v>
      </c>
      <c r="D428" s="359">
        <f>+SUMIF('BG SISTEMA'!A:A,'CA EF'!B428,'BG SISTEMA'!F:F)</f>
        <v>20893973</v>
      </c>
      <c r="E428" s="360"/>
      <c r="F428" s="360"/>
      <c r="G428" s="418">
        <v>18113980</v>
      </c>
      <c r="H428" s="361">
        <f t="shared" si="0"/>
        <v>2779993</v>
      </c>
      <c r="I428" s="361">
        <v>0</v>
      </c>
      <c r="J428" s="361">
        <v>0</v>
      </c>
      <c r="K428" s="361">
        <v>0</v>
      </c>
      <c r="L428" s="361">
        <v>0</v>
      </c>
      <c r="M428" s="361">
        <v>0</v>
      </c>
      <c r="N428" s="361">
        <f>-$H428</f>
        <v>-2779993</v>
      </c>
      <c r="O428" s="361">
        <v>0</v>
      </c>
      <c r="P428" s="361">
        <v>0</v>
      </c>
      <c r="Q428" s="361">
        <v>0</v>
      </c>
      <c r="R428" s="361">
        <v>0</v>
      </c>
      <c r="S428" s="361">
        <v>0</v>
      </c>
      <c r="T428" s="361">
        <v>0</v>
      </c>
      <c r="U428" s="361">
        <v>0</v>
      </c>
      <c r="V428" s="361">
        <v>0</v>
      </c>
      <c r="W428" s="361">
        <v>0</v>
      </c>
      <c r="X428" s="361">
        <v>0</v>
      </c>
      <c r="Y428" s="361">
        <v>0</v>
      </c>
      <c r="Z428" s="362">
        <f t="shared" si="1"/>
        <v>0</v>
      </c>
      <c r="AA428" s="363"/>
    </row>
    <row r="429" spans="1:27" s="364" customFormat="1" ht="12.75" customHeight="1">
      <c r="A429" s="358">
        <f t="shared" ref="A429:A482" si="17">+LEN(B429)</f>
        <v>15</v>
      </c>
      <c r="B429" s="398">
        <v>130402090011199</v>
      </c>
      <c r="C429" s="417" t="s">
        <v>670</v>
      </c>
      <c r="D429" s="359">
        <f>+SUMIF('BG SISTEMA'!A:A,'CA EF'!B429,'BG SISTEMA'!F:F)</f>
        <v>0</v>
      </c>
      <c r="E429" s="360"/>
      <c r="F429" s="360"/>
      <c r="G429" s="418">
        <v>0</v>
      </c>
      <c r="H429" s="361">
        <f t="shared" ref="H429:H482" si="18">+D429+E429-F429-G429</f>
        <v>0</v>
      </c>
      <c r="I429" s="361">
        <v>0</v>
      </c>
      <c r="J429" s="361">
        <v>0</v>
      </c>
      <c r="K429" s="361">
        <v>0</v>
      </c>
      <c r="L429" s="361">
        <v>0</v>
      </c>
      <c r="M429" s="361">
        <v>0</v>
      </c>
      <c r="N429" s="361">
        <v>0</v>
      </c>
      <c r="O429" s="361">
        <v>0</v>
      </c>
      <c r="P429" s="361">
        <v>0</v>
      </c>
      <c r="Q429" s="361">
        <v>0</v>
      </c>
      <c r="R429" s="361">
        <v>0</v>
      </c>
      <c r="S429" s="361">
        <v>0</v>
      </c>
      <c r="T429" s="361">
        <v>0</v>
      </c>
      <c r="U429" s="361">
        <v>0</v>
      </c>
      <c r="V429" s="361">
        <v>0</v>
      </c>
      <c r="W429" s="361">
        <v>0</v>
      </c>
      <c r="X429" s="361">
        <v>0</v>
      </c>
      <c r="Y429" s="361">
        <v>0</v>
      </c>
      <c r="Z429" s="362">
        <f t="shared" ref="Z429:Z482" si="19">SUM(H429:Y429)</f>
        <v>0</v>
      </c>
      <c r="AA429" s="365"/>
    </row>
    <row r="430" spans="1:27" s="364" customFormat="1" ht="12.75" customHeight="1">
      <c r="A430" s="358">
        <f t="shared" si="17"/>
        <v>15</v>
      </c>
      <c r="B430" s="398">
        <v>130802110010101</v>
      </c>
      <c r="C430" s="417" t="s">
        <v>671</v>
      </c>
      <c r="D430" s="359">
        <f>+SUMIF('BG SISTEMA'!A:A,'CA EF'!B430,'BG SISTEMA'!F:F)</f>
        <v>0</v>
      </c>
      <c r="E430" s="360"/>
      <c r="F430" s="360"/>
      <c r="G430" s="418">
        <v>0</v>
      </c>
      <c r="H430" s="361">
        <f t="shared" si="18"/>
        <v>0</v>
      </c>
      <c r="I430" s="361">
        <v>0</v>
      </c>
      <c r="J430" s="361">
        <v>0</v>
      </c>
      <c r="K430" s="361">
        <v>0</v>
      </c>
      <c r="L430" s="361">
        <v>0</v>
      </c>
      <c r="M430" s="361">
        <v>0</v>
      </c>
      <c r="N430" s="361">
        <v>0</v>
      </c>
      <c r="O430" s="361">
        <v>0</v>
      </c>
      <c r="P430" s="361">
        <v>0</v>
      </c>
      <c r="Q430" s="361">
        <v>0</v>
      </c>
      <c r="R430" s="361">
        <v>0</v>
      </c>
      <c r="S430" s="361">
        <v>0</v>
      </c>
      <c r="T430" s="361">
        <v>0</v>
      </c>
      <c r="U430" s="361">
        <v>0</v>
      </c>
      <c r="V430" s="361">
        <v>0</v>
      </c>
      <c r="W430" s="361">
        <v>0</v>
      </c>
      <c r="X430" s="361">
        <v>0</v>
      </c>
      <c r="Y430" s="361">
        <v>0</v>
      </c>
      <c r="Z430" s="362">
        <f t="shared" si="19"/>
        <v>0</v>
      </c>
      <c r="AA430" s="365"/>
    </row>
    <row r="431" spans="1:27" s="364" customFormat="1" ht="12.75" customHeight="1">
      <c r="A431" s="358">
        <f t="shared" si="17"/>
        <v>15</v>
      </c>
      <c r="B431" s="398">
        <v>130802110010199</v>
      </c>
      <c r="C431" s="417" t="s">
        <v>672</v>
      </c>
      <c r="D431" s="359">
        <f>+SUMIF('BG SISTEMA'!A:A,'CA EF'!B431,'BG SISTEMA'!F:F)</f>
        <v>0</v>
      </c>
      <c r="E431" s="360"/>
      <c r="F431" s="360"/>
      <c r="G431" s="418">
        <v>0</v>
      </c>
      <c r="H431" s="361">
        <f t="shared" si="18"/>
        <v>0</v>
      </c>
      <c r="I431" s="361">
        <v>0</v>
      </c>
      <c r="J431" s="361">
        <v>0</v>
      </c>
      <c r="K431" s="361">
        <v>0</v>
      </c>
      <c r="L431" s="361">
        <v>0</v>
      </c>
      <c r="M431" s="361">
        <v>0</v>
      </c>
      <c r="N431" s="361">
        <v>0</v>
      </c>
      <c r="O431" s="361">
        <v>0</v>
      </c>
      <c r="P431" s="361">
        <v>0</v>
      </c>
      <c r="Q431" s="361">
        <v>0</v>
      </c>
      <c r="R431" s="361">
        <v>0</v>
      </c>
      <c r="S431" s="361">
        <v>0</v>
      </c>
      <c r="T431" s="361">
        <v>0</v>
      </c>
      <c r="U431" s="361">
        <v>0</v>
      </c>
      <c r="V431" s="361">
        <v>0</v>
      </c>
      <c r="W431" s="361">
        <v>0</v>
      </c>
      <c r="X431" s="361">
        <v>0</v>
      </c>
      <c r="Y431" s="361">
        <v>0</v>
      </c>
      <c r="Z431" s="362">
        <f t="shared" si="19"/>
        <v>0</v>
      </c>
      <c r="AA431" s="365"/>
    </row>
    <row r="432" spans="1:27" s="364" customFormat="1" ht="12.75" customHeight="1">
      <c r="A432" s="358">
        <f t="shared" si="17"/>
        <v>15</v>
      </c>
      <c r="B432" s="398">
        <v>130802110020101</v>
      </c>
      <c r="C432" s="417" t="s">
        <v>673</v>
      </c>
      <c r="D432" s="359">
        <f>+SUMIF('BG SISTEMA'!A:A,'CA EF'!B432,'BG SISTEMA'!F:F)</f>
        <v>0</v>
      </c>
      <c r="E432" s="360"/>
      <c r="F432" s="360"/>
      <c r="G432" s="418">
        <v>0</v>
      </c>
      <c r="H432" s="361">
        <f t="shared" si="18"/>
        <v>0</v>
      </c>
      <c r="I432" s="361">
        <v>0</v>
      </c>
      <c r="J432" s="361">
        <v>0</v>
      </c>
      <c r="K432" s="361">
        <v>0</v>
      </c>
      <c r="L432" s="361">
        <v>0</v>
      </c>
      <c r="M432" s="361">
        <v>0</v>
      </c>
      <c r="N432" s="361">
        <v>0</v>
      </c>
      <c r="O432" s="361">
        <v>0</v>
      </c>
      <c r="P432" s="361">
        <v>0</v>
      </c>
      <c r="Q432" s="361">
        <v>0</v>
      </c>
      <c r="R432" s="361">
        <v>0</v>
      </c>
      <c r="S432" s="361">
        <v>0</v>
      </c>
      <c r="T432" s="361">
        <v>0</v>
      </c>
      <c r="U432" s="361">
        <v>0</v>
      </c>
      <c r="V432" s="361">
        <v>0</v>
      </c>
      <c r="W432" s="361">
        <v>0</v>
      </c>
      <c r="X432" s="361">
        <v>0</v>
      </c>
      <c r="Y432" s="361">
        <v>0</v>
      </c>
      <c r="Z432" s="362">
        <f t="shared" si="19"/>
        <v>0</v>
      </c>
      <c r="AA432" s="365"/>
    </row>
    <row r="433" spans="1:27" s="364" customFormat="1" ht="12.75" customHeight="1">
      <c r="A433" s="358">
        <f t="shared" si="17"/>
        <v>15</v>
      </c>
      <c r="B433" s="398">
        <v>130802110020199</v>
      </c>
      <c r="C433" s="417" t="s">
        <v>674</v>
      </c>
      <c r="D433" s="359">
        <f>+SUMIF('BG SISTEMA'!A:A,'CA EF'!B433,'BG SISTEMA'!F:F)</f>
        <v>0</v>
      </c>
      <c r="E433" s="360"/>
      <c r="F433" s="360"/>
      <c r="G433" s="418">
        <v>0</v>
      </c>
      <c r="H433" s="361">
        <f t="shared" si="18"/>
        <v>0</v>
      </c>
      <c r="I433" s="361">
        <v>0</v>
      </c>
      <c r="J433" s="361">
        <v>0</v>
      </c>
      <c r="K433" s="361">
        <v>0</v>
      </c>
      <c r="L433" s="361">
        <v>0</v>
      </c>
      <c r="M433" s="361">
        <v>0</v>
      </c>
      <c r="N433" s="361">
        <v>0</v>
      </c>
      <c r="O433" s="361">
        <v>0</v>
      </c>
      <c r="P433" s="361">
        <v>0</v>
      </c>
      <c r="Q433" s="361">
        <v>0</v>
      </c>
      <c r="R433" s="361">
        <v>0</v>
      </c>
      <c r="S433" s="361">
        <v>0</v>
      </c>
      <c r="T433" s="361">
        <v>0</v>
      </c>
      <c r="U433" s="361">
        <v>0</v>
      </c>
      <c r="V433" s="361">
        <v>0</v>
      </c>
      <c r="W433" s="361">
        <v>0</v>
      </c>
      <c r="X433" s="361">
        <v>0</v>
      </c>
      <c r="Y433" s="361">
        <v>0</v>
      </c>
      <c r="Z433" s="362">
        <f t="shared" si="19"/>
        <v>0</v>
      </c>
      <c r="AA433" s="365"/>
    </row>
    <row r="434" spans="1:27" s="364" customFormat="1" ht="12.75" customHeight="1">
      <c r="A434" s="358">
        <f t="shared" si="17"/>
        <v>15</v>
      </c>
      <c r="B434" s="398">
        <v>130802119010101</v>
      </c>
      <c r="C434" s="417" t="s">
        <v>675</v>
      </c>
      <c r="D434" s="359">
        <f>+SUMIF('BG SISTEMA'!A:A,'CA EF'!B434,'BG SISTEMA'!F:F)</f>
        <v>0</v>
      </c>
      <c r="E434" s="360"/>
      <c r="F434" s="360"/>
      <c r="G434" s="418">
        <v>0</v>
      </c>
      <c r="H434" s="361">
        <f t="shared" si="18"/>
        <v>0</v>
      </c>
      <c r="I434" s="361">
        <v>0</v>
      </c>
      <c r="J434" s="361">
        <v>0</v>
      </c>
      <c r="K434" s="361">
        <v>0</v>
      </c>
      <c r="L434" s="361">
        <v>0</v>
      </c>
      <c r="M434" s="361">
        <v>0</v>
      </c>
      <c r="N434" s="361">
        <v>0</v>
      </c>
      <c r="O434" s="361">
        <v>0</v>
      </c>
      <c r="P434" s="361">
        <v>0</v>
      </c>
      <c r="Q434" s="361">
        <v>0</v>
      </c>
      <c r="R434" s="361">
        <v>0</v>
      </c>
      <c r="S434" s="361">
        <v>0</v>
      </c>
      <c r="T434" s="361">
        <v>0</v>
      </c>
      <c r="U434" s="361">
        <v>0</v>
      </c>
      <c r="V434" s="361">
        <v>0</v>
      </c>
      <c r="W434" s="361">
        <v>0</v>
      </c>
      <c r="X434" s="361">
        <v>0</v>
      </c>
      <c r="Y434" s="361">
        <v>0</v>
      </c>
      <c r="Z434" s="362">
        <f t="shared" si="19"/>
        <v>0</v>
      </c>
      <c r="AA434" s="365"/>
    </row>
    <row r="435" spans="1:27" s="364" customFormat="1" ht="12.75" customHeight="1">
      <c r="A435" s="358">
        <f t="shared" si="17"/>
        <v>15</v>
      </c>
      <c r="B435" s="398">
        <v>130802119010199</v>
      </c>
      <c r="C435" s="417" t="s">
        <v>676</v>
      </c>
      <c r="D435" s="359">
        <f>+SUMIF('BG SISTEMA'!A:A,'CA EF'!B435,'BG SISTEMA'!F:F)</f>
        <v>0</v>
      </c>
      <c r="E435" s="360"/>
      <c r="F435" s="360"/>
      <c r="G435" s="418">
        <v>0</v>
      </c>
      <c r="H435" s="361">
        <f t="shared" si="18"/>
        <v>0</v>
      </c>
      <c r="I435" s="361">
        <v>0</v>
      </c>
      <c r="J435" s="361">
        <v>0</v>
      </c>
      <c r="K435" s="361">
        <v>0</v>
      </c>
      <c r="L435" s="361">
        <v>0</v>
      </c>
      <c r="M435" s="361">
        <v>0</v>
      </c>
      <c r="N435" s="361">
        <v>0</v>
      </c>
      <c r="O435" s="361">
        <v>0</v>
      </c>
      <c r="P435" s="361">
        <v>0</v>
      </c>
      <c r="Q435" s="361">
        <v>0</v>
      </c>
      <c r="R435" s="361">
        <v>0</v>
      </c>
      <c r="S435" s="361">
        <v>0</v>
      </c>
      <c r="T435" s="361">
        <v>0</v>
      </c>
      <c r="U435" s="361">
        <v>0</v>
      </c>
      <c r="V435" s="361">
        <v>0</v>
      </c>
      <c r="W435" s="361">
        <v>0</v>
      </c>
      <c r="X435" s="361">
        <v>0</v>
      </c>
      <c r="Y435" s="361">
        <v>0</v>
      </c>
      <c r="Z435" s="362">
        <f t="shared" si="19"/>
        <v>0</v>
      </c>
      <c r="AA435" s="365"/>
    </row>
    <row r="436" spans="1:27" s="364" customFormat="1" ht="12.75" customHeight="1">
      <c r="A436" s="358">
        <f t="shared" si="17"/>
        <v>15</v>
      </c>
      <c r="B436" s="398">
        <v>130802119020101</v>
      </c>
      <c r="C436" s="417" t="s">
        <v>677</v>
      </c>
      <c r="D436" s="359">
        <f>+SUMIF('BG SISTEMA'!A:A,'CA EF'!B436,'BG SISTEMA'!F:F)</f>
        <v>0</v>
      </c>
      <c r="E436" s="360"/>
      <c r="F436" s="360"/>
      <c r="G436" s="418">
        <v>0</v>
      </c>
      <c r="H436" s="361">
        <f t="shared" si="18"/>
        <v>0</v>
      </c>
      <c r="I436" s="361">
        <v>0</v>
      </c>
      <c r="J436" s="361">
        <v>0</v>
      </c>
      <c r="K436" s="361">
        <v>0</v>
      </c>
      <c r="L436" s="361">
        <v>0</v>
      </c>
      <c r="M436" s="361">
        <v>0</v>
      </c>
      <c r="N436" s="361">
        <v>0</v>
      </c>
      <c r="O436" s="361">
        <v>0</v>
      </c>
      <c r="P436" s="361">
        <v>0</v>
      </c>
      <c r="Q436" s="361">
        <v>0</v>
      </c>
      <c r="R436" s="361">
        <v>0</v>
      </c>
      <c r="S436" s="361">
        <v>0</v>
      </c>
      <c r="T436" s="361">
        <v>0</v>
      </c>
      <c r="U436" s="361">
        <v>0</v>
      </c>
      <c r="V436" s="361">
        <v>0</v>
      </c>
      <c r="W436" s="361">
        <v>0</v>
      </c>
      <c r="X436" s="361">
        <v>0</v>
      </c>
      <c r="Y436" s="361">
        <v>0</v>
      </c>
      <c r="Z436" s="362">
        <f t="shared" si="19"/>
        <v>0</v>
      </c>
      <c r="AA436" s="365"/>
    </row>
    <row r="437" spans="1:27" s="364" customFormat="1" ht="12.75" customHeight="1">
      <c r="A437" s="358">
        <f t="shared" si="17"/>
        <v>15</v>
      </c>
      <c r="B437" s="398">
        <v>130802119020199</v>
      </c>
      <c r="C437" s="417" t="s">
        <v>678</v>
      </c>
      <c r="D437" s="359">
        <f>+SUMIF('BG SISTEMA'!A:A,'CA EF'!B437,'BG SISTEMA'!F:F)</f>
        <v>0</v>
      </c>
      <c r="E437" s="360"/>
      <c r="F437" s="360"/>
      <c r="G437" s="418">
        <v>0</v>
      </c>
      <c r="H437" s="361">
        <f t="shared" si="18"/>
        <v>0</v>
      </c>
      <c r="I437" s="361">
        <v>0</v>
      </c>
      <c r="J437" s="361">
        <v>0</v>
      </c>
      <c r="K437" s="361">
        <v>0</v>
      </c>
      <c r="L437" s="361">
        <v>0</v>
      </c>
      <c r="M437" s="361">
        <v>0</v>
      </c>
      <c r="N437" s="361">
        <v>0</v>
      </c>
      <c r="O437" s="361">
        <v>0</v>
      </c>
      <c r="P437" s="361">
        <v>0</v>
      </c>
      <c r="Q437" s="361">
        <v>0</v>
      </c>
      <c r="R437" s="361">
        <v>0</v>
      </c>
      <c r="S437" s="361">
        <v>0</v>
      </c>
      <c r="T437" s="361">
        <v>0</v>
      </c>
      <c r="U437" s="361">
        <v>0</v>
      </c>
      <c r="V437" s="361">
        <v>0</v>
      </c>
      <c r="W437" s="361">
        <v>0</v>
      </c>
      <c r="X437" s="361">
        <v>0</v>
      </c>
      <c r="Y437" s="361">
        <v>0</v>
      </c>
      <c r="Z437" s="362">
        <f t="shared" si="19"/>
        <v>0</v>
      </c>
      <c r="AA437" s="365"/>
    </row>
    <row r="438" spans="1:27" s="364" customFormat="1" ht="12.75" customHeight="1">
      <c r="A438" s="358">
        <f t="shared" si="17"/>
        <v>15</v>
      </c>
      <c r="B438" s="398">
        <v>130802150010101</v>
      </c>
      <c r="C438" s="417" t="s">
        <v>679</v>
      </c>
      <c r="D438" s="359">
        <f>+SUMIF('BG SISTEMA'!A:A,'CA EF'!B438,'BG SISTEMA'!F:F)</f>
        <v>0</v>
      </c>
      <c r="E438" s="360"/>
      <c r="F438" s="360"/>
      <c r="G438" s="418">
        <v>0</v>
      </c>
      <c r="H438" s="361">
        <f t="shared" si="18"/>
        <v>0</v>
      </c>
      <c r="I438" s="361">
        <v>0</v>
      </c>
      <c r="J438" s="361">
        <v>0</v>
      </c>
      <c r="K438" s="361">
        <v>0</v>
      </c>
      <c r="L438" s="361">
        <v>0</v>
      </c>
      <c r="M438" s="361">
        <v>0</v>
      </c>
      <c r="N438" s="361">
        <v>0</v>
      </c>
      <c r="O438" s="361">
        <v>0</v>
      </c>
      <c r="P438" s="361">
        <v>0</v>
      </c>
      <c r="Q438" s="361">
        <v>0</v>
      </c>
      <c r="R438" s="361">
        <v>0</v>
      </c>
      <c r="S438" s="361">
        <v>0</v>
      </c>
      <c r="T438" s="361">
        <v>0</v>
      </c>
      <c r="U438" s="361">
        <v>0</v>
      </c>
      <c r="V438" s="361">
        <v>0</v>
      </c>
      <c r="W438" s="361">
        <v>0</v>
      </c>
      <c r="X438" s="361">
        <v>0</v>
      </c>
      <c r="Y438" s="361">
        <v>0</v>
      </c>
      <c r="Z438" s="362">
        <f t="shared" si="19"/>
        <v>0</v>
      </c>
      <c r="AA438" s="363"/>
    </row>
    <row r="439" spans="1:27" s="364" customFormat="1" ht="12.75" customHeight="1">
      <c r="A439" s="358">
        <f t="shared" si="17"/>
        <v>15</v>
      </c>
      <c r="B439" s="398">
        <v>130802150010199</v>
      </c>
      <c r="C439" s="417" t="s">
        <v>680</v>
      </c>
      <c r="D439" s="359">
        <f>+SUMIF('BG SISTEMA'!A:A,'CA EF'!B439,'BG SISTEMA'!F:F)</f>
        <v>0</v>
      </c>
      <c r="E439" s="360"/>
      <c r="F439" s="360"/>
      <c r="G439" s="418">
        <v>0</v>
      </c>
      <c r="H439" s="361">
        <f t="shared" si="18"/>
        <v>0</v>
      </c>
      <c r="I439" s="361">
        <v>0</v>
      </c>
      <c r="J439" s="361">
        <v>0</v>
      </c>
      <c r="K439" s="361">
        <v>0</v>
      </c>
      <c r="L439" s="361">
        <v>0</v>
      </c>
      <c r="M439" s="361">
        <v>0</v>
      </c>
      <c r="N439" s="361">
        <v>0</v>
      </c>
      <c r="O439" s="361">
        <v>0</v>
      </c>
      <c r="P439" s="361">
        <v>0</v>
      </c>
      <c r="Q439" s="361">
        <v>0</v>
      </c>
      <c r="R439" s="361">
        <v>0</v>
      </c>
      <c r="S439" s="361">
        <v>0</v>
      </c>
      <c r="T439" s="361">
        <v>0</v>
      </c>
      <c r="U439" s="361">
        <v>0</v>
      </c>
      <c r="V439" s="361">
        <v>0</v>
      </c>
      <c r="W439" s="361">
        <v>0</v>
      </c>
      <c r="X439" s="361">
        <v>0</v>
      </c>
      <c r="Y439" s="361">
        <v>0</v>
      </c>
      <c r="Z439" s="362">
        <f t="shared" si="19"/>
        <v>0</v>
      </c>
      <c r="AA439" s="365"/>
    </row>
    <row r="440" spans="1:27" s="364" customFormat="1" ht="12.75" customHeight="1">
      <c r="A440" s="358">
        <f t="shared" si="17"/>
        <v>15</v>
      </c>
      <c r="B440" s="398">
        <v>130802159010101</v>
      </c>
      <c r="C440" s="417" t="s">
        <v>681</v>
      </c>
      <c r="D440" s="359">
        <f>+SUMIF('BG SISTEMA'!A:A,'CA EF'!B440,'BG SISTEMA'!F:F)</f>
        <v>0</v>
      </c>
      <c r="E440" s="360"/>
      <c r="F440" s="360"/>
      <c r="G440" s="418">
        <v>0</v>
      </c>
      <c r="H440" s="361">
        <f t="shared" si="18"/>
        <v>0</v>
      </c>
      <c r="I440" s="361">
        <v>0</v>
      </c>
      <c r="J440" s="361">
        <v>0</v>
      </c>
      <c r="K440" s="361">
        <v>0</v>
      </c>
      <c r="L440" s="361">
        <v>0</v>
      </c>
      <c r="M440" s="361">
        <v>0</v>
      </c>
      <c r="N440" s="361">
        <v>0</v>
      </c>
      <c r="O440" s="361">
        <v>0</v>
      </c>
      <c r="P440" s="361">
        <v>0</v>
      </c>
      <c r="Q440" s="361">
        <v>0</v>
      </c>
      <c r="R440" s="361">
        <v>0</v>
      </c>
      <c r="S440" s="361">
        <v>0</v>
      </c>
      <c r="T440" s="361">
        <v>0</v>
      </c>
      <c r="U440" s="361">
        <v>0</v>
      </c>
      <c r="V440" s="361">
        <v>0</v>
      </c>
      <c r="W440" s="361">
        <v>0</v>
      </c>
      <c r="X440" s="361">
        <v>0</v>
      </c>
      <c r="Y440" s="361">
        <v>0</v>
      </c>
      <c r="Z440" s="362">
        <f t="shared" si="19"/>
        <v>0</v>
      </c>
      <c r="AA440" s="365"/>
    </row>
    <row r="441" spans="1:27" s="364" customFormat="1" ht="12.75" customHeight="1">
      <c r="A441" s="358">
        <f t="shared" si="17"/>
        <v>15</v>
      </c>
      <c r="B441" s="398">
        <v>130802159010199</v>
      </c>
      <c r="C441" s="417" t="s">
        <v>682</v>
      </c>
      <c r="D441" s="359">
        <f>+SUMIF('BG SISTEMA'!A:A,'CA EF'!B441,'BG SISTEMA'!F:F)</f>
        <v>0</v>
      </c>
      <c r="E441" s="360"/>
      <c r="F441" s="360"/>
      <c r="G441" s="418">
        <v>0</v>
      </c>
      <c r="H441" s="361">
        <f t="shared" si="18"/>
        <v>0</v>
      </c>
      <c r="I441" s="361">
        <v>0</v>
      </c>
      <c r="J441" s="361">
        <v>0</v>
      </c>
      <c r="K441" s="361">
        <v>0</v>
      </c>
      <c r="L441" s="361">
        <v>0</v>
      </c>
      <c r="M441" s="361">
        <v>0</v>
      </c>
      <c r="N441" s="361">
        <v>0</v>
      </c>
      <c r="O441" s="361">
        <v>0</v>
      </c>
      <c r="P441" s="361">
        <v>0</v>
      </c>
      <c r="Q441" s="361">
        <v>0</v>
      </c>
      <c r="R441" s="361">
        <v>0</v>
      </c>
      <c r="S441" s="361">
        <v>0</v>
      </c>
      <c r="T441" s="361">
        <v>0</v>
      </c>
      <c r="U441" s="361">
        <v>0</v>
      </c>
      <c r="V441" s="361">
        <v>0</v>
      </c>
      <c r="W441" s="361">
        <v>0</v>
      </c>
      <c r="X441" s="361">
        <v>0</v>
      </c>
      <c r="Y441" s="361">
        <v>0</v>
      </c>
      <c r="Z441" s="362">
        <f t="shared" si="19"/>
        <v>0</v>
      </c>
      <c r="AA441" s="363"/>
    </row>
    <row r="442" spans="1:27" s="364" customFormat="1" ht="12.75" customHeight="1">
      <c r="A442" s="358">
        <f t="shared" si="17"/>
        <v>15</v>
      </c>
      <c r="B442" s="398">
        <v>130802170010101</v>
      </c>
      <c r="C442" s="417" t="s">
        <v>683</v>
      </c>
      <c r="D442" s="359">
        <f>+SUMIF('BG SISTEMA'!A:A,'CA EF'!B442,'BG SISTEMA'!F:F)</f>
        <v>0</v>
      </c>
      <c r="E442" s="360"/>
      <c r="F442" s="360"/>
      <c r="G442" s="418">
        <v>0</v>
      </c>
      <c r="H442" s="361">
        <f t="shared" si="18"/>
        <v>0</v>
      </c>
      <c r="I442" s="361">
        <v>0</v>
      </c>
      <c r="J442" s="361">
        <v>0</v>
      </c>
      <c r="K442" s="361">
        <v>0</v>
      </c>
      <c r="L442" s="361">
        <v>0</v>
      </c>
      <c r="M442" s="361">
        <v>0</v>
      </c>
      <c r="N442" s="361">
        <v>0</v>
      </c>
      <c r="O442" s="361">
        <v>0</v>
      </c>
      <c r="P442" s="361">
        <v>0</v>
      </c>
      <c r="Q442" s="361">
        <v>0</v>
      </c>
      <c r="R442" s="361">
        <v>0</v>
      </c>
      <c r="S442" s="361">
        <v>0</v>
      </c>
      <c r="T442" s="361">
        <v>0</v>
      </c>
      <c r="U442" s="361">
        <v>0</v>
      </c>
      <c r="V442" s="361">
        <v>0</v>
      </c>
      <c r="W442" s="361">
        <v>0</v>
      </c>
      <c r="X442" s="361">
        <v>0</v>
      </c>
      <c r="Y442" s="361">
        <v>0</v>
      </c>
      <c r="Z442" s="362">
        <f t="shared" si="19"/>
        <v>0</v>
      </c>
      <c r="AA442" s="363"/>
    </row>
    <row r="443" spans="1:27" s="364" customFormat="1" ht="12.75" customHeight="1">
      <c r="A443" s="358">
        <f t="shared" si="17"/>
        <v>15</v>
      </c>
      <c r="B443" s="398">
        <v>130802170010199</v>
      </c>
      <c r="C443" s="417" t="s">
        <v>684</v>
      </c>
      <c r="D443" s="359">
        <f>+SUMIF('BG SISTEMA'!A:A,'CA EF'!B443,'BG SISTEMA'!F:F)</f>
        <v>0</v>
      </c>
      <c r="E443" s="360"/>
      <c r="F443" s="360"/>
      <c r="G443" s="418">
        <v>0</v>
      </c>
      <c r="H443" s="361">
        <f t="shared" si="18"/>
        <v>0</v>
      </c>
      <c r="I443" s="361">
        <v>0</v>
      </c>
      <c r="J443" s="361">
        <v>0</v>
      </c>
      <c r="K443" s="361">
        <v>0</v>
      </c>
      <c r="L443" s="361">
        <v>0</v>
      </c>
      <c r="M443" s="361">
        <v>0</v>
      </c>
      <c r="N443" s="361">
        <v>0</v>
      </c>
      <c r="O443" s="361">
        <v>0</v>
      </c>
      <c r="P443" s="361">
        <v>0</v>
      </c>
      <c r="Q443" s="361">
        <v>0</v>
      </c>
      <c r="R443" s="361">
        <v>0</v>
      </c>
      <c r="S443" s="361">
        <v>0</v>
      </c>
      <c r="T443" s="361">
        <v>0</v>
      </c>
      <c r="U443" s="361">
        <v>0</v>
      </c>
      <c r="V443" s="361">
        <v>0</v>
      </c>
      <c r="W443" s="361">
        <v>0</v>
      </c>
      <c r="X443" s="361">
        <v>0</v>
      </c>
      <c r="Y443" s="361">
        <v>0</v>
      </c>
      <c r="Z443" s="362">
        <f t="shared" si="19"/>
        <v>0</v>
      </c>
      <c r="AA443" s="363"/>
    </row>
    <row r="444" spans="1:27" s="364" customFormat="1" ht="12.75" customHeight="1">
      <c r="A444" s="358">
        <f t="shared" si="17"/>
        <v>15</v>
      </c>
      <c r="B444" s="398">
        <v>130802170020101</v>
      </c>
      <c r="C444" s="417" t="s">
        <v>685</v>
      </c>
      <c r="D444" s="359">
        <f>+SUMIF('BG SISTEMA'!A:A,'CA EF'!B444,'BG SISTEMA'!F:F)</f>
        <v>0</v>
      </c>
      <c r="E444" s="360"/>
      <c r="F444" s="360"/>
      <c r="G444" s="418">
        <v>0</v>
      </c>
      <c r="H444" s="361">
        <f t="shared" si="18"/>
        <v>0</v>
      </c>
      <c r="I444" s="361">
        <v>0</v>
      </c>
      <c r="J444" s="361">
        <v>0</v>
      </c>
      <c r="K444" s="361">
        <v>0</v>
      </c>
      <c r="L444" s="361">
        <v>0</v>
      </c>
      <c r="M444" s="361">
        <v>0</v>
      </c>
      <c r="N444" s="361">
        <v>0</v>
      </c>
      <c r="O444" s="361">
        <v>0</v>
      </c>
      <c r="P444" s="361">
        <v>0</v>
      </c>
      <c r="Q444" s="361">
        <v>0</v>
      </c>
      <c r="R444" s="361">
        <v>0</v>
      </c>
      <c r="S444" s="361">
        <v>0</v>
      </c>
      <c r="T444" s="361">
        <v>0</v>
      </c>
      <c r="U444" s="361">
        <v>0</v>
      </c>
      <c r="V444" s="361">
        <v>0</v>
      </c>
      <c r="W444" s="361">
        <v>0</v>
      </c>
      <c r="X444" s="361">
        <v>0</v>
      </c>
      <c r="Y444" s="361">
        <v>0</v>
      </c>
      <c r="Z444" s="362">
        <f t="shared" si="19"/>
        <v>0</v>
      </c>
      <c r="AA444" s="363"/>
    </row>
    <row r="445" spans="1:27" s="364" customFormat="1" ht="12.75" customHeight="1">
      <c r="A445" s="358">
        <f t="shared" si="17"/>
        <v>15</v>
      </c>
      <c r="B445" s="398">
        <v>130802170020199</v>
      </c>
      <c r="C445" s="417" t="s">
        <v>686</v>
      </c>
      <c r="D445" s="359">
        <f>+SUMIF('BG SISTEMA'!A:A,'CA EF'!B445,'BG SISTEMA'!F:F)</f>
        <v>0</v>
      </c>
      <c r="E445" s="360"/>
      <c r="F445" s="360"/>
      <c r="G445" s="418">
        <v>0</v>
      </c>
      <c r="H445" s="361">
        <f t="shared" si="18"/>
        <v>0</v>
      </c>
      <c r="I445" s="361">
        <v>0</v>
      </c>
      <c r="J445" s="361">
        <v>0</v>
      </c>
      <c r="K445" s="361">
        <v>0</v>
      </c>
      <c r="L445" s="361">
        <v>0</v>
      </c>
      <c r="M445" s="361">
        <v>0</v>
      </c>
      <c r="N445" s="361">
        <v>0</v>
      </c>
      <c r="O445" s="361">
        <v>0</v>
      </c>
      <c r="P445" s="361">
        <v>0</v>
      </c>
      <c r="Q445" s="361">
        <v>0</v>
      </c>
      <c r="R445" s="361">
        <v>0</v>
      </c>
      <c r="S445" s="361">
        <v>0</v>
      </c>
      <c r="T445" s="361">
        <v>0</v>
      </c>
      <c r="U445" s="361">
        <v>0</v>
      </c>
      <c r="V445" s="361">
        <v>0</v>
      </c>
      <c r="W445" s="361">
        <v>0</v>
      </c>
      <c r="X445" s="361">
        <v>0</v>
      </c>
      <c r="Y445" s="361">
        <v>0</v>
      </c>
      <c r="Z445" s="362">
        <f t="shared" si="19"/>
        <v>0</v>
      </c>
      <c r="AA445" s="363"/>
    </row>
    <row r="446" spans="1:27" s="364" customFormat="1" ht="12.75" customHeight="1">
      <c r="A446" s="358">
        <f t="shared" si="17"/>
        <v>15</v>
      </c>
      <c r="B446" s="398">
        <v>130802170030101</v>
      </c>
      <c r="C446" s="417" t="s">
        <v>687</v>
      </c>
      <c r="D446" s="359">
        <f>+SUMIF('BG SISTEMA'!A:A,'CA EF'!B446,'BG SISTEMA'!F:F)</f>
        <v>0</v>
      </c>
      <c r="E446" s="360"/>
      <c r="F446" s="360"/>
      <c r="G446" s="418">
        <v>0</v>
      </c>
      <c r="H446" s="361">
        <f t="shared" si="18"/>
        <v>0</v>
      </c>
      <c r="I446" s="361">
        <v>0</v>
      </c>
      <c r="J446" s="361">
        <v>0</v>
      </c>
      <c r="K446" s="361">
        <v>0</v>
      </c>
      <c r="L446" s="361">
        <v>0</v>
      </c>
      <c r="M446" s="361">
        <v>0</v>
      </c>
      <c r="N446" s="361">
        <v>0</v>
      </c>
      <c r="O446" s="361">
        <v>0</v>
      </c>
      <c r="P446" s="361">
        <v>0</v>
      </c>
      <c r="Q446" s="361">
        <v>0</v>
      </c>
      <c r="R446" s="361">
        <v>0</v>
      </c>
      <c r="S446" s="361">
        <v>0</v>
      </c>
      <c r="T446" s="361">
        <v>0</v>
      </c>
      <c r="U446" s="361">
        <v>0</v>
      </c>
      <c r="V446" s="361">
        <v>0</v>
      </c>
      <c r="W446" s="361">
        <v>0</v>
      </c>
      <c r="X446" s="361">
        <v>0</v>
      </c>
      <c r="Y446" s="361">
        <v>0</v>
      </c>
      <c r="Z446" s="362">
        <f t="shared" si="19"/>
        <v>0</v>
      </c>
      <c r="AA446" s="363"/>
    </row>
    <row r="447" spans="1:27" s="364" customFormat="1" ht="12.75" customHeight="1">
      <c r="A447" s="358">
        <f t="shared" si="17"/>
        <v>15</v>
      </c>
      <c r="B447" s="398">
        <v>130802170030199</v>
      </c>
      <c r="C447" s="417" t="s">
        <v>688</v>
      </c>
      <c r="D447" s="359">
        <f>+SUMIF('BG SISTEMA'!A:A,'CA EF'!B447,'BG SISTEMA'!F:F)</f>
        <v>0</v>
      </c>
      <c r="E447" s="360"/>
      <c r="F447" s="360"/>
      <c r="G447" s="418">
        <v>0</v>
      </c>
      <c r="H447" s="361">
        <f t="shared" si="18"/>
        <v>0</v>
      </c>
      <c r="I447" s="361">
        <v>0</v>
      </c>
      <c r="J447" s="361">
        <v>0</v>
      </c>
      <c r="K447" s="361">
        <v>0</v>
      </c>
      <c r="L447" s="361">
        <v>0</v>
      </c>
      <c r="M447" s="361">
        <v>0</v>
      </c>
      <c r="N447" s="361">
        <v>0</v>
      </c>
      <c r="O447" s="361">
        <v>0</v>
      </c>
      <c r="P447" s="361">
        <v>0</v>
      </c>
      <c r="Q447" s="361">
        <v>0</v>
      </c>
      <c r="R447" s="361">
        <v>0</v>
      </c>
      <c r="S447" s="361">
        <v>0</v>
      </c>
      <c r="T447" s="361">
        <v>0</v>
      </c>
      <c r="U447" s="361">
        <v>0</v>
      </c>
      <c r="V447" s="361">
        <v>0</v>
      </c>
      <c r="W447" s="361">
        <v>0</v>
      </c>
      <c r="X447" s="361">
        <v>0</v>
      </c>
      <c r="Y447" s="361">
        <v>0</v>
      </c>
      <c r="Z447" s="362">
        <f t="shared" si="19"/>
        <v>0</v>
      </c>
      <c r="AA447" s="363"/>
    </row>
    <row r="448" spans="1:27" s="364" customFormat="1" ht="12.75" customHeight="1">
      <c r="A448" s="358">
        <f t="shared" si="17"/>
        <v>15</v>
      </c>
      <c r="B448" s="398">
        <v>130802170040101</v>
      </c>
      <c r="C448" s="417" t="s">
        <v>689</v>
      </c>
      <c r="D448" s="359">
        <f>+SUMIF('BG SISTEMA'!A:A,'CA EF'!B448,'BG SISTEMA'!F:F)</f>
        <v>0</v>
      </c>
      <c r="E448" s="360"/>
      <c r="F448" s="360"/>
      <c r="G448" s="418">
        <v>0</v>
      </c>
      <c r="H448" s="361">
        <f t="shared" si="18"/>
        <v>0</v>
      </c>
      <c r="I448" s="361">
        <v>0</v>
      </c>
      <c r="J448" s="361">
        <v>0</v>
      </c>
      <c r="K448" s="361">
        <v>0</v>
      </c>
      <c r="L448" s="361">
        <v>0</v>
      </c>
      <c r="M448" s="361">
        <v>0</v>
      </c>
      <c r="N448" s="361">
        <v>0</v>
      </c>
      <c r="O448" s="361">
        <v>0</v>
      </c>
      <c r="P448" s="361">
        <v>0</v>
      </c>
      <c r="Q448" s="361">
        <v>0</v>
      </c>
      <c r="R448" s="361">
        <v>0</v>
      </c>
      <c r="S448" s="361">
        <v>0</v>
      </c>
      <c r="T448" s="361">
        <v>0</v>
      </c>
      <c r="U448" s="361">
        <v>0</v>
      </c>
      <c r="V448" s="361">
        <v>0</v>
      </c>
      <c r="W448" s="361">
        <v>0</v>
      </c>
      <c r="X448" s="361">
        <v>0</v>
      </c>
      <c r="Y448" s="361">
        <v>0</v>
      </c>
      <c r="Z448" s="362">
        <f t="shared" si="19"/>
        <v>0</v>
      </c>
      <c r="AA448" s="363"/>
    </row>
    <row r="449" spans="1:27" s="364" customFormat="1" ht="12.75" customHeight="1">
      <c r="A449" s="358">
        <f t="shared" si="17"/>
        <v>15</v>
      </c>
      <c r="B449" s="398">
        <v>130802170040199</v>
      </c>
      <c r="C449" s="417" t="s">
        <v>690</v>
      </c>
      <c r="D449" s="359">
        <f>+SUMIF('BG SISTEMA'!A:A,'CA EF'!B449,'BG SISTEMA'!F:F)</f>
        <v>0</v>
      </c>
      <c r="E449" s="360"/>
      <c r="F449" s="360"/>
      <c r="G449" s="418">
        <v>0</v>
      </c>
      <c r="H449" s="361">
        <f t="shared" si="18"/>
        <v>0</v>
      </c>
      <c r="I449" s="361">
        <v>0</v>
      </c>
      <c r="J449" s="361">
        <v>0</v>
      </c>
      <c r="K449" s="361">
        <v>0</v>
      </c>
      <c r="L449" s="361">
        <v>0</v>
      </c>
      <c r="M449" s="361">
        <v>0</v>
      </c>
      <c r="N449" s="361">
        <v>0</v>
      </c>
      <c r="O449" s="361">
        <v>0</v>
      </c>
      <c r="P449" s="361">
        <v>0</v>
      </c>
      <c r="Q449" s="361">
        <v>0</v>
      </c>
      <c r="R449" s="361">
        <v>0</v>
      </c>
      <c r="S449" s="361">
        <v>0</v>
      </c>
      <c r="T449" s="361">
        <v>0</v>
      </c>
      <c r="U449" s="361">
        <v>0</v>
      </c>
      <c r="V449" s="361">
        <v>0</v>
      </c>
      <c r="W449" s="361">
        <v>0</v>
      </c>
      <c r="X449" s="361">
        <v>0</v>
      </c>
      <c r="Y449" s="361">
        <v>0</v>
      </c>
      <c r="Z449" s="362">
        <f t="shared" si="19"/>
        <v>0</v>
      </c>
      <c r="AA449" s="363"/>
    </row>
    <row r="450" spans="1:27" s="364" customFormat="1" ht="12.75" customHeight="1">
      <c r="A450" s="358">
        <f t="shared" si="17"/>
        <v>15</v>
      </c>
      <c r="B450" s="398">
        <v>130802170050101</v>
      </c>
      <c r="C450" s="417" t="s">
        <v>691</v>
      </c>
      <c r="D450" s="359">
        <f>+SUMIF('BG SISTEMA'!A:A,'CA EF'!B450,'BG SISTEMA'!F:F)</f>
        <v>0</v>
      </c>
      <c r="E450" s="360"/>
      <c r="F450" s="360"/>
      <c r="G450" s="418">
        <v>0</v>
      </c>
      <c r="H450" s="361">
        <f t="shared" si="18"/>
        <v>0</v>
      </c>
      <c r="I450" s="361">
        <v>0</v>
      </c>
      <c r="J450" s="361">
        <v>0</v>
      </c>
      <c r="K450" s="361">
        <v>0</v>
      </c>
      <c r="L450" s="361">
        <v>0</v>
      </c>
      <c r="M450" s="361">
        <v>0</v>
      </c>
      <c r="N450" s="361">
        <v>0</v>
      </c>
      <c r="O450" s="361">
        <v>0</v>
      </c>
      <c r="P450" s="361">
        <v>0</v>
      </c>
      <c r="Q450" s="361">
        <v>0</v>
      </c>
      <c r="R450" s="361">
        <v>0</v>
      </c>
      <c r="S450" s="361">
        <v>0</v>
      </c>
      <c r="T450" s="361">
        <v>0</v>
      </c>
      <c r="U450" s="361">
        <v>0</v>
      </c>
      <c r="V450" s="361">
        <v>0</v>
      </c>
      <c r="W450" s="361">
        <v>0</v>
      </c>
      <c r="X450" s="361">
        <v>0</v>
      </c>
      <c r="Y450" s="361">
        <v>0</v>
      </c>
      <c r="Z450" s="362">
        <f t="shared" si="19"/>
        <v>0</v>
      </c>
      <c r="AA450" s="363"/>
    </row>
    <row r="451" spans="1:27" s="364" customFormat="1" ht="12.75" customHeight="1">
      <c r="A451" s="358">
        <f t="shared" si="17"/>
        <v>15</v>
      </c>
      <c r="B451" s="398">
        <v>130802170050199</v>
      </c>
      <c r="C451" s="417" t="s">
        <v>692</v>
      </c>
      <c r="D451" s="359">
        <f>+SUMIF('BG SISTEMA'!A:A,'CA EF'!B451,'BG SISTEMA'!F:F)</f>
        <v>0</v>
      </c>
      <c r="E451" s="360"/>
      <c r="F451" s="360"/>
      <c r="G451" s="418">
        <v>0</v>
      </c>
      <c r="H451" s="361">
        <f t="shared" si="18"/>
        <v>0</v>
      </c>
      <c r="I451" s="361">
        <v>0</v>
      </c>
      <c r="J451" s="361">
        <v>0</v>
      </c>
      <c r="K451" s="361">
        <v>0</v>
      </c>
      <c r="L451" s="361">
        <v>0</v>
      </c>
      <c r="M451" s="361">
        <v>0</v>
      </c>
      <c r="N451" s="361">
        <v>0</v>
      </c>
      <c r="O451" s="361">
        <v>0</v>
      </c>
      <c r="P451" s="361">
        <v>0</v>
      </c>
      <c r="Q451" s="361">
        <v>0</v>
      </c>
      <c r="R451" s="361">
        <v>0</v>
      </c>
      <c r="S451" s="361">
        <v>0</v>
      </c>
      <c r="T451" s="361">
        <v>0</v>
      </c>
      <c r="U451" s="361">
        <v>0</v>
      </c>
      <c r="V451" s="361">
        <v>0</v>
      </c>
      <c r="W451" s="361">
        <v>0</v>
      </c>
      <c r="X451" s="361">
        <v>0</v>
      </c>
      <c r="Y451" s="361">
        <v>0</v>
      </c>
      <c r="Z451" s="362">
        <f t="shared" si="19"/>
        <v>0</v>
      </c>
      <c r="AA451" s="363"/>
    </row>
    <row r="452" spans="1:27" s="364" customFormat="1" ht="12.75" customHeight="1">
      <c r="A452" s="358">
        <f t="shared" si="17"/>
        <v>15</v>
      </c>
      <c r="B452" s="398">
        <v>130802170060101</v>
      </c>
      <c r="C452" s="417" t="s">
        <v>693</v>
      </c>
      <c r="D452" s="359">
        <f>+SUMIF('BG SISTEMA'!A:A,'CA EF'!B452,'BG SISTEMA'!F:F)</f>
        <v>0</v>
      </c>
      <c r="E452" s="360"/>
      <c r="F452" s="360"/>
      <c r="G452" s="418">
        <v>0</v>
      </c>
      <c r="H452" s="361">
        <f t="shared" si="18"/>
        <v>0</v>
      </c>
      <c r="I452" s="361">
        <v>0</v>
      </c>
      <c r="J452" s="361">
        <v>0</v>
      </c>
      <c r="K452" s="361">
        <v>0</v>
      </c>
      <c r="L452" s="361">
        <v>0</v>
      </c>
      <c r="M452" s="361">
        <v>0</v>
      </c>
      <c r="N452" s="361">
        <v>0</v>
      </c>
      <c r="O452" s="361">
        <v>0</v>
      </c>
      <c r="P452" s="361">
        <v>0</v>
      </c>
      <c r="Q452" s="361">
        <v>0</v>
      </c>
      <c r="R452" s="361">
        <v>0</v>
      </c>
      <c r="S452" s="361">
        <v>0</v>
      </c>
      <c r="T452" s="361">
        <v>0</v>
      </c>
      <c r="U452" s="361">
        <v>0</v>
      </c>
      <c r="V452" s="361">
        <v>0</v>
      </c>
      <c r="W452" s="361">
        <v>0</v>
      </c>
      <c r="X452" s="361">
        <v>0</v>
      </c>
      <c r="Y452" s="361">
        <v>0</v>
      </c>
      <c r="Z452" s="362">
        <f t="shared" si="19"/>
        <v>0</v>
      </c>
      <c r="AA452" s="363"/>
    </row>
    <row r="453" spans="1:27" s="364" customFormat="1" ht="12.75" customHeight="1">
      <c r="A453" s="358">
        <f t="shared" si="17"/>
        <v>15</v>
      </c>
      <c r="B453" s="398">
        <v>130802170060199</v>
      </c>
      <c r="C453" s="417" t="s">
        <v>694</v>
      </c>
      <c r="D453" s="359">
        <f>+SUMIF('BG SISTEMA'!A:A,'CA EF'!B453,'BG SISTEMA'!F:F)</f>
        <v>0</v>
      </c>
      <c r="E453" s="360"/>
      <c r="F453" s="360"/>
      <c r="G453" s="418">
        <v>0</v>
      </c>
      <c r="H453" s="361">
        <f t="shared" si="18"/>
        <v>0</v>
      </c>
      <c r="I453" s="361">
        <v>0</v>
      </c>
      <c r="J453" s="361">
        <v>0</v>
      </c>
      <c r="K453" s="361">
        <v>0</v>
      </c>
      <c r="L453" s="361">
        <v>0</v>
      </c>
      <c r="M453" s="361">
        <v>0</v>
      </c>
      <c r="N453" s="361">
        <v>0</v>
      </c>
      <c r="O453" s="361">
        <v>0</v>
      </c>
      <c r="P453" s="361">
        <v>0</v>
      </c>
      <c r="Q453" s="361">
        <v>0</v>
      </c>
      <c r="R453" s="361">
        <v>0</v>
      </c>
      <c r="S453" s="361">
        <v>0</v>
      </c>
      <c r="T453" s="361">
        <v>0</v>
      </c>
      <c r="U453" s="361">
        <v>0</v>
      </c>
      <c r="V453" s="361">
        <v>0</v>
      </c>
      <c r="W453" s="361">
        <v>0</v>
      </c>
      <c r="X453" s="361">
        <v>0</v>
      </c>
      <c r="Y453" s="361">
        <v>0</v>
      </c>
      <c r="Z453" s="362">
        <f t="shared" si="19"/>
        <v>0</v>
      </c>
      <c r="AA453" s="363"/>
    </row>
    <row r="454" spans="1:27" s="364" customFormat="1" ht="12.75" customHeight="1">
      <c r="A454" s="358">
        <f t="shared" si="17"/>
        <v>15</v>
      </c>
      <c r="B454" s="398">
        <v>130802170070101</v>
      </c>
      <c r="C454" s="417" t="s">
        <v>695</v>
      </c>
      <c r="D454" s="359">
        <f>+SUMIF('BG SISTEMA'!A:A,'CA EF'!B454,'BG SISTEMA'!F:F)</f>
        <v>0</v>
      </c>
      <c r="E454" s="360"/>
      <c r="F454" s="360"/>
      <c r="G454" s="418">
        <v>0</v>
      </c>
      <c r="H454" s="361">
        <f t="shared" si="18"/>
        <v>0</v>
      </c>
      <c r="I454" s="361">
        <v>0</v>
      </c>
      <c r="J454" s="361">
        <v>0</v>
      </c>
      <c r="K454" s="361">
        <v>0</v>
      </c>
      <c r="L454" s="361">
        <v>0</v>
      </c>
      <c r="M454" s="361">
        <v>0</v>
      </c>
      <c r="N454" s="361">
        <v>0</v>
      </c>
      <c r="O454" s="361">
        <v>0</v>
      </c>
      <c r="P454" s="361">
        <v>0</v>
      </c>
      <c r="Q454" s="361">
        <v>0</v>
      </c>
      <c r="R454" s="361">
        <v>0</v>
      </c>
      <c r="S454" s="361">
        <v>0</v>
      </c>
      <c r="T454" s="361">
        <v>0</v>
      </c>
      <c r="U454" s="361">
        <v>0</v>
      </c>
      <c r="V454" s="361">
        <v>0</v>
      </c>
      <c r="W454" s="361">
        <v>0</v>
      </c>
      <c r="X454" s="361">
        <v>0</v>
      </c>
      <c r="Y454" s="361">
        <v>0</v>
      </c>
      <c r="Z454" s="362">
        <f t="shared" si="19"/>
        <v>0</v>
      </c>
      <c r="AA454" s="365"/>
    </row>
    <row r="455" spans="1:27" s="364" customFormat="1" ht="12.75" customHeight="1">
      <c r="A455" s="358">
        <f t="shared" si="17"/>
        <v>15</v>
      </c>
      <c r="B455" s="398">
        <v>130802170070199</v>
      </c>
      <c r="C455" s="417" t="s">
        <v>696</v>
      </c>
      <c r="D455" s="359">
        <f>+SUMIF('BG SISTEMA'!A:A,'CA EF'!B455,'BG SISTEMA'!F:F)</f>
        <v>0</v>
      </c>
      <c r="E455" s="360"/>
      <c r="F455" s="360"/>
      <c r="G455" s="418">
        <v>0</v>
      </c>
      <c r="H455" s="361">
        <f t="shared" si="18"/>
        <v>0</v>
      </c>
      <c r="I455" s="361">
        <v>0</v>
      </c>
      <c r="J455" s="361">
        <v>0</v>
      </c>
      <c r="K455" s="361">
        <v>0</v>
      </c>
      <c r="L455" s="361">
        <v>0</v>
      </c>
      <c r="M455" s="361">
        <v>0</v>
      </c>
      <c r="N455" s="361">
        <v>0</v>
      </c>
      <c r="O455" s="361">
        <v>0</v>
      </c>
      <c r="P455" s="361">
        <v>0</v>
      </c>
      <c r="Q455" s="361">
        <v>0</v>
      </c>
      <c r="R455" s="361">
        <v>0</v>
      </c>
      <c r="S455" s="361">
        <v>0</v>
      </c>
      <c r="T455" s="361">
        <v>0</v>
      </c>
      <c r="U455" s="361">
        <v>0</v>
      </c>
      <c r="V455" s="361">
        <v>0</v>
      </c>
      <c r="W455" s="361">
        <v>0</v>
      </c>
      <c r="X455" s="361">
        <v>0</v>
      </c>
      <c r="Y455" s="361">
        <v>0</v>
      </c>
      <c r="Z455" s="362">
        <f t="shared" si="19"/>
        <v>0</v>
      </c>
      <c r="AA455" s="365"/>
    </row>
    <row r="456" spans="1:27" s="364" customFormat="1" ht="12.75" customHeight="1">
      <c r="A456" s="358">
        <f t="shared" si="17"/>
        <v>15</v>
      </c>
      <c r="B456" s="398">
        <v>130802179010101</v>
      </c>
      <c r="C456" s="417" t="s">
        <v>697</v>
      </c>
      <c r="D456" s="359">
        <f>+SUMIF('BG SISTEMA'!A:A,'CA EF'!B456,'BG SISTEMA'!F:F)</f>
        <v>0</v>
      </c>
      <c r="E456" s="360"/>
      <c r="F456" s="360"/>
      <c r="G456" s="418">
        <v>0</v>
      </c>
      <c r="H456" s="361">
        <f t="shared" si="18"/>
        <v>0</v>
      </c>
      <c r="I456" s="361">
        <v>0</v>
      </c>
      <c r="J456" s="361">
        <v>0</v>
      </c>
      <c r="K456" s="361">
        <v>0</v>
      </c>
      <c r="L456" s="361">
        <v>0</v>
      </c>
      <c r="M456" s="361">
        <v>0</v>
      </c>
      <c r="N456" s="361">
        <v>0</v>
      </c>
      <c r="O456" s="361">
        <v>0</v>
      </c>
      <c r="P456" s="361">
        <v>0</v>
      </c>
      <c r="Q456" s="361">
        <v>0</v>
      </c>
      <c r="R456" s="361">
        <v>0</v>
      </c>
      <c r="S456" s="361">
        <v>0</v>
      </c>
      <c r="T456" s="361">
        <v>0</v>
      </c>
      <c r="U456" s="361">
        <v>0</v>
      </c>
      <c r="V456" s="361">
        <v>0</v>
      </c>
      <c r="W456" s="361">
        <v>0</v>
      </c>
      <c r="X456" s="361">
        <v>0</v>
      </c>
      <c r="Y456" s="361">
        <v>0</v>
      </c>
      <c r="Z456" s="362">
        <f t="shared" si="19"/>
        <v>0</v>
      </c>
      <c r="AA456" s="365"/>
    </row>
    <row r="457" spans="1:27" s="364" customFormat="1" ht="12.75" customHeight="1">
      <c r="A457" s="358">
        <f t="shared" si="17"/>
        <v>15</v>
      </c>
      <c r="B457" s="398">
        <v>130802179010199</v>
      </c>
      <c r="C457" s="417" t="s">
        <v>698</v>
      </c>
      <c r="D457" s="359">
        <f>+SUMIF('BG SISTEMA'!A:A,'CA EF'!B457,'BG SISTEMA'!F:F)</f>
        <v>0</v>
      </c>
      <c r="E457" s="360"/>
      <c r="F457" s="360"/>
      <c r="G457" s="418">
        <v>0</v>
      </c>
      <c r="H457" s="361">
        <f t="shared" si="18"/>
        <v>0</v>
      </c>
      <c r="I457" s="361">
        <v>0</v>
      </c>
      <c r="J457" s="361">
        <v>0</v>
      </c>
      <c r="K457" s="361">
        <v>0</v>
      </c>
      <c r="L457" s="361">
        <v>0</v>
      </c>
      <c r="M457" s="361">
        <v>0</v>
      </c>
      <c r="N457" s="361">
        <v>0</v>
      </c>
      <c r="O457" s="361">
        <v>0</v>
      </c>
      <c r="P457" s="361">
        <v>0</v>
      </c>
      <c r="Q457" s="361">
        <v>0</v>
      </c>
      <c r="R457" s="361">
        <v>0</v>
      </c>
      <c r="S457" s="361">
        <v>0</v>
      </c>
      <c r="T457" s="361">
        <v>0</v>
      </c>
      <c r="U457" s="361">
        <v>0</v>
      </c>
      <c r="V457" s="361">
        <v>0</v>
      </c>
      <c r="W457" s="361">
        <v>0</v>
      </c>
      <c r="X457" s="361">
        <v>0</v>
      </c>
      <c r="Y457" s="361">
        <v>0</v>
      </c>
      <c r="Z457" s="362">
        <f t="shared" si="19"/>
        <v>0</v>
      </c>
      <c r="AA457" s="365"/>
    </row>
    <row r="458" spans="1:27" s="364" customFormat="1" ht="12.75" customHeight="1">
      <c r="A458" s="358">
        <f t="shared" si="17"/>
        <v>15</v>
      </c>
      <c r="B458" s="398">
        <v>130802179020101</v>
      </c>
      <c r="C458" s="417" t="s">
        <v>699</v>
      </c>
      <c r="D458" s="359">
        <f>+SUMIF('BG SISTEMA'!A:A,'CA EF'!B458,'BG SISTEMA'!F:F)</f>
        <v>0</v>
      </c>
      <c r="E458" s="360"/>
      <c r="F458" s="360"/>
      <c r="G458" s="418">
        <v>0</v>
      </c>
      <c r="H458" s="361">
        <f t="shared" si="18"/>
        <v>0</v>
      </c>
      <c r="I458" s="361">
        <v>0</v>
      </c>
      <c r="J458" s="361">
        <v>0</v>
      </c>
      <c r="K458" s="361">
        <v>0</v>
      </c>
      <c r="L458" s="361">
        <v>0</v>
      </c>
      <c r="M458" s="361">
        <v>0</v>
      </c>
      <c r="N458" s="361">
        <v>0</v>
      </c>
      <c r="O458" s="361">
        <v>0</v>
      </c>
      <c r="P458" s="361">
        <v>0</v>
      </c>
      <c r="Q458" s="361">
        <v>0</v>
      </c>
      <c r="R458" s="361">
        <v>0</v>
      </c>
      <c r="S458" s="361">
        <v>0</v>
      </c>
      <c r="T458" s="361">
        <v>0</v>
      </c>
      <c r="U458" s="361">
        <v>0</v>
      </c>
      <c r="V458" s="361">
        <v>0</v>
      </c>
      <c r="W458" s="361">
        <v>0</v>
      </c>
      <c r="X458" s="361">
        <v>0</v>
      </c>
      <c r="Y458" s="361">
        <v>0</v>
      </c>
      <c r="Z458" s="362">
        <f t="shared" si="19"/>
        <v>0</v>
      </c>
      <c r="AA458" s="363"/>
    </row>
    <row r="459" spans="1:27" s="364" customFormat="1" ht="12.75" customHeight="1">
      <c r="A459" s="358">
        <f t="shared" si="17"/>
        <v>15</v>
      </c>
      <c r="B459" s="398">
        <v>130802179020199</v>
      </c>
      <c r="C459" s="417" t="s">
        <v>700</v>
      </c>
      <c r="D459" s="359">
        <f>+SUMIF('BG SISTEMA'!A:A,'CA EF'!B459,'BG SISTEMA'!F:F)</f>
        <v>0</v>
      </c>
      <c r="E459" s="360"/>
      <c r="F459" s="360"/>
      <c r="G459" s="418">
        <v>0</v>
      </c>
      <c r="H459" s="361">
        <f t="shared" si="18"/>
        <v>0</v>
      </c>
      <c r="I459" s="361">
        <v>0</v>
      </c>
      <c r="J459" s="361">
        <v>0</v>
      </c>
      <c r="K459" s="361">
        <v>0</v>
      </c>
      <c r="L459" s="361">
        <v>0</v>
      </c>
      <c r="M459" s="361">
        <v>0</v>
      </c>
      <c r="N459" s="361">
        <v>0</v>
      </c>
      <c r="O459" s="361">
        <v>0</v>
      </c>
      <c r="P459" s="361">
        <v>0</v>
      </c>
      <c r="Q459" s="361">
        <v>0</v>
      </c>
      <c r="R459" s="361">
        <v>0</v>
      </c>
      <c r="S459" s="361">
        <v>0</v>
      </c>
      <c r="T459" s="361">
        <v>0</v>
      </c>
      <c r="U459" s="361">
        <v>0</v>
      </c>
      <c r="V459" s="361">
        <v>0</v>
      </c>
      <c r="W459" s="361">
        <v>0</v>
      </c>
      <c r="X459" s="361">
        <v>0</v>
      </c>
      <c r="Y459" s="361">
        <v>0</v>
      </c>
      <c r="Z459" s="362">
        <f t="shared" si="19"/>
        <v>0</v>
      </c>
      <c r="AA459" s="365"/>
    </row>
    <row r="460" spans="1:27" s="364" customFormat="1" ht="12.75" customHeight="1">
      <c r="A460" s="358">
        <f t="shared" si="17"/>
        <v>15</v>
      </c>
      <c r="B460" s="398">
        <v>130802179030101</v>
      </c>
      <c r="C460" s="417" t="s">
        <v>701</v>
      </c>
      <c r="D460" s="359">
        <f>+SUMIF('BG SISTEMA'!A:A,'CA EF'!B460,'BG SISTEMA'!F:F)</f>
        <v>0</v>
      </c>
      <c r="E460" s="360"/>
      <c r="F460" s="360"/>
      <c r="G460" s="418">
        <v>0</v>
      </c>
      <c r="H460" s="361">
        <f t="shared" si="18"/>
        <v>0</v>
      </c>
      <c r="I460" s="361">
        <v>0</v>
      </c>
      <c r="J460" s="361">
        <v>0</v>
      </c>
      <c r="K460" s="361">
        <v>0</v>
      </c>
      <c r="L460" s="361">
        <v>0</v>
      </c>
      <c r="M460" s="361">
        <v>0</v>
      </c>
      <c r="N460" s="361">
        <v>0</v>
      </c>
      <c r="O460" s="361">
        <v>0</v>
      </c>
      <c r="P460" s="361">
        <v>0</v>
      </c>
      <c r="Q460" s="361">
        <v>0</v>
      </c>
      <c r="R460" s="361">
        <v>0</v>
      </c>
      <c r="S460" s="361">
        <v>0</v>
      </c>
      <c r="T460" s="361">
        <v>0</v>
      </c>
      <c r="U460" s="361">
        <v>0</v>
      </c>
      <c r="V460" s="361">
        <v>0</v>
      </c>
      <c r="W460" s="361">
        <v>0</v>
      </c>
      <c r="X460" s="361">
        <v>0</v>
      </c>
      <c r="Y460" s="361">
        <v>0</v>
      </c>
      <c r="Z460" s="362">
        <f t="shared" si="19"/>
        <v>0</v>
      </c>
      <c r="AA460" s="365"/>
    </row>
    <row r="461" spans="1:27" s="364" customFormat="1" ht="12.75" customHeight="1">
      <c r="A461" s="358">
        <f t="shared" si="17"/>
        <v>15</v>
      </c>
      <c r="B461" s="398">
        <v>130802179030199</v>
      </c>
      <c r="C461" s="417" t="s">
        <v>702</v>
      </c>
      <c r="D461" s="359">
        <f>+SUMIF('BG SISTEMA'!A:A,'CA EF'!B461,'BG SISTEMA'!F:F)</f>
        <v>0</v>
      </c>
      <c r="E461" s="360"/>
      <c r="F461" s="360"/>
      <c r="G461" s="418">
        <v>0</v>
      </c>
      <c r="H461" s="361">
        <f t="shared" si="18"/>
        <v>0</v>
      </c>
      <c r="I461" s="361">
        <v>0</v>
      </c>
      <c r="J461" s="361">
        <v>0</v>
      </c>
      <c r="K461" s="361">
        <v>0</v>
      </c>
      <c r="L461" s="361">
        <v>0</v>
      </c>
      <c r="M461" s="361">
        <v>0</v>
      </c>
      <c r="N461" s="361">
        <v>0</v>
      </c>
      <c r="O461" s="361">
        <v>0</v>
      </c>
      <c r="P461" s="361">
        <v>0</v>
      </c>
      <c r="Q461" s="361">
        <v>0</v>
      </c>
      <c r="R461" s="361">
        <v>0</v>
      </c>
      <c r="S461" s="361">
        <v>0</v>
      </c>
      <c r="T461" s="361">
        <v>0</v>
      </c>
      <c r="U461" s="361">
        <v>0</v>
      </c>
      <c r="V461" s="361">
        <v>0</v>
      </c>
      <c r="W461" s="361">
        <v>0</v>
      </c>
      <c r="X461" s="361">
        <v>0</v>
      </c>
      <c r="Y461" s="361">
        <v>0</v>
      </c>
      <c r="Z461" s="362">
        <f t="shared" si="19"/>
        <v>0</v>
      </c>
      <c r="AA461" s="365"/>
    </row>
    <row r="462" spans="1:27" s="364" customFormat="1" ht="12.75" customHeight="1">
      <c r="A462" s="358">
        <f t="shared" si="17"/>
        <v>15</v>
      </c>
      <c r="B462" s="398">
        <v>130802179040101</v>
      </c>
      <c r="C462" s="417" t="s">
        <v>703</v>
      </c>
      <c r="D462" s="359">
        <f>+SUMIF('BG SISTEMA'!A:A,'CA EF'!B462,'BG SISTEMA'!F:F)</f>
        <v>0</v>
      </c>
      <c r="E462" s="360"/>
      <c r="F462" s="360"/>
      <c r="G462" s="418">
        <v>0</v>
      </c>
      <c r="H462" s="361">
        <f t="shared" si="18"/>
        <v>0</v>
      </c>
      <c r="I462" s="361">
        <v>0</v>
      </c>
      <c r="J462" s="361">
        <v>0</v>
      </c>
      <c r="K462" s="361">
        <v>0</v>
      </c>
      <c r="L462" s="361">
        <v>0</v>
      </c>
      <c r="M462" s="361">
        <v>0</v>
      </c>
      <c r="N462" s="361">
        <v>0</v>
      </c>
      <c r="O462" s="361">
        <v>0</v>
      </c>
      <c r="P462" s="361">
        <v>0</v>
      </c>
      <c r="Q462" s="361">
        <v>0</v>
      </c>
      <c r="R462" s="361">
        <v>0</v>
      </c>
      <c r="S462" s="361">
        <v>0</v>
      </c>
      <c r="T462" s="361">
        <v>0</v>
      </c>
      <c r="U462" s="361">
        <v>0</v>
      </c>
      <c r="V462" s="361">
        <v>0</v>
      </c>
      <c r="W462" s="361">
        <v>0</v>
      </c>
      <c r="X462" s="361">
        <v>0</v>
      </c>
      <c r="Y462" s="361">
        <v>0</v>
      </c>
      <c r="Z462" s="362">
        <f t="shared" si="19"/>
        <v>0</v>
      </c>
      <c r="AA462" s="365"/>
    </row>
    <row r="463" spans="1:27" s="364" customFormat="1" ht="12.75" customHeight="1">
      <c r="A463" s="358">
        <f t="shared" si="17"/>
        <v>15</v>
      </c>
      <c r="B463" s="398">
        <v>130802179040199</v>
      </c>
      <c r="C463" s="417" t="s">
        <v>704</v>
      </c>
      <c r="D463" s="359">
        <f>+SUMIF('BG SISTEMA'!A:A,'CA EF'!B463,'BG SISTEMA'!F:F)</f>
        <v>0</v>
      </c>
      <c r="E463" s="360"/>
      <c r="F463" s="360"/>
      <c r="G463" s="418">
        <v>0</v>
      </c>
      <c r="H463" s="361">
        <f t="shared" si="18"/>
        <v>0</v>
      </c>
      <c r="I463" s="361">
        <v>0</v>
      </c>
      <c r="J463" s="361">
        <v>0</v>
      </c>
      <c r="K463" s="361">
        <v>0</v>
      </c>
      <c r="L463" s="361">
        <v>0</v>
      </c>
      <c r="M463" s="361">
        <v>0</v>
      </c>
      <c r="N463" s="361">
        <v>0</v>
      </c>
      <c r="O463" s="361">
        <v>0</v>
      </c>
      <c r="P463" s="361">
        <v>0</v>
      </c>
      <c r="Q463" s="361">
        <v>0</v>
      </c>
      <c r="R463" s="361">
        <v>0</v>
      </c>
      <c r="S463" s="361">
        <v>0</v>
      </c>
      <c r="T463" s="361">
        <v>0</v>
      </c>
      <c r="U463" s="361">
        <v>0</v>
      </c>
      <c r="V463" s="361">
        <v>0</v>
      </c>
      <c r="W463" s="361">
        <v>0</v>
      </c>
      <c r="X463" s="361">
        <v>0</v>
      </c>
      <c r="Y463" s="361">
        <v>0</v>
      </c>
      <c r="Z463" s="362">
        <f t="shared" si="19"/>
        <v>0</v>
      </c>
      <c r="AA463" s="365"/>
    </row>
    <row r="464" spans="1:27" s="364" customFormat="1" ht="12.75" customHeight="1">
      <c r="A464" s="358">
        <f t="shared" si="17"/>
        <v>15</v>
      </c>
      <c r="B464" s="398">
        <v>130802179050101</v>
      </c>
      <c r="C464" s="417" t="s">
        <v>705</v>
      </c>
      <c r="D464" s="359">
        <f>+SUMIF('BG SISTEMA'!A:A,'CA EF'!B464,'BG SISTEMA'!F:F)</f>
        <v>0</v>
      </c>
      <c r="E464" s="360"/>
      <c r="F464" s="360"/>
      <c r="G464" s="418">
        <v>0</v>
      </c>
      <c r="H464" s="361">
        <f t="shared" si="18"/>
        <v>0</v>
      </c>
      <c r="I464" s="361">
        <v>0</v>
      </c>
      <c r="J464" s="361">
        <v>0</v>
      </c>
      <c r="K464" s="361">
        <v>0</v>
      </c>
      <c r="L464" s="361">
        <v>0</v>
      </c>
      <c r="M464" s="361">
        <v>0</v>
      </c>
      <c r="N464" s="361">
        <v>0</v>
      </c>
      <c r="O464" s="361">
        <v>0</v>
      </c>
      <c r="P464" s="361">
        <v>0</v>
      </c>
      <c r="Q464" s="361">
        <v>0</v>
      </c>
      <c r="R464" s="361">
        <v>0</v>
      </c>
      <c r="S464" s="361">
        <v>0</v>
      </c>
      <c r="T464" s="361">
        <v>0</v>
      </c>
      <c r="U464" s="361">
        <v>0</v>
      </c>
      <c r="V464" s="361">
        <v>0</v>
      </c>
      <c r="W464" s="361">
        <v>0</v>
      </c>
      <c r="X464" s="361">
        <v>0</v>
      </c>
      <c r="Y464" s="361">
        <v>0</v>
      </c>
      <c r="Z464" s="362">
        <f t="shared" si="19"/>
        <v>0</v>
      </c>
      <c r="AA464" s="363"/>
    </row>
    <row r="465" spans="1:27" s="364" customFormat="1" ht="12.75" customHeight="1">
      <c r="A465" s="358">
        <f t="shared" si="17"/>
        <v>15</v>
      </c>
      <c r="B465" s="398">
        <v>130802179050199</v>
      </c>
      <c r="C465" s="417" t="s">
        <v>706</v>
      </c>
      <c r="D465" s="359">
        <f>+SUMIF('BG SISTEMA'!A:A,'CA EF'!B465,'BG SISTEMA'!F:F)</f>
        <v>0</v>
      </c>
      <c r="E465" s="360"/>
      <c r="F465" s="360"/>
      <c r="G465" s="418">
        <v>0</v>
      </c>
      <c r="H465" s="361">
        <f t="shared" si="18"/>
        <v>0</v>
      </c>
      <c r="I465" s="361">
        <v>0</v>
      </c>
      <c r="J465" s="361">
        <v>0</v>
      </c>
      <c r="K465" s="361">
        <v>0</v>
      </c>
      <c r="L465" s="361">
        <v>0</v>
      </c>
      <c r="M465" s="361">
        <v>0</v>
      </c>
      <c r="N465" s="361">
        <v>0</v>
      </c>
      <c r="O465" s="361">
        <v>0</v>
      </c>
      <c r="P465" s="361">
        <v>0</v>
      </c>
      <c r="Q465" s="361">
        <v>0</v>
      </c>
      <c r="R465" s="361">
        <v>0</v>
      </c>
      <c r="S465" s="361">
        <v>0</v>
      </c>
      <c r="T465" s="361">
        <v>0</v>
      </c>
      <c r="U465" s="361">
        <v>0</v>
      </c>
      <c r="V465" s="361">
        <v>0</v>
      </c>
      <c r="W465" s="361">
        <v>0</v>
      </c>
      <c r="X465" s="361">
        <v>0</v>
      </c>
      <c r="Y465" s="361">
        <v>0</v>
      </c>
      <c r="Z465" s="362">
        <f t="shared" si="19"/>
        <v>0</v>
      </c>
      <c r="AA465" s="365"/>
    </row>
    <row r="466" spans="1:27" s="364" customFormat="1" ht="12.75" customHeight="1">
      <c r="A466" s="358">
        <f t="shared" si="17"/>
        <v>15</v>
      </c>
      <c r="B466" s="398">
        <v>130802179060101</v>
      </c>
      <c r="C466" s="417" t="s">
        <v>707</v>
      </c>
      <c r="D466" s="359">
        <f>+SUMIF('BG SISTEMA'!A:A,'CA EF'!B466,'BG SISTEMA'!F:F)</f>
        <v>0</v>
      </c>
      <c r="E466" s="360"/>
      <c r="F466" s="360"/>
      <c r="G466" s="418">
        <v>0</v>
      </c>
      <c r="H466" s="361">
        <f t="shared" si="18"/>
        <v>0</v>
      </c>
      <c r="I466" s="361">
        <v>0</v>
      </c>
      <c r="J466" s="361">
        <v>0</v>
      </c>
      <c r="K466" s="361">
        <v>0</v>
      </c>
      <c r="L466" s="361">
        <v>0</v>
      </c>
      <c r="M466" s="361">
        <v>0</v>
      </c>
      <c r="N466" s="361">
        <v>0</v>
      </c>
      <c r="O466" s="361">
        <v>0</v>
      </c>
      <c r="P466" s="361">
        <v>0</v>
      </c>
      <c r="Q466" s="361">
        <v>0</v>
      </c>
      <c r="R466" s="361">
        <v>0</v>
      </c>
      <c r="S466" s="361">
        <v>0</v>
      </c>
      <c r="T466" s="361">
        <v>0</v>
      </c>
      <c r="U466" s="361">
        <v>0</v>
      </c>
      <c r="V466" s="361">
        <v>0</v>
      </c>
      <c r="W466" s="361">
        <v>0</v>
      </c>
      <c r="X466" s="361">
        <v>0</v>
      </c>
      <c r="Y466" s="361">
        <v>0</v>
      </c>
      <c r="Z466" s="362">
        <f t="shared" si="19"/>
        <v>0</v>
      </c>
      <c r="AA466" s="365"/>
    </row>
    <row r="467" spans="1:27" s="364" customFormat="1" ht="12.75" customHeight="1">
      <c r="A467" s="358">
        <f t="shared" si="17"/>
        <v>15</v>
      </c>
      <c r="B467" s="398">
        <v>130802179060199</v>
      </c>
      <c r="C467" s="417" t="s">
        <v>708</v>
      </c>
      <c r="D467" s="359">
        <f>+SUMIF('BG SISTEMA'!A:A,'CA EF'!B467,'BG SISTEMA'!F:F)</f>
        <v>0</v>
      </c>
      <c r="E467" s="360"/>
      <c r="F467" s="360"/>
      <c r="G467" s="418">
        <v>0</v>
      </c>
      <c r="H467" s="361">
        <f t="shared" si="18"/>
        <v>0</v>
      </c>
      <c r="I467" s="361">
        <v>0</v>
      </c>
      <c r="J467" s="361">
        <v>0</v>
      </c>
      <c r="K467" s="361">
        <v>0</v>
      </c>
      <c r="L467" s="361">
        <v>0</v>
      </c>
      <c r="M467" s="361">
        <v>0</v>
      </c>
      <c r="N467" s="361">
        <v>0</v>
      </c>
      <c r="O467" s="361">
        <v>0</v>
      </c>
      <c r="P467" s="361">
        <v>0</v>
      </c>
      <c r="Q467" s="361">
        <v>0</v>
      </c>
      <c r="R467" s="361">
        <v>0</v>
      </c>
      <c r="S467" s="361">
        <v>0</v>
      </c>
      <c r="T467" s="361">
        <v>0</v>
      </c>
      <c r="U467" s="361">
        <v>0</v>
      </c>
      <c r="V467" s="361">
        <v>0</v>
      </c>
      <c r="W467" s="361">
        <v>0</v>
      </c>
      <c r="X467" s="361">
        <v>0</v>
      </c>
      <c r="Y467" s="361">
        <v>0</v>
      </c>
      <c r="Z467" s="362">
        <f t="shared" si="19"/>
        <v>0</v>
      </c>
      <c r="AA467" s="365"/>
    </row>
    <row r="468" spans="1:27" s="364" customFormat="1" ht="12.75" customHeight="1">
      <c r="A468" s="358">
        <f t="shared" si="17"/>
        <v>15</v>
      </c>
      <c r="B468" s="398">
        <v>130802179070101</v>
      </c>
      <c r="C468" s="417" t="s">
        <v>709</v>
      </c>
      <c r="D468" s="359">
        <f>+SUMIF('BG SISTEMA'!A:A,'CA EF'!B468,'BG SISTEMA'!F:F)</f>
        <v>0</v>
      </c>
      <c r="E468" s="360"/>
      <c r="F468" s="360"/>
      <c r="G468" s="418">
        <v>0</v>
      </c>
      <c r="H468" s="361">
        <f t="shared" si="18"/>
        <v>0</v>
      </c>
      <c r="I468" s="361">
        <v>0</v>
      </c>
      <c r="J468" s="361">
        <v>0</v>
      </c>
      <c r="K468" s="361">
        <v>0</v>
      </c>
      <c r="L468" s="361">
        <v>0</v>
      </c>
      <c r="M468" s="361">
        <v>0</v>
      </c>
      <c r="N468" s="361">
        <v>0</v>
      </c>
      <c r="O468" s="361">
        <v>0</v>
      </c>
      <c r="P468" s="361">
        <v>0</v>
      </c>
      <c r="Q468" s="361">
        <v>0</v>
      </c>
      <c r="R468" s="361">
        <v>0</v>
      </c>
      <c r="S468" s="361">
        <v>0</v>
      </c>
      <c r="T468" s="361">
        <v>0</v>
      </c>
      <c r="U468" s="361">
        <v>0</v>
      </c>
      <c r="V468" s="361">
        <v>0</v>
      </c>
      <c r="W468" s="361">
        <v>0</v>
      </c>
      <c r="X468" s="361">
        <v>0</v>
      </c>
      <c r="Y468" s="361">
        <v>0</v>
      </c>
      <c r="Z468" s="362">
        <f t="shared" si="19"/>
        <v>0</v>
      </c>
      <c r="AA468" s="365"/>
    </row>
    <row r="469" spans="1:27" s="364" customFormat="1" ht="12.75" customHeight="1">
      <c r="A469" s="358">
        <f t="shared" si="17"/>
        <v>15</v>
      </c>
      <c r="B469" s="398">
        <v>130802179070199</v>
      </c>
      <c r="C469" s="417" t="s">
        <v>710</v>
      </c>
      <c r="D469" s="359">
        <f>+SUMIF('BG SISTEMA'!A:A,'CA EF'!B469,'BG SISTEMA'!F:F)</f>
        <v>0</v>
      </c>
      <c r="E469" s="360"/>
      <c r="F469" s="360"/>
      <c r="G469" s="418">
        <v>0</v>
      </c>
      <c r="H469" s="361">
        <f t="shared" si="18"/>
        <v>0</v>
      </c>
      <c r="I469" s="361">
        <v>0</v>
      </c>
      <c r="J469" s="361">
        <v>0</v>
      </c>
      <c r="K469" s="361">
        <v>0</v>
      </c>
      <c r="L469" s="361">
        <v>0</v>
      </c>
      <c r="M469" s="361">
        <v>0</v>
      </c>
      <c r="N469" s="361">
        <v>0</v>
      </c>
      <c r="O469" s="361">
        <v>0</v>
      </c>
      <c r="P469" s="361">
        <v>0</v>
      </c>
      <c r="Q469" s="361">
        <v>0</v>
      </c>
      <c r="R469" s="361">
        <v>0</v>
      </c>
      <c r="S469" s="361">
        <v>0</v>
      </c>
      <c r="T469" s="361">
        <v>0</v>
      </c>
      <c r="U469" s="361">
        <v>0</v>
      </c>
      <c r="V469" s="361">
        <v>0</v>
      </c>
      <c r="W469" s="361">
        <v>0</v>
      </c>
      <c r="X469" s="361">
        <v>0</v>
      </c>
      <c r="Y469" s="361">
        <v>0</v>
      </c>
      <c r="Z469" s="362">
        <f t="shared" si="19"/>
        <v>0</v>
      </c>
      <c r="AA469" s="365"/>
    </row>
    <row r="470" spans="1:27" s="364" customFormat="1" ht="12.75" customHeight="1">
      <c r="A470" s="358">
        <f t="shared" si="17"/>
        <v>15</v>
      </c>
      <c r="B470" s="398">
        <v>130802190010101</v>
      </c>
      <c r="C470" s="417" t="s">
        <v>683</v>
      </c>
      <c r="D470" s="359">
        <f>+SUMIF('BG SISTEMA'!A:A,'CA EF'!B470,'BG SISTEMA'!F:F)</f>
        <v>0</v>
      </c>
      <c r="E470" s="360"/>
      <c r="F470" s="360"/>
      <c r="G470" s="418">
        <v>0</v>
      </c>
      <c r="H470" s="361">
        <f t="shared" si="18"/>
        <v>0</v>
      </c>
      <c r="I470" s="361">
        <v>0</v>
      </c>
      <c r="J470" s="361">
        <v>0</v>
      </c>
      <c r="K470" s="361">
        <v>0</v>
      </c>
      <c r="L470" s="361">
        <v>0</v>
      </c>
      <c r="M470" s="361">
        <v>0</v>
      </c>
      <c r="N470" s="361">
        <v>0</v>
      </c>
      <c r="O470" s="361">
        <v>0</v>
      </c>
      <c r="P470" s="361">
        <v>0</v>
      </c>
      <c r="Q470" s="361">
        <v>0</v>
      </c>
      <c r="R470" s="361">
        <v>0</v>
      </c>
      <c r="S470" s="361">
        <v>0</v>
      </c>
      <c r="T470" s="361">
        <v>0</v>
      </c>
      <c r="U470" s="361">
        <v>0</v>
      </c>
      <c r="V470" s="361">
        <v>0</v>
      </c>
      <c r="W470" s="361">
        <v>0</v>
      </c>
      <c r="X470" s="361">
        <v>0</v>
      </c>
      <c r="Y470" s="361">
        <v>0</v>
      </c>
      <c r="Z470" s="362">
        <f t="shared" si="19"/>
        <v>0</v>
      </c>
      <c r="AA470" s="365"/>
    </row>
    <row r="471" spans="1:27" s="364" customFormat="1" ht="12.75" customHeight="1">
      <c r="A471" s="358">
        <f t="shared" si="17"/>
        <v>15</v>
      </c>
      <c r="B471" s="398">
        <v>130802190010199</v>
      </c>
      <c r="C471" s="417" t="s">
        <v>684</v>
      </c>
      <c r="D471" s="359">
        <f>+SUMIF('BG SISTEMA'!A:A,'CA EF'!B471,'BG SISTEMA'!F:F)</f>
        <v>0</v>
      </c>
      <c r="E471" s="360"/>
      <c r="F471" s="360"/>
      <c r="G471" s="418">
        <v>0</v>
      </c>
      <c r="H471" s="361">
        <f t="shared" si="18"/>
        <v>0</v>
      </c>
      <c r="I471" s="361">
        <v>0</v>
      </c>
      <c r="J471" s="361">
        <v>0</v>
      </c>
      <c r="K471" s="361">
        <v>0</v>
      </c>
      <c r="L471" s="361">
        <v>0</v>
      </c>
      <c r="M471" s="361">
        <v>0</v>
      </c>
      <c r="N471" s="361">
        <v>0</v>
      </c>
      <c r="O471" s="361">
        <v>0</v>
      </c>
      <c r="P471" s="361">
        <v>0</v>
      </c>
      <c r="Q471" s="361">
        <v>0</v>
      </c>
      <c r="R471" s="361">
        <v>0</v>
      </c>
      <c r="S471" s="361">
        <v>0</v>
      </c>
      <c r="T471" s="361">
        <v>0</v>
      </c>
      <c r="U471" s="361">
        <v>0</v>
      </c>
      <c r="V471" s="361">
        <v>0</v>
      </c>
      <c r="W471" s="361">
        <v>0</v>
      </c>
      <c r="X471" s="361">
        <v>0</v>
      </c>
      <c r="Y471" s="361">
        <v>0</v>
      </c>
      <c r="Z471" s="362">
        <f t="shared" si="19"/>
        <v>0</v>
      </c>
      <c r="AA471" s="365"/>
    </row>
    <row r="472" spans="1:27" s="364" customFormat="1" ht="12.75" customHeight="1">
      <c r="A472" s="358">
        <f t="shared" si="17"/>
        <v>15</v>
      </c>
      <c r="B472" s="398">
        <v>130802190030101</v>
      </c>
      <c r="C472" s="417" t="s">
        <v>685</v>
      </c>
      <c r="D472" s="359">
        <f>+SUMIF('BG SISTEMA'!A:A,'CA EF'!B472,'BG SISTEMA'!F:F)</f>
        <v>0</v>
      </c>
      <c r="E472" s="360"/>
      <c r="F472" s="360"/>
      <c r="G472" s="418">
        <v>0</v>
      </c>
      <c r="H472" s="361">
        <f t="shared" si="18"/>
        <v>0</v>
      </c>
      <c r="I472" s="361">
        <v>0</v>
      </c>
      <c r="J472" s="361">
        <v>0</v>
      </c>
      <c r="K472" s="361">
        <v>0</v>
      </c>
      <c r="L472" s="361">
        <v>0</v>
      </c>
      <c r="M472" s="361">
        <v>0</v>
      </c>
      <c r="N472" s="361">
        <v>0</v>
      </c>
      <c r="O472" s="361">
        <v>0</v>
      </c>
      <c r="P472" s="361">
        <v>0</v>
      </c>
      <c r="Q472" s="361">
        <v>0</v>
      </c>
      <c r="R472" s="361">
        <v>0</v>
      </c>
      <c r="S472" s="361">
        <v>0</v>
      </c>
      <c r="T472" s="361">
        <v>0</v>
      </c>
      <c r="U472" s="361">
        <v>0</v>
      </c>
      <c r="V472" s="361">
        <v>0</v>
      </c>
      <c r="W472" s="361">
        <v>0</v>
      </c>
      <c r="X472" s="361">
        <v>0</v>
      </c>
      <c r="Y472" s="361">
        <v>0</v>
      </c>
      <c r="Z472" s="362">
        <f t="shared" si="19"/>
        <v>0</v>
      </c>
      <c r="AA472" s="365"/>
    </row>
    <row r="473" spans="1:27" s="364" customFormat="1" ht="12.75" customHeight="1">
      <c r="A473" s="358">
        <f t="shared" si="17"/>
        <v>15</v>
      </c>
      <c r="B473" s="398">
        <v>130802190030199</v>
      </c>
      <c r="C473" s="417" t="s">
        <v>686</v>
      </c>
      <c r="D473" s="359">
        <f>+SUMIF('BG SISTEMA'!A:A,'CA EF'!B473,'BG SISTEMA'!F:F)</f>
        <v>0</v>
      </c>
      <c r="E473" s="360"/>
      <c r="F473" s="360"/>
      <c r="G473" s="418">
        <v>0</v>
      </c>
      <c r="H473" s="361">
        <f t="shared" si="18"/>
        <v>0</v>
      </c>
      <c r="I473" s="361">
        <v>0</v>
      </c>
      <c r="J473" s="361">
        <v>0</v>
      </c>
      <c r="K473" s="361">
        <v>0</v>
      </c>
      <c r="L473" s="361">
        <v>0</v>
      </c>
      <c r="M473" s="361">
        <v>0</v>
      </c>
      <c r="N473" s="361">
        <v>0</v>
      </c>
      <c r="O473" s="361">
        <v>0</v>
      </c>
      <c r="P473" s="361">
        <v>0</v>
      </c>
      <c r="Q473" s="361">
        <v>0</v>
      </c>
      <c r="R473" s="361">
        <v>0</v>
      </c>
      <c r="S473" s="361">
        <v>0</v>
      </c>
      <c r="T473" s="361">
        <v>0</v>
      </c>
      <c r="U473" s="361">
        <v>0</v>
      </c>
      <c r="V473" s="361">
        <v>0</v>
      </c>
      <c r="W473" s="361">
        <v>0</v>
      </c>
      <c r="X473" s="361">
        <v>0</v>
      </c>
      <c r="Y473" s="361">
        <v>0</v>
      </c>
      <c r="Z473" s="362">
        <f t="shared" si="19"/>
        <v>0</v>
      </c>
      <c r="AA473" s="365"/>
    </row>
    <row r="474" spans="1:27" s="364" customFormat="1" ht="12.75" customHeight="1">
      <c r="A474" s="358">
        <f t="shared" si="17"/>
        <v>15</v>
      </c>
      <c r="B474" s="398">
        <v>130802190050101</v>
      </c>
      <c r="C474" s="417" t="s">
        <v>691</v>
      </c>
      <c r="D474" s="359">
        <f>+SUMIF('BG SISTEMA'!A:A,'CA EF'!B474,'BG SISTEMA'!F:F)</f>
        <v>0</v>
      </c>
      <c r="E474" s="360"/>
      <c r="F474" s="360"/>
      <c r="G474" s="418">
        <v>0</v>
      </c>
      <c r="H474" s="361">
        <f t="shared" si="18"/>
        <v>0</v>
      </c>
      <c r="I474" s="361">
        <v>0</v>
      </c>
      <c r="J474" s="361">
        <v>0</v>
      </c>
      <c r="K474" s="361">
        <v>0</v>
      </c>
      <c r="L474" s="361">
        <v>0</v>
      </c>
      <c r="M474" s="361">
        <v>0</v>
      </c>
      <c r="N474" s="361">
        <v>0</v>
      </c>
      <c r="O474" s="361">
        <v>0</v>
      </c>
      <c r="P474" s="361">
        <v>0</v>
      </c>
      <c r="Q474" s="361">
        <v>0</v>
      </c>
      <c r="R474" s="361">
        <v>0</v>
      </c>
      <c r="S474" s="361">
        <v>0</v>
      </c>
      <c r="T474" s="361">
        <v>0</v>
      </c>
      <c r="U474" s="361">
        <v>0</v>
      </c>
      <c r="V474" s="361">
        <v>0</v>
      </c>
      <c r="W474" s="361">
        <v>0</v>
      </c>
      <c r="X474" s="361">
        <v>0</v>
      </c>
      <c r="Y474" s="361">
        <v>0</v>
      </c>
      <c r="Z474" s="362">
        <f t="shared" si="19"/>
        <v>0</v>
      </c>
      <c r="AA474" s="365"/>
    </row>
    <row r="475" spans="1:27" s="364" customFormat="1" ht="12.75" customHeight="1">
      <c r="A475" s="358">
        <f t="shared" si="17"/>
        <v>15</v>
      </c>
      <c r="B475" s="398">
        <v>130802190050199</v>
      </c>
      <c r="C475" s="417" t="s">
        <v>692</v>
      </c>
      <c r="D475" s="359">
        <f>+SUMIF('BG SISTEMA'!A:A,'CA EF'!B475,'BG SISTEMA'!F:F)</f>
        <v>0</v>
      </c>
      <c r="E475" s="360"/>
      <c r="F475" s="360"/>
      <c r="G475" s="418">
        <v>0</v>
      </c>
      <c r="H475" s="361">
        <f t="shared" si="18"/>
        <v>0</v>
      </c>
      <c r="I475" s="361">
        <v>0</v>
      </c>
      <c r="J475" s="361">
        <v>0</v>
      </c>
      <c r="K475" s="361">
        <v>0</v>
      </c>
      <c r="L475" s="361">
        <v>0</v>
      </c>
      <c r="M475" s="361">
        <v>0</v>
      </c>
      <c r="N475" s="361">
        <v>0</v>
      </c>
      <c r="O475" s="361">
        <v>0</v>
      </c>
      <c r="P475" s="361">
        <v>0</v>
      </c>
      <c r="Q475" s="361">
        <v>0</v>
      </c>
      <c r="R475" s="361">
        <v>0</v>
      </c>
      <c r="S475" s="361">
        <v>0</v>
      </c>
      <c r="T475" s="361">
        <v>0</v>
      </c>
      <c r="U475" s="361">
        <v>0</v>
      </c>
      <c r="V475" s="361">
        <v>0</v>
      </c>
      <c r="W475" s="361">
        <v>0</v>
      </c>
      <c r="X475" s="361">
        <v>0</v>
      </c>
      <c r="Y475" s="361">
        <v>0</v>
      </c>
      <c r="Z475" s="362">
        <f t="shared" si="19"/>
        <v>0</v>
      </c>
      <c r="AA475" s="365"/>
    </row>
    <row r="476" spans="1:27" s="364" customFormat="1" ht="12.75" customHeight="1">
      <c r="A476" s="358">
        <f t="shared" si="17"/>
        <v>15</v>
      </c>
      <c r="B476" s="398">
        <v>130802190070101</v>
      </c>
      <c r="C476" s="417" t="s">
        <v>711</v>
      </c>
      <c r="D476" s="359">
        <f>+SUMIF('BG SISTEMA'!A:A,'CA EF'!B476,'BG SISTEMA'!F:F)</f>
        <v>0</v>
      </c>
      <c r="E476" s="360"/>
      <c r="F476" s="360"/>
      <c r="G476" s="418">
        <v>0</v>
      </c>
      <c r="H476" s="361">
        <f t="shared" si="18"/>
        <v>0</v>
      </c>
      <c r="I476" s="361">
        <v>0</v>
      </c>
      <c r="J476" s="361">
        <v>0</v>
      </c>
      <c r="K476" s="361">
        <v>0</v>
      </c>
      <c r="L476" s="361">
        <v>0</v>
      </c>
      <c r="M476" s="361">
        <v>0</v>
      </c>
      <c r="N476" s="361">
        <v>0</v>
      </c>
      <c r="O476" s="361">
        <v>0</v>
      </c>
      <c r="P476" s="361">
        <v>0</v>
      </c>
      <c r="Q476" s="361">
        <v>0</v>
      </c>
      <c r="R476" s="361">
        <v>0</v>
      </c>
      <c r="S476" s="361">
        <v>0</v>
      </c>
      <c r="T476" s="361">
        <v>0</v>
      </c>
      <c r="U476" s="361">
        <v>0</v>
      </c>
      <c r="V476" s="361">
        <v>0</v>
      </c>
      <c r="W476" s="361">
        <v>0</v>
      </c>
      <c r="X476" s="361">
        <v>0</v>
      </c>
      <c r="Y476" s="361">
        <v>0</v>
      </c>
      <c r="Z476" s="362">
        <f t="shared" si="19"/>
        <v>0</v>
      </c>
      <c r="AA476" s="365"/>
    </row>
    <row r="477" spans="1:27" s="364" customFormat="1" ht="12.75" customHeight="1">
      <c r="A477" s="358">
        <f t="shared" si="17"/>
        <v>15</v>
      </c>
      <c r="B477" s="398">
        <v>130802190070199</v>
      </c>
      <c r="C477" s="417" t="s">
        <v>712</v>
      </c>
      <c r="D477" s="359">
        <f>+SUMIF('BG SISTEMA'!A:A,'CA EF'!B477,'BG SISTEMA'!F:F)</f>
        <v>0</v>
      </c>
      <c r="E477" s="360"/>
      <c r="F477" s="360"/>
      <c r="G477" s="418">
        <v>0</v>
      </c>
      <c r="H477" s="361">
        <f t="shared" si="18"/>
        <v>0</v>
      </c>
      <c r="I477" s="361">
        <v>0</v>
      </c>
      <c r="J477" s="361">
        <v>0</v>
      </c>
      <c r="K477" s="361">
        <v>0</v>
      </c>
      <c r="L477" s="361">
        <v>0</v>
      </c>
      <c r="M477" s="361">
        <v>0</v>
      </c>
      <c r="N477" s="361">
        <v>0</v>
      </c>
      <c r="O477" s="361">
        <v>0</v>
      </c>
      <c r="P477" s="361">
        <v>0</v>
      </c>
      <c r="Q477" s="361">
        <v>0</v>
      </c>
      <c r="R477" s="361">
        <v>0</v>
      </c>
      <c r="S477" s="361">
        <v>0</v>
      </c>
      <c r="T477" s="361">
        <v>0</v>
      </c>
      <c r="U477" s="361">
        <v>0</v>
      </c>
      <c r="V477" s="361">
        <v>0</v>
      </c>
      <c r="W477" s="361">
        <v>0</v>
      </c>
      <c r="X477" s="361">
        <v>0</v>
      </c>
      <c r="Y477" s="361">
        <v>0</v>
      </c>
      <c r="Z477" s="362">
        <f t="shared" si="19"/>
        <v>0</v>
      </c>
      <c r="AA477" s="363"/>
    </row>
    <row r="478" spans="1:27" s="364" customFormat="1" ht="12.75" customHeight="1">
      <c r="A478" s="358">
        <f t="shared" si="17"/>
        <v>15</v>
      </c>
      <c r="B478" s="398">
        <v>130802199010101</v>
      </c>
      <c r="C478" s="417" t="s">
        <v>697</v>
      </c>
      <c r="D478" s="359">
        <f>+SUMIF('BG SISTEMA'!A:A,'CA EF'!B478,'BG SISTEMA'!F:F)</f>
        <v>0</v>
      </c>
      <c r="E478" s="360"/>
      <c r="F478" s="360"/>
      <c r="G478" s="418">
        <v>0</v>
      </c>
      <c r="H478" s="361">
        <f t="shared" si="18"/>
        <v>0</v>
      </c>
      <c r="I478" s="361">
        <v>0</v>
      </c>
      <c r="J478" s="361">
        <v>0</v>
      </c>
      <c r="K478" s="361">
        <v>0</v>
      </c>
      <c r="L478" s="361">
        <v>0</v>
      </c>
      <c r="M478" s="361">
        <v>0</v>
      </c>
      <c r="N478" s="361">
        <v>0</v>
      </c>
      <c r="O478" s="361">
        <v>0</v>
      </c>
      <c r="P478" s="361">
        <v>0</v>
      </c>
      <c r="Q478" s="361">
        <v>0</v>
      </c>
      <c r="R478" s="361">
        <v>0</v>
      </c>
      <c r="S478" s="361">
        <v>0</v>
      </c>
      <c r="T478" s="361">
        <v>0</v>
      </c>
      <c r="U478" s="361">
        <v>0</v>
      </c>
      <c r="V478" s="361">
        <v>0</v>
      </c>
      <c r="W478" s="361">
        <v>0</v>
      </c>
      <c r="X478" s="361">
        <v>0</v>
      </c>
      <c r="Y478" s="361">
        <v>0</v>
      </c>
      <c r="Z478" s="362">
        <f t="shared" si="19"/>
        <v>0</v>
      </c>
      <c r="AA478" s="363"/>
    </row>
    <row r="479" spans="1:27" s="364" customFormat="1" ht="12.75" customHeight="1">
      <c r="A479" s="358">
        <f t="shared" si="17"/>
        <v>15</v>
      </c>
      <c r="B479" s="398">
        <v>130802199010199</v>
      </c>
      <c r="C479" s="417" t="s">
        <v>698</v>
      </c>
      <c r="D479" s="359">
        <f>+SUMIF('BG SISTEMA'!A:A,'CA EF'!B479,'BG SISTEMA'!F:F)</f>
        <v>0</v>
      </c>
      <c r="E479" s="360"/>
      <c r="F479" s="360"/>
      <c r="G479" s="418">
        <v>0</v>
      </c>
      <c r="H479" s="361">
        <f t="shared" si="18"/>
        <v>0</v>
      </c>
      <c r="I479" s="361">
        <v>0</v>
      </c>
      <c r="J479" s="361">
        <v>0</v>
      </c>
      <c r="K479" s="361">
        <v>0</v>
      </c>
      <c r="L479" s="361">
        <v>0</v>
      </c>
      <c r="M479" s="361">
        <v>0</v>
      </c>
      <c r="N479" s="361">
        <v>0</v>
      </c>
      <c r="O479" s="361">
        <v>0</v>
      </c>
      <c r="P479" s="361">
        <v>0</v>
      </c>
      <c r="Q479" s="361">
        <v>0</v>
      </c>
      <c r="R479" s="361">
        <v>0</v>
      </c>
      <c r="S479" s="361">
        <v>0</v>
      </c>
      <c r="T479" s="361">
        <v>0</v>
      </c>
      <c r="U479" s="361">
        <v>0</v>
      </c>
      <c r="V479" s="361">
        <v>0</v>
      </c>
      <c r="W479" s="361">
        <v>0</v>
      </c>
      <c r="X479" s="361">
        <v>0</v>
      </c>
      <c r="Y479" s="361">
        <v>0</v>
      </c>
      <c r="Z479" s="362">
        <f t="shared" si="19"/>
        <v>0</v>
      </c>
      <c r="AA479" s="363"/>
    </row>
    <row r="480" spans="1:27" s="364" customFormat="1" ht="12.75" customHeight="1">
      <c r="A480" s="358">
        <f t="shared" si="17"/>
        <v>15</v>
      </c>
      <c r="B480" s="398">
        <v>130802199020101</v>
      </c>
      <c r="C480" s="417" t="s">
        <v>699</v>
      </c>
      <c r="D480" s="359">
        <f>+SUMIF('BG SISTEMA'!A:A,'CA EF'!B480,'BG SISTEMA'!F:F)</f>
        <v>0</v>
      </c>
      <c r="E480" s="360"/>
      <c r="F480" s="360"/>
      <c r="G480" s="418">
        <v>0</v>
      </c>
      <c r="H480" s="361">
        <f t="shared" si="18"/>
        <v>0</v>
      </c>
      <c r="I480" s="361">
        <v>0</v>
      </c>
      <c r="J480" s="361">
        <v>0</v>
      </c>
      <c r="K480" s="361">
        <v>0</v>
      </c>
      <c r="L480" s="361">
        <v>0</v>
      </c>
      <c r="M480" s="361">
        <v>0</v>
      </c>
      <c r="N480" s="361">
        <v>0</v>
      </c>
      <c r="O480" s="361">
        <v>0</v>
      </c>
      <c r="P480" s="361">
        <v>0</v>
      </c>
      <c r="Q480" s="361">
        <v>0</v>
      </c>
      <c r="R480" s="361">
        <v>0</v>
      </c>
      <c r="S480" s="361">
        <v>0</v>
      </c>
      <c r="T480" s="361">
        <v>0</v>
      </c>
      <c r="U480" s="361">
        <v>0</v>
      </c>
      <c r="V480" s="361">
        <v>0</v>
      </c>
      <c r="W480" s="361">
        <v>0</v>
      </c>
      <c r="X480" s="361">
        <v>0</v>
      </c>
      <c r="Y480" s="361">
        <v>0</v>
      </c>
      <c r="Z480" s="362">
        <f t="shared" si="19"/>
        <v>0</v>
      </c>
      <c r="AA480" s="363"/>
    </row>
    <row r="481" spans="1:27" s="364" customFormat="1" ht="12.75" customHeight="1">
      <c r="A481" s="358">
        <f t="shared" si="17"/>
        <v>15</v>
      </c>
      <c r="B481" s="398">
        <v>130802199020199</v>
      </c>
      <c r="C481" s="417" t="s">
        <v>700</v>
      </c>
      <c r="D481" s="359">
        <f>+SUMIF('BG SISTEMA'!A:A,'CA EF'!B481,'BG SISTEMA'!F:F)</f>
        <v>0</v>
      </c>
      <c r="E481" s="360"/>
      <c r="F481" s="360"/>
      <c r="G481" s="418">
        <v>0</v>
      </c>
      <c r="H481" s="361">
        <f t="shared" si="18"/>
        <v>0</v>
      </c>
      <c r="I481" s="361">
        <v>0</v>
      </c>
      <c r="J481" s="361">
        <v>0</v>
      </c>
      <c r="K481" s="361">
        <v>0</v>
      </c>
      <c r="L481" s="361">
        <v>0</v>
      </c>
      <c r="M481" s="361">
        <v>0</v>
      </c>
      <c r="N481" s="361">
        <v>0</v>
      </c>
      <c r="O481" s="361">
        <v>0</v>
      </c>
      <c r="P481" s="361">
        <v>0</v>
      </c>
      <c r="Q481" s="361">
        <v>0</v>
      </c>
      <c r="R481" s="361">
        <v>0</v>
      </c>
      <c r="S481" s="361">
        <v>0</v>
      </c>
      <c r="T481" s="361">
        <v>0</v>
      </c>
      <c r="U481" s="361">
        <v>0</v>
      </c>
      <c r="V481" s="361">
        <v>0</v>
      </c>
      <c r="W481" s="361">
        <v>0</v>
      </c>
      <c r="X481" s="361">
        <v>0</v>
      </c>
      <c r="Y481" s="361">
        <v>0</v>
      </c>
      <c r="Z481" s="362">
        <f t="shared" si="19"/>
        <v>0</v>
      </c>
      <c r="AA481" s="363"/>
    </row>
    <row r="482" spans="1:27" s="364" customFormat="1" ht="12.75" customHeight="1">
      <c r="A482" s="358">
        <f t="shared" si="17"/>
        <v>15</v>
      </c>
      <c r="B482" s="398">
        <v>130802199030101</v>
      </c>
      <c r="C482" s="417" t="s">
        <v>705</v>
      </c>
      <c r="D482" s="359">
        <f>+SUMIF('BG SISTEMA'!A:A,'CA EF'!B482,'BG SISTEMA'!F:F)</f>
        <v>0</v>
      </c>
      <c r="E482" s="360"/>
      <c r="F482" s="360"/>
      <c r="G482" s="418">
        <v>0</v>
      </c>
      <c r="H482" s="361">
        <f t="shared" si="18"/>
        <v>0</v>
      </c>
      <c r="I482" s="361">
        <v>0</v>
      </c>
      <c r="J482" s="361">
        <v>0</v>
      </c>
      <c r="K482" s="361">
        <v>0</v>
      </c>
      <c r="L482" s="361">
        <v>0</v>
      </c>
      <c r="M482" s="361">
        <v>0</v>
      </c>
      <c r="N482" s="361">
        <v>0</v>
      </c>
      <c r="O482" s="361">
        <v>0</v>
      </c>
      <c r="P482" s="361">
        <v>0</v>
      </c>
      <c r="Q482" s="361">
        <v>0</v>
      </c>
      <c r="R482" s="361">
        <v>0</v>
      </c>
      <c r="S482" s="361">
        <v>0</v>
      </c>
      <c r="T482" s="361">
        <v>0</v>
      </c>
      <c r="U482" s="361">
        <v>0</v>
      </c>
      <c r="V482" s="361">
        <v>0</v>
      </c>
      <c r="W482" s="361">
        <v>0</v>
      </c>
      <c r="X482" s="361">
        <v>0</v>
      </c>
      <c r="Y482" s="361">
        <v>0</v>
      </c>
      <c r="Z482" s="362">
        <f t="shared" si="19"/>
        <v>0</v>
      </c>
      <c r="AA482" s="363"/>
    </row>
    <row r="483" spans="1:27" s="364" customFormat="1" ht="12.75" customHeight="1">
      <c r="A483" s="358">
        <f t="shared" si="2"/>
        <v>15</v>
      </c>
      <c r="B483" s="398">
        <v>130802199030199</v>
      </c>
      <c r="C483" s="417" t="s">
        <v>706</v>
      </c>
      <c r="D483" s="359">
        <f>+SUMIF('BG SISTEMA'!A:A,'CA EF'!B483,'BG SISTEMA'!F:F)</f>
        <v>0</v>
      </c>
      <c r="E483" s="360"/>
      <c r="F483" s="360"/>
      <c r="G483" s="418">
        <v>0</v>
      </c>
      <c r="H483" s="361">
        <f t="shared" si="0"/>
        <v>0</v>
      </c>
      <c r="I483" s="361">
        <v>0</v>
      </c>
      <c r="J483" s="361">
        <v>0</v>
      </c>
      <c r="K483" s="361">
        <v>0</v>
      </c>
      <c r="L483" s="361">
        <v>0</v>
      </c>
      <c r="M483" s="361">
        <v>0</v>
      </c>
      <c r="N483" s="361">
        <v>0</v>
      </c>
      <c r="O483" s="361">
        <v>0</v>
      </c>
      <c r="P483" s="361">
        <v>0</v>
      </c>
      <c r="Q483" s="361">
        <v>0</v>
      </c>
      <c r="R483" s="361">
        <v>0</v>
      </c>
      <c r="S483" s="361">
        <v>0</v>
      </c>
      <c r="T483" s="361">
        <v>0</v>
      </c>
      <c r="U483" s="361">
        <v>0</v>
      </c>
      <c r="V483" s="361">
        <v>0</v>
      </c>
      <c r="W483" s="361">
        <v>0</v>
      </c>
      <c r="X483" s="361">
        <v>0</v>
      </c>
      <c r="Y483" s="361">
        <v>0</v>
      </c>
      <c r="Z483" s="362">
        <f t="shared" si="1"/>
        <v>0</v>
      </c>
      <c r="AA483" s="365"/>
    </row>
    <row r="484" spans="1:27" s="364" customFormat="1" ht="12.75" customHeight="1">
      <c r="A484" s="358">
        <f t="shared" si="2"/>
        <v>15</v>
      </c>
      <c r="B484" s="398">
        <v>130802199040101</v>
      </c>
      <c r="C484" s="417" t="s">
        <v>713</v>
      </c>
      <c r="D484" s="359">
        <f>+SUMIF('BG SISTEMA'!A:A,'CA EF'!B484,'BG SISTEMA'!F:F)</f>
        <v>0</v>
      </c>
      <c r="E484" s="360"/>
      <c r="F484" s="360"/>
      <c r="G484" s="418">
        <v>0</v>
      </c>
      <c r="H484" s="361">
        <f t="shared" si="0"/>
        <v>0</v>
      </c>
      <c r="I484" s="361">
        <v>0</v>
      </c>
      <c r="J484" s="361">
        <v>0</v>
      </c>
      <c r="K484" s="361">
        <v>0</v>
      </c>
      <c r="L484" s="361">
        <v>0</v>
      </c>
      <c r="M484" s="361">
        <v>0</v>
      </c>
      <c r="N484" s="361">
        <v>0</v>
      </c>
      <c r="O484" s="361">
        <v>0</v>
      </c>
      <c r="P484" s="361">
        <v>0</v>
      </c>
      <c r="Q484" s="361">
        <v>0</v>
      </c>
      <c r="R484" s="361">
        <v>0</v>
      </c>
      <c r="S484" s="361">
        <v>0</v>
      </c>
      <c r="T484" s="361">
        <v>0</v>
      </c>
      <c r="U484" s="361">
        <v>0</v>
      </c>
      <c r="V484" s="361">
        <v>0</v>
      </c>
      <c r="W484" s="361">
        <v>0</v>
      </c>
      <c r="X484" s="361">
        <v>0</v>
      </c>
      <c r="Y484" s="361">
        <v>0</v>
      </c>
      <c r="Z484" s="362">
        <f t="shared" si="1"/>
        <v>0</v>
      </c>
      <c r="AA484" s="365"/>
    </row>
    <row r="485" spans="1:27" s="364" customFormat="1" ht="12.75" customHeight="1">
      <c r="A485" s="358">
        <f t="shared" si="2"/>
        <v>15</v>
      </c>
      <c r="B485" s="398">
        <v>130802199040199</v>
      </c>
      <c r="C485" s="417" t="s">
        <v>714</v>
      </c>
      <c r="D485" s="359">
        <f>+SUMIF('BG SISTEMA'!A:A,'CA EF'!B485,'BG SISTEMA'!F:F)</f>
        <v>0</v>
      </c>
      <c r="E485" s="360"/>
      <c r="F485" s="360"/>
      <c r="G485" s="418">
        <v>0</v>
      </c>
      <c r="H485" s="361">
        <f t="shared" si="0"/>
        <v>0</v>
      </c>
      <c r="I485" s="361">
        <v>0</v>
      </c>
      <c r="J485" s="361">
        <v>0</v>
      </c>
      <c r="K485" s="361">
        <v>0</v>
      </c>
      <c r="L485" s="361">
        <v>0</v>
      </c>
      <c r="M485" s="361">
        <v>0</v>
      </c>
      <c r="N485" s="361">
        <v>0</v>
      </c>
      <c r="O485" s="361">
        <v>0</v>
      </c>
      <c r="P485" s="361">
        <v>0</v>
      </c>
      <c r="Q485" s="361">
        <v>0</v>
      </c>
      <c r="R485" s="361">
        <v>0</v>
      </c>
      <c r="S485" s="361">
        <v>0</v>
      </c>
      <c r="T485" s="361">
        <v>0</v>
      </c>
      <c r="U485" s="361">
        <v>0</v>
      </c>
      <c r="V485" s="361">
        <v>0</v>
      </c>
      <c r="W485" s="361">
        <v>0</v>
      </c>
      <c r="X485" s="361">
        <v>0</v>
      </c>
      <c r="Y485" s="361">
        <v>0</v>
      </c>
      <c r="Z485" s="362">
        <f t="shared" si="1"/>
        <v>0</v>
      </c>
      <c r="AA485" s="365"/>
    </row>
    <row r="486" spans="1:27" s="364" customFormat="1" ht="12.75" customHeight="1">
      <c r="A486" s="358">
        <f t="shared" si="2"/>
        <v>15</v>
      </c>
      <c r="B486" s="398">
        <v>130802210010101</v>
      </c>
      <c r="C486" s="417" t="s">
        <v>683</v>
      </c>
      <c r="D486" s="359">
        <f>+SUMIF('BG SISTEMA'!A:A,'CA EF'!B486,'BG SISTEMA'!F:F)</f>
        <v>0</v>
      </c>
      <c r="E486" s="360"/>
      <c r="F486" s="360"/>
      <c r="G486" s="418">
        <v>0</v>
      </c>
      <c r="H486" s="361">
        <f t="shared" si="0"/>
        <v>0</v>
      </c>
      <c r="I486" s="361">
        <v>0</v>
      </c>
      <c r="J486" s="361">
        <v>0</v>
      </c>
      <c r="K486" s="361">
        <v>0</v>
      </c>
      <c r="L486" s="361">
        <v>0</v>
      </c>
      <c r="M486" s="361">
        <v>0</v>
      </c>
      <c r="N486" s="361">
        <v>0</v>
      </c>
      <c r="O486" s="361">
        <v>0</v>
      </c>
      <c r="P486" s="361">
        <v>0</v>
      </c>
      <c r="Q486" s="361">
        <v>0</v>
      </c>
      <c r="R486" s="361">
        <v>0</v>
      </c>
      <c r="S486" s="361">
        <v>0</v>
      </c>
      <c r="T486" s="361">
        <v>0</v>
      </c>
      <c r="U486" s="361">
        <v>0</v>
      </c>
      <c r="V486" s="361">
        <v>0</v>
      </c>
      <c r="W486" s="361">
        <v>0</v>
      </c>
      <c r="X486" s="361">
        <v>0</v>
      </c>
      <c r="Y486" s="361">
        <v>0</v>
      </c>
      <c r="Z486" s="362">
        <f t="shared" si="1"/>
        <v>0</v>
      </c>
      <c r="AA486" s="365"/>
    </row>
    <row r="487" spans="1:27" s="364" customFormat="1" ht="12.75" customHeight="1">
      <c r="A487" s="358">
        <f t="shared" si="2"/>
        <v>15</v>
      </c>
      <c r="B487" s="398">
        <v>130802210010199</v>
      </c>
      <c r="C487" s="417" t="s">
        <v>684</v>
      </c>
      <c r="D487" s="359">
        <f>+SUMIF('BG SISTEMA'!A:A,'CA EF'!B487,'BG SISTEMA'!F:F)</f>
        <v>0</v>
      </c>
      <c r="E487" s="360"/>
      <c r="F487" s="360"/>
      <c r="G487" s="418">
        <v>0</v>
      </c>
      <c r="H487" s="361">
        <f t="shared" si="0"/>
        <v>0</v>
      </c>
      <c r="I487" s="361">
        <v>0</v>
      </c>
      <c r="J487" s="361">
        <v>0</v>
      </c>
      <c r="K487" s="361">
        <v>0</v>
      </c>
      <c r="L487" s="361">
        <v>0</v>
      </c>
      <c r="M487" s="361">
        <v>0</v>
      </c>
      <c r="N487" s="361">
        <v>0</v>
      </c>
      <c r="O487" s="361">
        <v>0</v>
      </c>
      <c r="P487" s="361">
        <v>0</v>
      </c>
      <c r="Q487" s="361">
        <v>0</v>
      </c>
      <c r="R487" s="361">
        <v>0</v>
      </c>
      <c r="S487" s="361">
        <f>-$H487</f>
        <v>0</v>
      </c>
      <c r="T487" s="361">
        <v>0</v>
      </c>
      <c r="U487" s="361">
        <v>0</v>
      </c>
      <c r="V487" s="361">
        <v>0</v>
      </c>
      <c r="W487" s="361">
        <v>0</v>
      </c>
      <c r="X487" s="361">
        <v>0</v>
      </c>
      <c r="Y487" s="361">
        <v>0</v>
      </c>
      <c r="Z487" s="362">
        <f t="shared" si="1"/>
        <v>0</v>
      </c>
      <c r="AA487" s="365"/>
    </row>
    <row r="488" spans="1:27" s="364" customFormat="1" ht="12.75" customHeight="1">
      <c r="A488" s="358">
        <f t="shared" ref="A488:A489" si="20">+LEN(B488)</f>
        <v>15</v>
      </c>
      <c r="B488" s="398">
        <v>130802210020101</v>
      </c>
      <c r="C488" s="417" t="s">
        <v>685</v>
      </c>
      <c r="D488" s="359">
        <f>+SUMIF('BG SISTEMA'!A:A,'CA EF'!B488,'BG SISTEMA'!F:F)</f>
        <v>0</v>
      </c>
      <c r="E488" s="360"/>
      <c r="F488" s="360"/>
      <c r="G488" s="418">
        <v>0</v>
      </c>
      <c r="H488" s="361">
        <f t="shared" ref="H488:H489" si="21">+D488+E488-F488-G488</f>
        <v>0</v>
      </c>
      <c r="I488" s="361">
        <v>0</v>
      </c>
      <c r="J488" s="361">
        <v>0</v>
      </c>
      <c r="K488" s="361">
        <v>0</v>
      </c>
      <c r="L488" s="361">
        <v>0</v>
      </c>
      <c r="M488" s="361">
        <v>0</v>
      </c>
      <c r="N488" s="361">
        <v>0</v>
      </c>
      <c r="O488" s="361">
        <v>0</v>
      </c>
      <c r="P488" s="361">
        <v>0</v>
      </c>
      <c r="Q488" s="361">
        <v>0</v>
      </c>
      <c r="R488" s="361">
        <v>0</v>
      </c>
      <c r="S488" s="361">
        <v>0</v>
      </c>
      <c r="T488" s="361">
        <v>0</v>
      </c>
      <c r="U488" s="361">
        <v>0</v>
      </c>
      <c r="V488" s="361">
        <v>0</v>
      </c>
      <c r="W488" s="361">
        <v>0</v>
      </c>
      <c r="X488" s="361">
        <v>0</v>
      </c>
      <c r="Y488" s="361">
        <v>0</v>
      </c>
      <c r="Z488" s="362">
        <f t="shared" ref="Z488:Z489" si="22">SUM(H488:Y488)</f>
        <v>0</v>
      </c>
      <c r="AA488" s="365"/>
    </row>
    <row r="489" spans="1:27" s="364" customFormat="1" ht="12.75" customHeight="1">
      <c r="A489" s="358">
        <f t="shared" si="20"/>
        <v>15</v>
      </c>
      <c r="B489" s="398">
        <v>130802210020199</v>
      </c>
      <c r="C489" s="417" t="s">
        <v>686</v>
      </c>
      <c r="D489" s="359">
        <f>+SUMIF('BG SISTEMA'!A:A,'CA EF'!B489,'BG SISTEMA'!F:F)</f>
        <v>0</v>
      </c>
      <c r="E489" s="360"/>
      <c r="F489" s="360"/>
      <c r="G489" s="418">
        <v>0</v>
      </c>
      <c r="H489" s="361">
        <f t="shared" si="21"/>
        <v>0</v>
      </c>
      <c r="I489" s="361">
        <v>0</v>
      </c>
      <c r="J489" s="361">
        <v>0</v>
      </c>
      <c r="K489" s="361">
        <v>0</v>
      </c>
      <c r="L489" s="361">
        <v>0</v>
      </c>
      <c r="M489" s="361">
        <v>0</v>
      </c>
      <c r="N489" s="361">
        <v>0</v>
      </c>
      <c r="O489" s="361">
        <v>0</v>
      </c>
      <c r="P489" s="361">
        <v>0</v>
      </c>
      <c r="Q489" s="361">
        <v>0</v>
      </c>
      <c r="R489" s="361">
        <v>0</v>
      </c>
      <c r="S489" s="361">
        <f>-$H489</f>
        <v>0</v>
      </c>
      <c r="T489" s="361">
        <v>0</v>
      </c>
      <c r="U489" s="361">
        <v>0</v>
      </c>
      <c r="V489" s="361">
        <v>0</v>
      </c>
      <c r="W489" s="361">
        <v>0</v>
      </c>
      <c r="X489" s="361">
        <v>0</v>
      </c>
      <c r="Y489" s="361">
        <v>0</v>
      </c>
      <c r="Z489" s="362">
        <f t="shared" si="22"/>
        <v>0</v>
      </c>
      <c r="AA489" s="365"/>
    </row>
    <row r="490" spans="1:27" s="364" customFormat="1" ht="12.75" customHeight="1">
      <c r="A490" s="358">
        <f t="shared" si="2"/>
        <v>15</v>
      </c>
      <c r="B490" s="398">
        <v>130802210030101</v>
      </c>
      <c r="C490" s="417" t="s">
        <v>691</v>
      </c>
      <c r="D490" s="359">
        <f>+SUMIF('BG SISTEMA'!A:A,'CA EF'!B490,'BG SISTEMA'!F:F)</f>
        <v>0</v>
      </c>
      <c r="E490" s="360"/>
      <c r="F490" s="360"/>
      <c r="G490" s="418">
        <v>0</v>
      </c>
      <c r="H490" s="361">
        <f t="shared" si="0"/>
        <v>0</v>
      </c>
      <c r="I490" s="361">
        <v>0</v>
      </c>
      <c r="J490" s="361">
        <v>0</v>
      </c>
      <c r="K490" s="361">
        <v>0</v>
      </c>
      <c r="L490" s="361">
        <v>0</v>
      </c>
      <c r="M490" s="361">
        <v>0</v>
      </c>
      <c r="N490" s="361">
        <v>0</v>
      </c>
      <c r="O490" s="361">
        <v>0</v>
      </c>
      <c r="P490" s="361">
        <v>0</v>
      </c>
      <c r="Q490" s="361">
        <v>0</v>
      </c>
      <c r="R490" s="361">
        <v>0</v>
      </c>
      <c r="S490" s="361">
        <v>0</v>
      </c>
      <c r="T490" s="361">
        <v>0</v>
      </c>
      <c r="U490" s="361">
        <v>0</v>
      </c>
      <c r="V490" s="361">
        <v>0</v>
      </c>
      <c r="W490" s="361">
        <v>0</v>
      </c>
      <c r="X490" s="361">
        <v>0</v>
      </c>
      <c r="Y490" s="361">
        <v>0</v>
      </c>
      <c r="Z490" s="362">
        <f t="shared" si="1"/>
        <v>0</v>
      </c>
      <c r="AA490" s="365"/>
    </row>
    <row r="491" spans="1:27" s="364" customFormat="1" ht="12.75" customHeight="1">
      <c r="A491" s="358">
        <f t="shared" si="2"/>
        <v>15</v>
      </c>
      <c r="B491" s="398">
        <v>130802210030199</v>
      </c>
      <c r="C491" s="417" t="s">
        <v>692</v>
      </c>
      <c r="D491" s="359">
        <f>+SUMIF('BG SISTEMA'!A:A,'CA EF'!B491,'BG SISTEMA'!F:F)</f>
        <v>0</v>
      </c>
      <c r="E491" s="360"/>
      <c r="F491" s="360"/>
      <c r="G491" s="418">
        <v>0</v>
      </c>
      <c r="H491" s="361">
        <f t="shared" si="0"/>
        <v>0</v>
      </c>
      <c r="I491" s="361">
        <v>0</v>
      </c>
      <c r="J491" s="361">
        <v>0</v>
      </c>
      <c r="K491" s="361">
        <v>0</v>
      </c>
      <c r="L491" s="361">
        <v>0</v>
      </c>
      <c r="M491" s="361">
        <v>0</v>
      </c>
      <c r="N491" s="361">
        <v>0</v>
      </c>
      <c r="O491" s="361">
        <v>0</v>
      </c>
      <c r="P491" s="361">
        <v>0</v>
      </c>
      <c r="Q491" s="361">
        <v>0</v>
      </c>
      <c r="R491" s="361">
        <v>0</v>
      </c>
      <c r="S491" s="361">
        <f>-$H491</f>
        <v>0</v>
      </c>
      <c r="T491" s="361">
        <v>0</v>
      </c>
      <c r="U491" s="361">
        <v>0</v>
      </c>
      <c r="V491" s="361">
        <v>0</v>
      </c>
      <c r="W491" s="361">
        <v>0</v>
      </c>
      <c r="X491" s="361">
        <v>0</v>
      </c>
      <c r="Y491" s="361">
        <v>0</v>
      </c>
      <c r="Z491" s="362">
        <f t="shared" si="1"/>
        <v>0</v>
      </c>
      <c r="AA491" s="365"/>
    </row>
    <row r="492" spans="1:27" s="364" customFormat="1" ht="12.75" customHeight="1">
      <c r="A492" s="358">
        <f t="shared" si="2"/>
        <v>15</v>
      </c>
      <c r="B492" s="398">
        <v>130802210040101</v>
      </c>
      <c r="C492" s="417" t="s">
        <v>711</v>
      </c>
      <c r="D492" s="359">
        <f>+SUMIF('BG SISTEMA'!A:A,'CA EF'!B492,'BG SISTEMA'!F:F)</f>
        <v>0</v>
      </c>
      <c r="E492" s="360"/>
      <c r="F492" s="360"/>
      <c r="G492" s="418">
        <v>0</v>
      </c>
      <c r="H492" s="361">
        <f t="shared" si="0"/>
        <v>0</v>
      </c>
      <c r="I492" s="361">
        <v>0</v>
      </c>
      <c r="J492" s="361">
        <v>0</v>
      </c>
      <c r="K492" s="361">
        <v>0</v>
      </c>
      <c r="L492" s="361">
        <v>0</v>
      </c>
      <c r="M492" s="361">
        <v>0</v>
      </c>
      <c r="N492" s="361">
        <v>0</v>
      </c>
      <c r="O492" s="361">
        <v>0</v>
      </c>
      <c r="P492" s="361">
        <v>0</v>
      </c>
      <c r="Q492" s="361">
        <v>0</v>
      </c>
      <c r="R492" s="361">
        <v>0</v>
      </c>
      <c r="S492" s="361">
        <v>0</v>
      </c>
      <c r="T492" s="361">
        <v>0</v>
      </c>
      <c r="U492" s="361">
        <v>0</v>
      </c>
      <c r="V492" s="361">
        <v>0</v>
      </c>
      <c r="W492" s="361">
        <v>0</v>
      </c>
      <c r="X492" s="361">
        <v>0</v>
      </c>
      <c r="Y492" s="361">
        <v>0</v>
      </c>
      <c r="Z492" s="362">
        <f t="shared" si="1"/>
        <v>0</v>
      </c>
      <c r="AA492" s="363"/>
    </row>
    <row r="493" spans="1:27" s="364" customFormat="1" ht="12.75" customHeight="1">
      <c r="A493" s="358">
        <f t="shared" ref="A493" si="23">+LEN(B493)</f>
        <v>15</v>
      </c>
      <c r="B493" s="398">
        <v>130802210040199</v>
      </c>
      <c r="C493" s="417" t="s">
        <v>712</v>
      </c>
      <c r="D493" s="359">
        <f>+SUMIF('BG SISTEMA'!A:A,'CA EF'!B493,'BG SISTEMA'!F:F)</f>
        <v>0</v>
      </c>
      <c r="E493" s="360"/>
      <c r="F493" s="360"/>
      <c r="G493" s="418">
        <v>0</v>
      </c>
      <c r="H493" s="361">
        <f t="shared" ref="H493" si="24">+D493+E493-F493-G493</f>
        <v>0</v>
      </c>
      <c r="I493" s="361">
        <v>0</v>
      </c>
      <c r="J493" s="361">
        <v>0</v>
      </c>
      <c r="K493" s="361">
        <v>0</v>
      </c>
      <c r="L493" s="361">
        <v>0</v>
      </c>
      <c r="M493" s="361">
        <v>0</v>
      </c>
      <c r="N493" s="361">
        <v>0</v>
      </c>
      <c r="O493" s="361">
        <v>0</v>
      </c>
      <c r="P493" s="361">
        <v>0</v>
      </c>
      <c r="Q493" s="361">
        <v>0</v>
      </c>
      <c r="R493" s="361">
        <v>0</v>
      </c>
      <c r="S493" s="361">
        <f>-$H493</f>
        <v>0</v>
      </c>
      <c r="T493" s="361">
        <v>0</v>
      </c>
      <c r="U493" s="361">
        <v>0</v>
      </c>
      <c r="V493" s="361">
        <v>0</v>
      </c>
      <c r="W493" s="361">
        <v>0</v>
      </c>
      <c r="X493" s="361">
        <v>0</v>
      </c>
      <c r="Y493" s="361">
        <v>0</v>
      </c>
      <c r="Z493" s="362">
        <f t="shared" ref="Z493" si="25">SUM(H493:Y493)</f>
        <v>0</v>
      </c>
      <c r="AA493" s="365"/>
    </row>
    <row r="494" spans="1:27" s="364" customFormat="1" ht="12.75" customHeight="1">
      <c r="A494" s="358">
        <f t="shared" si="2"/>
        <v>15</v>
      </c>
      <c r="B494" s="398">
        <v>130802210050101</v>
      </c>
      <c r="C494" s="417" t="s">
        <v>687</v>
      </c>
      <c r="D494" s="359">
        <f>+SUMIF('BG SISTEMA'!A:A,'CA EF'!B494,'BG SISTEMA'!F:F)</f>
        <v>0</v>
      </c>
      <c r="E494" s="360"/>
      <c r="F494" s="360"/>
      <c r="G494" s="418">
        <v>0</v>
      </c>
      <c r="H494" s="361">
        <f t="shared" si="0"/>
        <v>0</v>
      </c>
      <c r="I494" s="361">
        <v>0</v>
      </c>
      <c r="J494" s="361">
        <v>0</v>
      </c>
      <c r="K494" s="361">
        <v>0</v>
      </c>
      <c r="L494" s="361">
        <v>0</v>
      </c>
      <c r="M494" s="361">
        <v>0</v>
      </c>
      <c r="N494" s="361">
        <v>0</v>
      </c>
      <c r="O494" s="361">
        <v>0</v>
      </c>
      <c r="P494" s="361">
        <v>0</v>
      </c>
      <c r="Q494" s="361">
        <v>0</v>
      </c>
      <c r="R494" s="361">
        <v>0</v>
      </c>
      <c r="S494" s="361">
        <v>0</v>
      </c>
      <c r="T494" s="361">
        <v>0</v>
      </c>
      <c r="U494" s="361">
        <v>0</v>
      </c>
      <c r="V494" s="361">
        <v>0</v>
      </c>
      <c r="W494" s="361">
        <v>0</v>
      </c>
      <c r="X494" s="361">
        <v>0</v>
      </c>
      <c r="Y494" s="361">
        <v>0</v>
      </c>
      <c r="Z494" s="362">
        <f t="shared" si="1"/>
        <v>0</v>
      </c>
      <c r="AA494" s="365"/>
    </row>
    <row r="495" spans="1:27" s="364" customFormat="1" ht="12.75" customHeight="1">
      <c r="A495" s="358">
        <f t="shared" ref="A495:A507" si="26">+LEN(B495)</f>
        <v>15</v>
      </c>
      <c r="B495" s="398">
        <v>130802210050199</v>
      </c>
      <c r="C495" s="417" t="s">
        <v>688</v>
      </c>
      <c r="D495" s="359">
        <f>+SUMIF('BG SISTEMA'!A:A,'CA EF'!B495,'BG SISTEMA'!F:F)</f>
        <v>0</v>
      </c>
      <c r="E495" s="360"/>
      <c r="F495" s="360"/>
      <c r="G495" s="418">
        <v>0</v>
      </c>
      <c r="H495" s="361">
        <f t="shared" si="0"/>
        <v>0</v>
      </c>
      <c r="I495" s="361">
        <v>0</v>
      </c>
      <c r="J495" s="361">
        <v>0</v>
      </c>
      <c r="K495" s="361">
        <v>0</v>
      </c>
      <c r="L495" s="361">
        <v>0</v>
      </c>
      <c r="M495" s="361">
        <v>0</v>
      </c>
      <c r="N495" s="361">
        <v>0</v>
      </c>
      <c r="O495" s="361">
        <v>0</v>
      </c>
      <c r="P495" s="361">
        <v>0</v>
      </c>
      <c r="Q495" s="361">
        <v>0</v>
      </c>
      <c r="R495" s="361">
        <v>0</v>
      </c>
      <c r="S495" s="361">
        <v>0</v>
      </c>
      <c r="T495" s="361">
        <v>0</v>
      </c>
      <c r="U495" s="361">
        <v>0</v>
      </c>
      <c r="V495" s="361">
        <v>0</v>
      </c>
      <c r="W495" s="361">
        <v>0</v>
      </c>
      <c r="X495" s="361">
        <v>0</v>
      </c>
      <c r="Y495" s="361">
        <v>0</v>
      </c>
      <c r="Z495" s="362">
        <f t="shared" si="1"/>
        <v>0</v>
      </c>
      <c r="AA495" s="363"/>
    </row>
    <row r="496" spans="1:27" s="364" customFormat="1" ht="12.75" customHeight="1">
      <c r="A496" s="358">
        <f t="shared" si="26"/>
        <v>15</v>
      </c>
      <c r="B496" s="398">
        <v>130802210060101</v>
      </c>
      <c r="C496" s="417" t="s">
        <v>689</v>
      </c>
      <c r="D496" s="359">
        <f>+SUMIF('BG SISTEMA'!A:A,'CA EF'!B496,'BG SISTEMA'!F:F)</f>
        <v>0</v>
      </c>
      <c r="E496" s="360"/>
      <c r="F496" s="360"/>
      <c r="G496" s="418">
        <v>0</v>
      </c>
      <c r="H496" s="361">
        <f t="shared" si="0"/>
        <v>0</v>
      </c>
      <c r="I496" s="361">
        <v>0</v>
      </c>
      <c r="J496" s="361">
        <v>0</v>
      </c>
      <c r="K496" s="361">
        <v>0</v>
      </c>
      <c r="L496" s="361">
        <v>0</v>
      </c>
      <c r="M496" s="361">
        <v>0</v>
      </c>
      <c r="N496" s="361">
        <v>0</v>
      </c>
      <c r="O496" s="361">
        <v>0</v>
      </c>
      <c r="P496" s="361">
        <v>0</v>
      </c>
      <c r="Q496" s="361">
        <v>0</v>
      </c>
      <c r="R496" s="361">
        <v>0</v>
      </c>
      <c r="S496" s="361">
        <v>0</v>
      </c>
      <c r="T496" s="361">
        <v>0</v>
      </c>
      <c r="U496" s="361">
        <v>0</v>
      </c>
      <c r="V496" s="361">
        <v>0</v>
      </c>
      <c r="W496" s="361">
        <v>0</v>
      </c>
      <c r="X496" s="361">
        <v>0</v>
      </c>
      <c r="Y496" s="361">
        <v>0</v>
      </c>
      <c r="Z496" s="362">
        <f t="shared" si="1"/>
        <v>0</v>
      </c>
      <c r="AA496" s="363"/>
    </row>
    <row r="497" spans="1:27" s="364" customFormat="1" ht="12.75" customHeight="1">
      <c r="A497" s="358">
        <f t="shared" si="26"/>
        <v>15</v>
      </c>
      <c r="B497" s="398">
        <v>130802210060199</v>
      </c>
      <c r="C497" s="417" t="s">
        <v>690</v>
      </c>
      <c r="D497" s="359">
        <f>+SUMIF('BG SISTEMA'!A:A,'CA EF'!B497,'BG SISTEMA'!F:F)</f>
        <v>0</v>
      </c>
      <c r="E497" s="360"/>
      <c r="F497" s="360"/>
      <c r="G497" s="418">
        <v>0</v>
      </c>
      <c r="H497" s="361">
        <f t="shared" si="0"/>
        <v>0</v>
      </c>
      <c r="I497" s="361">
        <v>0</v>
      </c>
      <c r="J497" s="361">
        <v>0</v>
      </c>
      <c r="K497" s="361">
        <v>0</v>
      </c>
      <c r="L497" s="361">
        <v>0</v>
      </c>
      <c r="M497" s="361">
        <v>0</v>
      </c>
      <c r="N497" s="361">
        <v>0</v>
      </c>
      <c r="O497" s="361">
        <v>0</v>
      </c>
      <c r="P497" s="361">
        <v>0</v>
      </c>
      <c r="Q497" s="361">
        <v>0</v>
      </c>
      <c r="R497" s="361">
        <v>0</v>
      </c>
      <c r="S497" s="361">
        <v>0</v>
      </c>
      <c r="T497" s="361">
        <v>0</v>
      </c>
      <c r="U497" s="361">
        <v>0</v>
      </c>
      <c r="V497" s="361">
        <v>0</v>
      </c>
      <c r="W497" s="361">
        <v>0</v>
      </c>
      <c r="X497" s="361">
        <v>0</v>
      </c>
      <c r="Y497" s="361">
        <v>0</v>
      </c>
      <c r="Z497" s="362">
        <f t="shared" si="1"/>
        <v>0</v>
      </c>
      <c r="AA497" s="363"/>
    </row>
    <row r="498" spans="1:27" s="364" customFormat="1" ht="12.75" customHeight="1">
      <c r="A498" s="358">
        <f t="shared" si="26"/>
        <v>15</v>
      </c>
      <c r="B498" s="398">
        <v>130802210070101</v>
      </c>
      <c r="C498" s="417" t="s">
        <v>693</v>
      </c>
      <c r="D498" s="359">
        <f>+SUMIF('BG SISTEMA'!A:A,'CA EF'!B498,'BG SISTEMA'!F:F)</f>
        <v>0</v>
      </c>
      <c r="E498" s="360"/>
      <c r="F498" s="360"/>
      <c r="G498" s="418">
        <v>0</v>
      </c>
      <c r="H498" s="361">
        <f t="shared" si="0"/>
        <v>0</v>
      </c>
      <c r="I498" s="361">
        <v>0</v>
      </c>
      <c r="J498" s="361">
        <v>0</v>
      </c>
      <c r="K498" s="361">
        <v>0</v>
      </c>
      <c r="L498" s="361">
        <v>0</v>
      </c>
      <c r="M498" s="361">
        <v>0</v>
      </c>
      <c r="N498" s="361">
        <v>0</v>
      </c>
      <c r="O498" s="361">
        <v>0</v>
      </c>
      <c r="P498" s="361">
        <v>0</v>
      </c>
      <c r="Q498" s="361">
        <v>0</v>
      </c>
      <c r="R498" s="361">
        <v>0</v>
      </c>
      <c r="S498" s="361">
        <v>0</v>
      </c>
      <c r="T498" s="361">
        <v>0</v>
      </c>
      <c r="U498" s="361">
        <v>0</v>
      </c>
      <c r="V498" s="361">
        <v>0</v>
      </c>
      <c r="W498" s="361">
        <v>0</v>
      </c>
      <c r="X498" s="361">
        <v>0</v>
      </c>
      <c r="Y498" s="361">
        <v>0</v>
      </c>
      <c r="Z498" s="362">
        <f t="shared" si="1"/>
        <v>0</v>
      </c>
      <c r="AA498" s="363"/>
    </row>
    <row r="499" spans="1:27" s="364" customFormat="1" ht="12.75" customHeight="1">
      <c r="A499" s="358">
        <f t="shared" si="26"/>
        <v>15</v>
      </c>
      <c r="B499" s="398">
        <v>130802210070199</v>
      </c>
      <c r="C499" s="417" t="s">
        <v>694</v>
      </c>
      <c r="D499" s="359">
        <f>+SUMIF('BG SISTEMA'!A:A,'CA EF'!B499,'BG SISTEMA'!F:F)</f>
        <v>0</v>
      </c>
      <c r="E499" s="360"/>
      <c r="F499" s="360"/>
      <c r="G499" s="418">
        <v>0</v>
      </c>
      <c r="H499" s="361">
        <f t="shared" si="0"/>
        <v>0</v>
      </c>
      <c r="I499" s="361">
        <v>0</v>
      </c>
      <c r="J499" s="361">
        <v>0</v>
      </c>
      <c r="K499" s="361">
        <v>0</v>
      </c>
      <c r="L499" s="361">
        <v>0</v>
      </c>
      <c r="M499" s="361">
        <v>0</v>
      </c>
      <c r="N499" s="361">
        <v>0</v>
      </c>
      <c r="O499" s="361">
        <v>0</v>
      </c>
      <c r="P499" s="361">
        <v>0</v>
      </c>
      <c r="Q499" s="361">
        <v>0</v>
      </c>
      <c r="R499" s="361">
        <v>0</v>
      </c>
      <c r="S499" s="361">
        <v>0</v>
      </c>
      <c r="T499" s="361">
        <v>0</v>
      </c>
      <c r="U499" s="361">
        <v>0</v>
      </c>
      <c r="V499" s="361">
        <v>0</v>
      </c>
      <c r="W499" s="361">
        <v>0</v>
      </c>
      <c r="X499" s="361">
        <v>0</v>
      </c>
      <c r="Y499" s="361">
        <v>0</v>
      </c>
      <c r="Z499" s="362">
        <f t="shared" si="1"/>
        <v>0</v>
      </c>
      <c r="AA499" s="363"/>
    </row>
    <row r="500" spans="1:27" s="364" customFormat="1" ht="12.75" customHeight="1">
      <c r="A500" s="358">
        <f t="shared" si="26"/>
        <v>15</v>
      </c>
      <c r="B500" s="398">
        <v>130802219010101</v>
      </c>
      <c r="C500" s="417" t="s">
        <v>697</v>
      </c>
      <c r="D500" s="359">
        <f>+SUMIF('BG SISTEMA'!A:A,'CA EF'!B500,'BG SISTEMA'!F:F)</f>
        <v>0</v>
      </c>
      <c r="E500" s="360"/>
      <c r="F500" s="360"/>
      <c r="G500" s="418">
        <v>0</v>
      </c>
      <c r="H500" s="361">
        <f t="shared" si="0"/>
        <v>0</v>
      </c>
      <c r="I500" s="361">
        <v>0</v>
      </c>
      <c r="J500" s="361">
        <v>0</v>
      </c>
      <c r="K500" s="361">
        <v>0</v>
      </c>
      <c r="L500" s="361">
        <v>0</v>
      </c>
      <c r="M500" s="361">
        <v>0</v>
      </c>
      <c r="N500" s="361">
        <v>0</v>
      </c>
      <c r="O500" s="361">
        <v>0</v>
      </c>
      <c r="P500" s="361">
        <v>0</v>
      </c>
      <c r="Q500" s="361">
        <v>0</v>
      </c>
      <c r="R500" s="361">
        <v>0</v>
      </c>
      <c r="S500" s="361">
        <v>0</v>
      </c>
      <c r="T500" s="361">
        <v>0</v>
      </c>
      <c r="U500" s="361">
        <v>0</v>
      </c>
      <c r="V500" s="361">
        <v>0</v>
      </c>
      <c r="W500" s="361">
        <v>0</v>
      </c>
      <c r="X500" s="361">
        <v>0</v>
      </c>
      <c r="Y500" s="361">
        <v>0</v>
      </c>
      <c r="Z500" s="362">
        <f t="shared" si="1"/>
        <v>0</v>
      </c>
      <c r="AA500" s="363"/>
    </row>
    <row r="501" spans="1:27" s="364" customFormat="1" ht="12.75" customHeight="1">
      <c r="A501" s="358">
        <f t="shared" si="26"/>
        <v>15</v>
      </c>
      <c r="B501" s="398">
        <v>130802219010199</v>
      </c>
      <c r="C501" s="417" t="s">
        <v>698</v>
      </c>
      <c r="D501" s="359">
        <f>+SUMIF('BG SISTEMA'!A:A,'CA EF'!B501,'BG SISTEMA'!F:F)</f>
        <v>0</v>
      </c>
      <c r="E501" s="360"/>
      <c r="F501" s="360"/>
      <c r="G501" s="418">
        <v>0</v>
      </c>
      <c r="H501" s="361">
        <f t="shared" si="0"/>
        <v>0</v>
      </c>
      <c r="I501" s="361">
        <v>0</v>
      </c>
      <c r="J501" s="361">
        <v>0</v>
      </c>
      <c r="K501" s="361">
        <v>0</v>
      </c>
      <c r="L501" s="361">
        <v>0</v>
      </c>
      <c r="M501" s="361">
        <v>0</v>
      </c>
      <c r="N501" s="361">
        <v>0</v>
      </c>
      <c r="O501" s="361">
        <v>0</v>
      </c>
      <c r="P501" s="361">
        <v>0</v>
      </c>
      <c r="Q501" s="361">
        <v>0</v>
      </c>
      <c r="R501" s="361">
        <v>0</v>
      </c>
      <c r="S501" s="361">
        <f>-$H501</f>
        <v>0</v>
      </c>
      <c r="T501" s="361">
        <v>0</v>
      </c>
      <c r="U501" s="361">
        <v>0</v>
      </c>
      <c r="V501" s="361">
        <v>0</v>
      </c>
      <c r="W501" s="361">
        <v>0</v>
      </c>
      <c r="X501" s="361">
        <v>0</v>
      </c>
      <c r="Y501" s="361">
        <v>0</v>
      </c>
      <c r="Z501" s="362">
        <f t="shared" si="1"/>
        <v>0</v>
      </c>
      <c r="AA501" s="363"/>
    </row>
    <row r="502" spans="1:27" s="364" customFormat="1" ht="12.75" customHeight="1">
      <c r="A502" s="358">
        <f t="shared" si="26"/>
        <v>15</v>
      </c>
      <c r="B502" s="398">
        <v>130802219020101</v>
      </c>
      <c r="C502" s="417" t="s">
        <v>699</v>
      </c>
      <c r="D502" s="359">
        <f>+SUMIF('BG SISTEMA'!A:A,'CA EF'!B502,'BG SISTEMA'!F:F)</f>
        <v>0</v>
      </c>
      <c r="E502" s="360"/>
      <c r="F502" s="360"/>
      <c r="G502" s="418">
        <v>0</v>
      </c>
      <c r="H502" s="361">
        <f t="shared" si="0"/>
        <v>0</v>
      </c>
      <c r="I502" s="361">
        <v>0</v>
      </c>
      <c r="J502" s="361">
        <v>0</v>
      </c>
      <c r="K502" s="361">
        <v>0</v>
      </c>
      <c r="L502" s="361">
        <v>0</v>
      </c>
      <c r="M502" s="361">
        <v>0</v>
      </c>
      <c r="N502" s="361">
        <v>0</v>
      </c>
      <c r="O502" s="361">
        <v>0</v>
      </c>
      <c r="P502" s="361">
        <v>0</v>
      </c>
      <c r="Q502" s="361">
        <v>0</v>
      </c>
      <c r="R502" s="361">
        <v>0</v>
      </c>
      <c r="S502" s="361">
        <v>0</v>
      </c>
      <c r="T502" s="361">
        <v>0</v>
      </c>
      <c r="U502" s="361">
        <v>0</v>
      </c>
      <c r="V502" s="361">
        <v>0</v>
      </c>
      <c r="W502" s="361">
        <v>0</v>
      </c>
      <c r="X502" s="361">
        <v>0</v>
      </c>
      <c r="Y502" s="361">
        <v>0</v>
      </c>
      <c r="Z502" s="362">
        <f t="shared" si="1"/>
        <v>0</v>
      </c>
      <c r="AA502" s="363"/>
    </row>
    <row r="503" spans="1:27" s="364" customFormat="1" ht="12.75" customHeight="1">
      <c r="A503" s="358">
        <f t="shared" si="26"/>
        <v>15</v>
      </c>
      <c r="B503" s="398">
        <v>130802219020199</v>
      </c>
      <c r="C503" s="417" t="s">
        <v>700</v>
      </c>
      <c r="D503" s="359">
        <f>+SUMIF('BG SISTEMA'!A:A,'CA EF'!B503,'BG SISTEMA'!F:F)</f>
        <v>0</v>
      </c>
      <c r="E503" s="360"/>
      <c r="F503" s="360"/>
      <c r="G503" s="418">
        <v>0</v>
      </c>
      <c r="H503" s="361">
        <f t="shared" si="0"/>
        <v>0</v>
      </c>
      <c r="I503" s="361">
        <v>0</v>
      </c>
      <c r="J503" s="361">
        <v>0</v>
      </c>
      <c r="K503" s="361">
        <v>0</v>
      </c>
      <c r="L503" s="361">
        <v>0</v>
      </c>
      <c r="M503" s="361">
        <v>0</v>
      </c>
      <c r="N503" s="361">
        <v>0</v>
      </c>
      <c r="O503" s="361">
        <v>0</v>
      </c>
      <c r="P503" s="361">
        <v>0</v>
      </c>
      <c r="Q503" s="361">
        <v>0</v>
      </c>
      <c r="R503" s="361">
        <v>0</v>
      </c>
      <c r="S503" s="361">
        <v>0</v>
      </c>
      <c r="T503" s="361">
        <v>0</v>
      </c>
      <c r="U503" s="361">
        <v>0</v>
      </c>
      <c r="V503" s="361">
        <v>0</v>
      </c>
      <c r="W503" s="361">
        <v>0</v>
      </c>
      <c r="X503" s="361">
        <v>0</v>
      </c>
      <c r="Y503" s="361">
        <v>0</v>
      </c>
      <c r="Z503" s="362">
        <f t="shared" si="1"/>
        <v>0</v>
      </c>
      <c r="AA503" s="363"/>
    </row>
    <row r="504" spans="1:27" s="364" customFormat="1" ht="12.75" customHeight="1">
      <c r="A504" s="358">
        <f t="shared" si="26"/>
        <v>15</v>
      </c>
      <c r="B504" s="398">
        <v>130802219030101</v>
      </c>
      <c r="C504" s="417" t="s">
        <v>705</v>
      </c>
      <c r="D504" s="359">
        <f>+SUMIF('BG SISTEMA'!A:A,'CA EF'!B504,'BG SISTEMA'!F:F)</f>
        <v>0</v>
      </c>
      <c r="E504" s="360"/>
      <c r="F504" s="360"/>
      <c r="G504" s="418">
        <v>0</v>
      </c>
      <c r="H504" s="361">
        <f t="shared" si="0"/>
        <v>0</v>
      </c>
      <c r="I504" s="361">
        <v>0</v>
      </c>
      <c r="J504" s="361">
        <v>0</v>
      </c>
      <c r="K504" s="361">
        <v>0</v>
      </c>
      <c r="L504" s="361">
        <v>0</v>
      </c>
      <c r="M504" s="361">
        <v>0</v>
      </c>
      <c r="N504" s="361">
        <v>0</v>
      </c>
      <c r="O504" s="361">
        <v>0</v>
      </c>
      <c r="P504" s="361">
        <v>0</v>
      </c>
      <c r="Q504" s="361">
        <v>0</v>
      </c>
      <c r="R504" s="361">
        <v>0</v>
      </c>
      <c r="S504" s="361">
        <v>0</v>
      </c>
      <c r="T504" s="361">
        <v>0</v>
      </c>
      <c r="U504" s="361">
        <v>0</v>
      </c>
      <c r="V504" s="361">
        <v>0</v>
      </c>
      <c r="W504" s="361">
        <v>0</v>
      </c>
      <c r="X504" s="361">
        <v>0</v>
      </c>
      <c r="Y504" s="361">
        <v>0</v>
      </c>
      <c r="Z504" s="362">
        <f t="shared" si="1"/>
        <v>0</v>
      </c>
      <c r="AA504" s="363"/>
    </row>
    <row r="505" spans="1:27" s="364" customFormat="1" ht="12.75" customHeight="1">
      <c r="A505" s="358">
        <f t="shared" si="26"/>
        <v>15</v>
      </c>
      <c r="B505" s="398">
        <v>130802219030199</v>
      </c>
      <c r="C505" s="417" t="s">
        <v>706</v>
      </c>
      <c r="D505" s="359">
        <f>+SUMIF('BG SISTEMA'!A:A,'CA EF'!B505,'BG SISTEMA'!F:F)</f>
        <v>0</v>
      </c>
      <c r="E505" s="360"/>
      <c r="F505" s="360"/>
      <c r="G505" s="418">
        <v>0</v>
      </c>
      <c r="H505" s="361">
        <f t="shared" si="0"/>
        <v>0</v>
      </c>
      <c r="I505" s="361">
        <v>0</v>
      </c>
      <c r="J505" s="361">
        <v>0</v>
      </c>
      <c r="K505" s="361">
        <v>0</v>
      </c>
      <c r="L505" s="361">
        <v>0</v>
      </c>
      <c r="M505" s="361">
        <v>0</v>
      </c>
      <c r="N505" s="361">
        <v>0</v>
      </c>
      <c r="O505" s="361">
        <v>0</v>
      </c>
      <c r="P505" s="361">
        <v>0</v>
      </c>
      <c r="Q505" s="361">
        <v>0</v>
      </c>
      <c r="R505" s="361">
        <v>0</v>
      </c>
      <c r="S505" s="361">
        <v>0</v>
      </c>
      <c r="T505" s="361">
        <v>0</v>
      </c>
      <c r="U505" s="361">
        <v>0</v>
      </c>
      <c r="V505" s="361">
        <v>0</v>
      </c>
      <c r="W505" s="361">
        <v>0</v>
      </c>
      <c r="X505" s="361">
        <v>0</v>
      </c>
      <c r="Y505" s="361">
        <v>0</v>
      </c>
      <c r="Z505" s="362">
        <f t="shared" si="1"/>
        <v>0</v>
      </c>
      <c r="AA505" s="363"/>
    </row>
    <row r="506" spans="1:27" s="364" customFormat="1" ht="12.75" customHeight="1">
      <c r="A506" s="358">
        <f t="shared" si="26"/>
        <v>15</v>
      </c>
      <c r="B506" s="398">
        <v>130802219040101</v>
      </c>
      <c r="C506" s="417" t="s">
        <v>713</v>
      </c>
      <c r="D506" s="359">
        <f>+SUMIF('BG SISTEMA'!A:A,'CA EF'!B506,'BG SISTEMA'!F:F)</f>
        <v>0</v>
      </c>
      <c r="E506" s="360"/>
      <c r="F506" s="360"/>
      <c r="G506" s="418">
        <v>0</v>
      </c>
      <c r="H506" s="361">
        <f t="shared" si="0"/>
        <v>0</v>
      </c>
      <c r="I506" s="361">
        <v>0</v>
      </c>
      <c r="J506" s="361">
        <v>0</v>
      </c>
      <c r="K506" s="361">
        <v>0</v>
      </c>
      <c r="L506" s="361">
        <v>0</v>
      </c>
      <c r="M506" s="361">
        <v>0</v>
      </c>
      <c r="N506" s="361">
        <v>0</v>
      </c>
      <c r="O506" s="361">
        <v>0</v>
      </c>
      <c r="P506" s="361">
        <v>0</v>
      </c>
      <c r="Q506" s="361">
        <v>0</v>
      </c>
      <c r="R506" s="361">
        <v>0</v>
      </c>
      <c r="S506" s="361">
        <v>0</v>
      </c>
      <c r="T506" s="361">
        <v>0</v>
      </c>
      <c r="U506" s="361">
        <v>0</v>
      </c>
      <c r="V506" s="361">
        <v>0</v>
      </c>
      <c r="W506" s="361">
        <v>0</v>
      </c>
      <c r="X506" s="361">
        <v>0</v>
      </c>
      <c r="Y506" s="361">
        <v>0</v>
      </c>
      <c r="Z506" s="362">
        <f t="shared" si="1"/>
        <v>0</v>
      </c>
      <c r="AA506" s="363"/>
    </row>
    <row r="507" spans="1:27" s="364" customFormat="1" ht="12.75" customHeight="1">
      <c r="A507" s="358">
        <f t="shared" si="26"/>
        <v>15</v>
      </c>
      <c r="B507" s="398">
        <v>130802219040199</v>
      </c>
      <c r="C507" s="417" t="s">
        <v>714</v>
      </c>
      <c r="D507" s="359">
        <f>+SUMIF('BG SISTEMA'!A:A,'CA EF'!B507,'BG SISTEMA'!F:F)</f>
        <v>0</v>
      </c>
      <c r="E507" s="360"/>
      <c r="F507" s="360"/>
      <c r="G507" s="418">
        <v>0</v>
      </c>
      <c r="H507" s="361">
        <f t="shared" si="0"/>
        <v>0</v>
      </c>
      <c r="I507" s="361">
        <v>0</v>
      </c>
      <c r="J507" s="361">
        <v>0</v>
      </c>
      <c r="K507" s="361">
        <v>0</v>
      </c>
      <c r="L507" s="361">
        <v>0</v>
      </c>
      <c r="M507" s="361">
        <v>0</v>
      </c>
      <c r="N507" s="361">
        <v>0</v>
      </c>
      <c r="O507" s="361">
        <v>0</v>
      </c>
      <c r="P507" s="361">
        <v>0</v>
      </c>
      <c r="Q507" s="361">
        <v>0</v>
      </c>
      <c r="R507" s="361">
        <v>0</v>
      </c>
      <c r="S507" s="361">
        <v>0</v>
      </c>
      <c r="T507" s="361">
        <v>0</v>
      </c>
      <c r="U507" s="361">
        <v>0</v>
      </c>
      <c r="V507" s="361">
        <v>0</v>
      </c>
      <c r="W507" s="361">
        <v>0</v>
      </c>
      <c r="X507" s="361">
        <v>0</v>
      </c>
      <c r="Y507" s="361">
        <v>0</v>
      </c>
      <c r="Z507" s="362">
        <f t="shared" si="1"/>
        <v>0</v>
      </c>
      <c r="AA507" s="363"/>
    </row>
    <row r="508" spans="1:27" s="364" customFormat="1" ht="12.75" customHeight="1">
      <c r="A508" s="358">
        <f t="shared" si="2"/>
        <v>15</v>
      </c>
      <c r="B508" s="398">
        <v>130802219050101</v>
      </c>
      <c r="C508" s="417" t="s">
        <v>701</v>
      </c>
      <c r="D508" s="359">
        <f>+SUMIF('BG SISTEMA'!A:A,'CA EF'!B508,'BG SISTEMA'!F:F)</f>
        <v>0</v>
      </c>
      <c r="E508" s="360"/>
      <c r="F508" s="360"/>
      <c r="G508" s="418">
        <v>0</v>
      </c>
      <c r="H508" s="361">
        <f t="shared" si="0"/>
        <v>0</v>
      </c>
      <c r="I508" s="361">
        <v>0</v>
      </c>
      <c r="J508" s="361">
        <v>0</v>
      </c>
      <c r="K508" s="361">
        <v>0</v>
      </c>
      <c r="L508" s="361">
        <v>0</v>
      </c>
      <c r="M508" s="361">
        <v>0</v>
      </c>
      <c r="N508" s="361">
        <v>0</v>
      </c>
      <c r="O508" s="361">
        <v>0</v>
      </c>
      <c r="P508" s="361">
        <v>0</v>
      </c>
      <c r="Q508" s="361">
        <v>0</v>
      </c>
      <c r="R508" s="361">
        <v>0</v>
      </c>
      <c r="S508" s="361">
        <v>0</v>
      </c>
      <c r="T508" s="361">
        <v>0</v>
      </c>
      <c r="U508" s="361">
        <v>0</v>
      </c>
      <c r="V508" s="361">
        <v>0</v>
      </c>
      <c r="W508" s="361">
        <v>0</v>
      </c>
      <c r="X508" s="361">
        <v>0</v>
      </c>
      <c r="Y508" s="361">
        <v>0</v>
      </c>
      <c r="Z508" s="362">
        <f t="shared" si="1"/>
        <v>0</v>
      </c>
      <c r="AA508" s="365"/>
    </row>
    <row r="509" spans="1:27" s="364" customFormat="1" ht="12.75" customHeight="1">
      <c r="A509" s="358">
        <f t="shared" si="2"/>
        <v>15</v>
      </c>
      <c r="B509" s="398">
        <v>130802219050199</v>
      </c>
      <c r="C509" s="417" t="s">
        <v>702</v>
      </c>
      <c r="D509" s="359">
        <f>+SUMIF('BG SISTEMA'!A:A,'CA EF'!B509,'BG SISTEMA'!F:F)</f>
        <v>0</v>
      </c>
      <c r="E509" s="360"/>
      <c r="F509" s="360"/>
      <c r="G509" s="418">
        <v>0</v>
      </c>
      <c r="H509" s="361">
        <f t="shared" si="0"/>
        <v>0</v>
      </c>
      <c r="I509" s="361">
        <v>0</v>
      </c>
      <c r="J509" s="361">
        <v>0</v>
      </c>
      <c r="K509" s="361">
        <v>0</v>
      </c>
      <c r="L509" s="361">
        <v>0</v>
      </c>
      <c r="M509" s="361">
        <v>0</v>
      </c>
      <c r="N509" s="361">
        <v>0</v>
      </c>
      <c r="O509" s="361">
        <v>0</v>
      </c>
      <c r="P509" s="361">
        <v>0</v>
      </c>
      <c r="Q509" s="361">
        <v>0</v>
      </c>
      <c r="R509" s="361">
        <v>0</v>
      </c>
      <c r="S509" s="361">
        <v>0</v>
      </c>
      <c r="T509" s="361">
        <v>0</v>
      </c>
      <c r="U509" s="361">
        <v>0</v>
      </c>
      <c r="V509" s="361">
        <v>0</v>
      </c>
      <c r="W509" s="361">
        <v>0</v>
      </c>
      <c r="X509" s="361">
        <v>0</v>
      </c>
      <c r="Y509" s="361">
        <v>0</v>
      </c>
      <c r="Z509" s="362">
        <f t="shared" si="1"/>
        <v>0</v>
      </c>
      <c r="AA509" s="365"/>
    </row>
    <row r="510" spans="1:27" s="364" customFormat="1" ht="12.75" customHeight="1">
      <c r="A510" s="358">
        <f t="shared" si="2"/>
        <v>15</v>
      </c>
      <c r="B510" s="398">
        <v>130802219060101</v>
      </c>
      <c r="C510" s="417" t="s">
        <v>703</v>
      </c>
      <c r="D510" s="359">
        <f>+SUMIF('BG SISTEMA'!A:A,'CA EF'!B510,'BG SISTEMA'!F:F)</f>
        <v>0</v>
      </c>
      <c r="E510" s="360"/>
      <c r="F510" s="360"/>
      <c r="G510" s="418">
        <v>0</v>
      </c>
      <c r="H510" s="361">
        <f t="shared" si="0"/>
        <v>0</v>
      </c>
      <c r="I510" s="361">
        <v>0</v>
      </c>
      <c r="J510" s="361">
        <v>0</v>
      </c>
      <c r="K510" s="361">
        <v>0</v>
      </c>
      <c r="L510" s="361">
        <v>0</v>
      </c>
      <c r="M510" s="361">
        <v>0</v>
      </c>
      <c r="N510" s="361">
        <v>0</v>
      </c>
      <c r="O510" s="361">
        <v>0</v>
      </c>
      <c r="P510" s="361">
        <v>0</v>
      </c>
      <c r="Q510" s="361">
        <v>0</v>
      </c>
      <c r="R510" s="361">
        <v>0</v>
      </c>
      <c r="S510" s="361">
        <v>0</v>
      </c>
      <c r="T510" s="361">
        <v>0</v>
      </c>
      <c r="U510" s="361">
        <v>0</v>
      </c>
      <c r="V510" s="361">
        <v>0</v>
      </c>
      <c r="W510" s="361">
        <v>0</v>
      </c>
      <c r="X510" s="361">
        <v>0</v>
      </c>
      <c r="Y510" s="361">
        <v>0</v>
      </c>
      <c r="Z510" s="362">
        <f t="shared" si="1"/>
        <v>0</v>
      </c>
      <c r="AA510" s="365"/>
    </row>
    <row r="511" spans="1:27" s="364" customFormat="1" ht="12.75" customHeight="1">
      <c r="A511" s="358">
        <f t="shared" si="2"/>
        <v>15</v>
      </c>
      <c r="B511" s="398">
        <v>130802219060199</v>
      </c>
      <c r="C511" s="417" t="s">
        <v>704</v>
      </c>
      <c r="D511" s="359">
        <f>+SUMIF('BG SISTEMA'!A:A,'CA EF'!B511,'BG SISTEMA'!F:F)</f>
        <v>0</v>
      </c>
      <c r="E511" s="360"/>
      <c r="F511" s="360"/>
      <c r="G511" s="418">
        <v>0</v>
      </c>
      <c r="H511" s="361">
        <f t="shared" si="0"/>
        <v>0</v>
      </c>
      <c r="I511" s="361">
        <v>0</v>
      </c>
      <c r="J511" s="361">
        <v>0</v>
      </c>
      <c r="K511" s="361">
        <v>0</v>
      </c>
      <c r="L511" s="361">
        <v>0</v>
      </c>
      <c r="M511" s="361">
        <v>0</v>
      </c>
      <c r="N511" s="361">
        <v>0</v>
      </c>
      <c r="O511" s="361">
        <v>0</v>
      </c>
      <c r="P511" s="361">
        <v>0</v>
      </c>
      <c r="Q511" s="361">
        <v>0</v>
      </c>
      <c r="R511" s="361">
        <v>0</v>
      </c>
      <c r="S511" s="361">
        <v>0</v>
      </c>
      <c r="T511" s="361">
        <v>0</v>
      </c>
      <c r="U511" s="361">
        <v>0</v>
      </c>
      <c r="V511" s="361">
        <v>0</v>
      </c>
      <c r="W511" s="361">
        <v>0</v>
      </c>
      <c r="X511" s="361">
        <v>0</v>
      </c>
      <c r="Y511" s="361">
        <v>0</v>
      </c>
      <c r="Z511" s="362">
        <f t="shared" si="1"/>
        <v>0</v>
      </c>
      <c r="AA511" s="365"/>
    </row>
    <row r="512" spans="1:27" s="364" customFormat="1" ht="12.75" customHeight="1">
      <c r="A512" s="358">
        <f t="shared" si="2"/>
        <v>15</v>
      </c>
      <c r="B512" s="398">
        <v>130802219070101</v>
      </c>
      <c r="C512" s="417" t="s">
        <v>707</v>
      </c>
      <c r="D512" s="359">
        <f>+SUMIF('BG SISTEMA'!A:A,'CA EF'!B512,'BG SISTEMA'!F:F)</f>
        <v>0</v>
      </c>
      <c r="E512" s="360"/>
      <c r="F512" s="360"/>
      <c r="G512" s="418">
        <v>0</v>
      </c>
      <c r="H512" s="361">
        <f t="shared" ref="H512:H541" si="27">+D512+E512-F512-G512</f>
        <v>0</v>
      </c>
      <c r="I512" s="361">
        <v>0</v>
      </c>
      <c r="J512" s="361">
        <v>0</v>
      </c>
      <c r="K512" s="361">
        <v>0</v>
      </c>
      <c r="L512" s="361">
        <v>0</v>
      </c>
      <c r="M512" s="361">
        <v>0</v>
      </c>
      <c r="N512" s="361">
        <v>0</v>
      </c>
      <c r="O512" s="361">
        <v>0</v>
      </c>
      <c r="P512" s="361">
        <v>0</v>
      </c>
      <c r="Q512" s="361">
        <v>0</v>
      </c>
      <c r="R512" s="361">
        <v>0</v>
      </c>
      <c r="S512" s="361">
        <v>0</v>
      </c>
      <c r="T512" s="361">
        <v>0</v>
      </c>
      <c r="U512" s="361">
        <v>0</v>
      </c>
      <c r="V512" s="361">
        <v>0</v>
      </c>
      <c r="W512" s="361">
        <v>0</v>
      </c>
      <c r="X512" s="361">
        <v>0</v>
      </c>
      <c r="Y512" s="361">
        <v>0</v>
      </c>
      <c r="Z512" s="362">
        <f t="shared" si="1"/>
        <v>0</v>
      </c>
      <c r="AA512" s="363"/>
    </row>
    <row r="513" spans="1:27" s="364" customFormat="1" ht="12.75" customHeight="1">
      <c r="A513" s="358">
        <f t="shared" si="2"/>
        <v>15</v>
      </c>
      <c r="B513" s="398">
        <v>130802219070199</v>
      </c>
      <c r="C513" s="417" t="s">
        <v>708</v>
      </c>
      <c r="D513" s="359">
        <f>+SUMIF('BG SISTEMA'!A:A,'CA EF'!B513,'BG SISTEMA'!F:F)</f>
        <v>0</v>
      </c>
      <c r="E513" s="360"/>
      <c r="F513" s="360"/>
      <c r="G513" s="418">
        <v>0</v>
      </c>
      <c r="H513" s="361">
        <f t="shared" si="27"/>
        <v>0</v>
      </c>
      <c r="I513" s="361">
        <v>0</v>
      </c>
      <c r="J513" s="361">
        <v>0</v>
      </c>
      <c r="K513" s="361">
        <v>0</v>
      </c>
      <c r="L513" s="361">
        <v>0</v>
      </c>
      <c r="M513" s="361">
        <v>0</v>
      </c>
      <c r="N513" s="361">
        <v>0</v>
      </c>
      <c r="O513" s="361">
        <v>0</v>
      </c>
      <c r="P513" s="361">
        <v>0</v>
      </c>
      <c r="Q513" s="361">
        <v>0</v>
      </c>
      <c r="R513" s="361">
        <v>0</v>
      </c>
      <c r="S513" s="361">
        <v>0</v>
      </c>
      <c r="T513" s="361">
        <v>0</v>
      </c>
      <c r="U513" s="361">
        <v>0</v>
      </c>
      <c r="V513" s="361">
        <v>0</v>
      </c>
      <c r="W513" s="361">
        <v>0</v>
      </c>
      <c r="X513" s="361">
        <v>0</v>
      </c>
      <c r="Y513" s="361">
        <v>0</v>
      </c>
      <c r="Z513" s="362">
        <f t="shared" si="1"/>
        <v>0</v>
      </c>
      <c r="AA513" s="365"/>
    </row>
    <row r="514" spans="1:27" s="364" customFormat="1" ht="12.75" customHeight="1">
      <c r="A514" s="358">
        <f t="shared" si="2"/>
        <v>15</v>
      </c>
      <c r="B514" s="398">
        <v>130802230010101</v>
      </c>
      <c r="C514" s="417" t="s">
        <v>715</v>
      </c>
      <c r="D514" s="359">
        <f>+SUMIF('BG SISTEMA'!A:A,'CA EF'!B514,'BG SISTEMA'!F:F)</f>
        <v>0</v>
      </c>
      <c r="E514" s="360"/>
      <c r="F514" s="360"/>
      <c r="G514" s="418">
        <v>0</v>
      </c>
      <c r="H514" s="361">
        <f t="shared" si="27"/>
        <v>0</v>
      </c>
      <c r="I514" s="361">
        <v>0</v>
      </c>
      <c r="J514" s="361">
        <v>0</v>
      </c>
      <c r="K514" s="361">
        <v>0</v>
      </c>
      <c r="L514" s="361">
        <v>0</v>
      </c>
      <c r="M514" s="361">
        <v>0</v>
      </c>
      <c r="N514" s="361">
        <v>0</v>
      </c>
      <c r="O514" s="361">
        <v>0</v>
      </c>
      <c r="P514" s="361">
        <v>0</v>
      </c>
      <c r="Q514" s="361">
        <v>0</v>
      </c>
      <c r="R514" s="361">
        <v>0</v>
      </c>
      <c r="S514" s="361">
        <v>0</v>
      </c>
      <c r="T514" s="361">
        <v>0</v>
      </c>
      <c r="U514" s="361">
        <v>0</v>
      </c>
      <c r="V514" s="361">
        <v>0</v>
      </c>
      <c r="W514" s="361">
        <v>0</v>
      </c>
      <c r="X514" s="361">
        <v>0</v>
      </c>
      <c r="Y514" s="361">
        <v>0</v>
      </c>
      <c r="Z514" s="362">
        <f t="shared" si="1"/>
        <v>0</v>
      </c>
      <c r="AA514" s="365"/>
    </row>
    <row r="515" spans="1:27" s="364" customFormat="1" ht="12.75" customHeight="1">
      <c r="A515" s="358">
        <f t="shared" si="2"/>
        <v>15</v>
      </c>
      <c r="B515" s="398">
        <v>130802230010199</v>
      </c>
      <c r="C515" s="417" t="s">
        <v>716</v>
      </c>
      <c r="D515" s="359">
        <f>+SUMIF('BG SISTEMA'!A:A,'CA EF'!B515,'BG SISTEMA'!F:F)</f>
        <v>0</v>
      </c>
      <c r="E515" s="360"/>
      <c r="F515" s="360"/>
      <c r="G515" s="418">
        <v>0</v>
      </c>
      <c r="H515" s="361">
        <f t="shared" si="27"/>
        <v>0</v>
      </c>
      <c r="I515" s="361">
        <v>0</v>
      </c>
      <c r="J515" s="361">
        <v>0</v>
      </c>
      <c r="K515" s="361">
        <v>0</v>
      </c>
      <c r="L515" s="361">
        <v>0</v>
      </c>
      <c r="M515" s="361">
        <v>0</v>
      </c>
      <c r="N515" s="361">
        <v>0</v>
      </c>
      <c r="O515" s="361">
        <v>0</v>
      </c>
      <c r="P515" s="361">
        <v>0</v>
      </c>
      <c r="Q515" s="361">
        <v>0</v>
      </c>
      <c r="R515" s="361">
        <v>0</v>
      </c>
      <c r="S515" s="361">
        <v>0</v>
      </c>
      <c r="T515" s="361">
        <v>0</v>
      </c>
      <c r="U515" s="361">
        <v>0</v>
      </c>
      <c r="V515" s="361">
        <v>0</v>
      </c>
      <c r="W515" s="361">
        <v>0</v>
      </c>
      <c r="X515" s="361">
        <v>0</v>
      </c>
      <c r="Y515" s="361">
        <v>0</v>
      </c>
      <c r="Z515" s="362">
        <f t="shared" si="1"/>
        <v>0</v>
      </c>
      <c r="AA515" s="365"/>
    </row>
    <row r="516" spans="1:27" s="364" customFormat="1" ht="12.75" customHeight="1">
      <c r="A516" s="358">
        <f t="shared" si="2"/>
        <v>15</v>
      </c>
      <c r="B516" s="398">
        <v>130802239010101</v>
      </c>
      <c r="C516" s="417" t="s">
        <v>717</v>
      </c>
      <c r="D516" s="359">
        <f>+SUMIF('BG SISTEMA'!A:A,'CA EF'!B516,'BG SISTEMA'!F:F)</f>
        <v>0</v>
      </c>
      <c r="E516" s="360"/>
      <c r="F516" s="360"/>
      <c r="G516" s="418">
        <v>0</v>
      </c>
      <c r="H516" s="361">
        <f t="shared" si="27"/>
        <v>0</v>
      </c>
      <c r="I516" s="361">
        <v>0</v>
      </c>
      <c r="J516" s="361">
        <v>0</v>
      </c>
      <c r="K516" s="361">
        <v>0</v>
      </c>
      <c r="L516" s="361">
        <v>0</v>
      </c>
      <c r="M516" s="361">
        <v>0</v>
      </c>
      <c r="N516" s="361">
        <v>0</v>
      </c>
      <c r="O516" s="361">
        <v>0</v>
      </c>
      <c r="P516" s="361">
        <v>0</v>
      </c>
      <c r="Q516" s="361">
        <v>0</v>
      </c>
      <c r="R516" s="361">
        <v>0</v>
      </c>
      <c r="S516" s="361">
        <v>0</v>
      </c>
      <c r="T516" s="361">
        <v>0</v>
      </c>
      <c r="U516" s="361">
        <v>0</v>
      </c>
      <c r="V516" s="361">
        <v>0</v>
      </c>
      <c r="W516" s="361">
        <v>0</v>
      </c>
      <c r="X516" s="361">
        <v>0</v>
      </c>
      <c r="Y516" s="361">
        <v>0</v>
      </c>
      <c r="Z516" s="362">
        <f t="shared" si="1"/>
        <v>0</v>
      </c>
      <c r="AA516" s="365"/>
    </row>
    <row r="517" spans="1:27" s="364" customFormat="1" ht="12.75" customHeight="1">
      <c r="A517" s="358">
        <f t="shared" si="2"/>
        <v>15</v>
      </c>
      <c r="B517" s="398">
        <v>130802239010199</v>
      </c>
      <c r="C517" s="417" t="s">
        <v>718</v>
      </c>
      <c r="D517" s="359">
        <f>+SUMIF('BG SISTEMA'!A:A,'CA EF'!B517,'BG SISTEMA'!F:F)</f>
        <v>0</v>
      </c>
      <c r="E517" s="360"/>
      <c r="F517" s="360"/>
      <c r="G517" s="418">
        <v>0</v>
      </c>
      <c r="H517" s="361">
        <f t="shared" si="27"/>
        <v>0</v>
      </c>
      <c r="I517" s="361">
        <v>0</v>
      </c>
      <c r="J517" s="361">
        <v>0</v>
      </c>
      <c r="K517" s="361">
        <v>0</v>
      </c>
      <c r="L517" s="361">
        <v>0</v>
      </c>
      <c r="M517" s="361">
        <v>0</v>
      </c>
      <c r="N517" s="361">
        <v>0</v>
      </c>
      <c r="O517" s="361">
        <v>0</v>
      </c>
      <c r="P517" s="361">
        <v>0</v>
      </c>
      <c r="Q517" s="361">
        <v>0</v>
      </c>
      <c r="R517" s="361">
        <v>0</v>
      </c>
      <c r="S517" s="361">
        <v>0</v>
      </c>
      <c r="T517" s="361">
        <v>0</v>
      </c>
      <c r="U517" s="361">
        <v>0</v>
      </c>
      <c r="V517" s="361">
        <v>0</v>
      </c>
      <c r="W517" s="361">
        <v>0</v>
      </c>
      <c r="X517" s="361">
        <v>0</v>
      </c>
      <c r="Y517" s="361">
        <v>0</v>
      </c>
      <c r="Z517" s="362">
        <f t="shared" si="1"/>
        <v>0</v>
      </c>
      <c r="AA517" s="365"/>
    </row>
    <row r="518" spans="1:27" s="364" customFormat="1" ht="12.75" customHeight="1">
      <c r="A518" s="358">
        <f t="shared" si="2"/>
        <v>15</v>
      </c>
      <c r="B518" s="398">
        <v>130802250010101</v>
      </c>
      <c r="C518" s="417" t="s">
        <v>719</v>
      </c>
      <c r="D518" s="359">
        <f>+SUMIF('BG SISTEMA'!A:A,'CA EF'!B518,'BG SISTEMA'!F:F)</f>
        <v>0</v>
      </c>
      <c r="E518" s="360"/>
      <c r="F518" s="360"/>
      <c r="G518" s="418">
        <v>0</v>
      </c>
      <c r="H518" s="361">
        <f t="shared" si="27"/>
        <v>0</v>
      </c>
      <c r="I518" s="361">
        <v>0</v>
      </c>
      <c r="J518" s="361">
        <v>0</v>
      </c>
      <c r="K518" s="361">
        <v>0</v>
      </c>
      <c r="L518" s="361">
        <v>0</v>
      </c>
      <c r="M518" s="361">
        <v>0</v>
      </c>
      <c r="N518" s="361">
        <v>0</v>
      </c>
      <c r="O518" s="361">
        <v>0</v>
      </c>
      <c r="P518" s="361">
        <v>0</v>
      </c>
      <c r="Q518" s="361">
        <v>0</v>
      </c>
      <c r="R518" s="361">
        <v>0</v>
      </c>
      <c r="S518" s="361">
        <v>0</v>
      </c>
      <c r="T518" s="361">
        <v>0</v>
      </c>
      <c r="U518" s="361">
        <v>0</v>
      </c>
      <c r="V518" s="361">
        <v>0</v>
      </c>
      <c r="W518" s="361">
        <v>0</v>
      </c>
      <c r="X518" s="361">
        <v>0</v>
      </c>
      <c r="Y518" s="361">
        <v>0</v>
      </c>
      <c r="Z518" s="362">
        <f t="shared" si="1"/>
        <v>0</v>
      </c>
      <c r="AA518" s="363"/>
    </row>
    <row r="519" spans="1:27" s="364" customFormat="1" ht="12.75" customHeight="1">
      <c r="A519" s="358">
        <f t="shared" si="2"/>
        <v>15</v>
      </c>
      <c r="B519" s="398">
        <v>130802250010199</v>
      </c>
      <c r="C519" s="417" t="s">
        <v>720</v>
      </c>
      <c r="D519" s="359">
        <f>+SUMIF('BG SISTEMA'!A:A,'CA EF'!B519,'BG SISTEMA'!F:F)</f>
        <v>0</v>
      </c>
      <c r="E519" s="360"/>
      <c r="F519" s="360"/>
      <c r="G519" s="418">
        <v>17139723</v>
      </c>
      <c r="H519" s="361">
        <f t="shared" si="27"/>
        <v>-17139723</v>
      </c>
      <c r="I519" s="361">
        <v>0</v>
      </c>
      <c r="J519" s="361">
        <v>0</v>
      </c>
      <c r="K519" s="361">
        <v>0</v>
      </c>
      <c r="L519" s="361">
        <v>0</v>
      </c>
      <c r="M519" s="361">
        <v>0</v>
      </c>
      <c r="N519" s="361">
        <v>0</v>
      </c>
      <c r="O519" s="361">
        <v>0</v>
      </c>
      <c r="P519" s="361">
        <v>0</v>
      </c>
      <c r="Q519" s="361">
        <v>0</v>
      </c>
      <c r="R519" s="361">
        <v>0</v>
      </c>
      <c r="S519" s="361">
        <f>-$H519</f>
        <v>17139723</v>
      </c>
      <c r="T519" s="361">
        <v>0</v>
      </c>
      <c r="U519" s="361">
        <v>0</v>
      </c>
      <c r="V519" s="361">
        <v>0</v>
      </c>
      <c r="W519" s="361">
        <v>0</v>
      </c>
      <c r="X519" s="361">
        <v>0</v>
      </c>
      <c r="Y519" s="361">
        <v>0</v>
      </c>
      <c r="Z519" s="362">
        <f t="shared" si="1"/>
        <v>0</v>
      </c>
      <c r="AA519" s="365"/>
    </row>
    <row r="520" spans="1:27" s="364" customFormat="1" ht="12.75" customHeight="1">
      <c r="A520" s="358">
        <f t="shared" si="2"/>
        <v>15</v>
      </c>
      <c r="B520" s="398">
        <v>130802250020101</v>
      </c>
      <c r="C520" s="417" t="s">
        <v>721</v>
      </c>
      <c r="D520" s="359">
        <f>+SUMIF('BG SISTEMA'!A:A,'CA EF'!B520,'BG SISTEMA'!F:F)</f>
        <v>0</v>
      </c>
      <c r="E520" s="360"/>
      <c r="F520" s="360"/>
      <c r="G520" s="418">
        <v>0</v>
      </c>
      <c r="H520" s="361">
        <f t="shared" si="27"/>
        <v>0</v>
      </c>
      <c r="I520" s="361">
        <v>0</v>
      </c>
      <c r="J520" s="361">
        <v>0</v>
      </c>
      <c r="K520" s="361">
        <v>0</v>
      </c>
      <c r="L520" s="361">
        <v>0</v>
      </c>
      <c r="M520" s="361">
        <v>0</v>
      </c>
      <c r="N520" s="361">
        <v>0</v>
      </c>
      <c r="O520" s="361">
        <v>0</v>
      </c>
      <c r="P520" s="361">
        <v>0</v>
      </c>
      <c r="Q520" s="361">
        <v>0</v>
      </c>
      <c r="R520" s="361">
        <v>0</v>
      </c>
      <c r="S520" s="361">
        <v>0</v>
      </c>
      <c r="T520" s="361">
        <v>0</v>
      </c>
      <c r="U520" s="361">
        <v>0</v>
      </c>
      <c r="V520" s="361">
        <v>0</v>
      </c>
      <c r="W520" s="361">
        <v>0</v>
      </c>
      <c r="X520" s="361">
        <v>0</v>
      </c>
      <c r="Y520" s="361">
        <v>0</v>
      </c>
      <c r="Z520" s="362">
        <f t="shared" si="1"/>
        <v>0</v>
      </c>
      <c r="AA520" s="365"/>
    </row>
    <row r="521" spans="1:27" s="364" customFormat="1" ht="12.75" customHeight="1">
      <c r="A521" s="358">
        <f t="shared" si="2"/>
        <v>15</v>
      </c>
      <c r="B521" s="398">
        <v>130802250020199</v>
      </c>
      <c r="C521" s="417" t="s">
        <v>722</v>
      </c>
      <c r="D521" s="359">
        <f>+SUMIF('BG SISTEMA'!A:A,'CA EF'!B521,'BG SISTEMA'!F:F)</f>
        <v>0</v>
      </c>
      <c r="E521" s="360"/>
      <c r="F521" s="360"/>
      <c r="G521" s="418">
        <v>0</v>
      </c>
      <c r="H521" s="361">
        <f t="shared" si="27"/>
        <v>0</v>
      </c>
      <c r="I521" s="361">
        <v>0</v>
      </c>
      <c r="J521" s="361">
        <v>0</v>
      </c>
      <c r="K521" s="361">
        <v>0</v>
      </c>
      <c r="L521" s="361">
        <v>0</v>
      </c>
      <c r="M521" s="361">
        <v>0</v>
      </c>
      <c r="N521" s="361">
        <v>0</v>
      </c>
      <c r="O521" s="361">
        <v>0</v>
      </c>
      <c r="P521" s="361">
        <v>0</v>
      </c>
      <c r="Q521" s="361">
        <v>0</v>
      </c>
      <c r="R521" s="361">
        <v>0</v>
      </c>
      <c r="S521" s="361">
        <v>0</v>
      </c>
      <c r="T521" s="361">
        <v>0</v>
      </c>
      <c r="U521" s="361">
        <v>0</v>
      </c>
      <c r="V521" s="361">
        <v>0</v>
      </c>
      <c r="W521" s="361">
        <v>0</v>
      </c>
      <c r="X521" s="361">
        <v>0</v>
      </c>
      <c r="Y521" s="361">
        <v>0</v>
      </c>
      <c r="Z521" s="362">
        <f t="shared" si="1"/>
        <v>0</v>
      </c>
      <c r="AA521" s="365"/>
    </row>
    <row r="522" spans="1:27" s="364" customFormat="1" ht="12.75" customHeight="1">
      <c r="A522" s="358">
        <f t="shared" si="2"/>
        <v>15</v>
      </c>
      <c r="B522" s="398">
        <v>130802250030101</v>
      </c>
      <c r="C522" s="417" t="s">
        <v>723</v>
      </c>
      <c r="D522" s="359">
        <f>+SUMIF('BG SISTEMA'!A:A,'CA EF'!B522,'BG SISTEMA'!F:F)</f>
        <v>0</v>
      </c>
      <c r="E522" s="360"/>
      <c r="F522" s="360"/>
      <c r="G522" s="418">
        <v>0</v>
      </c>
      <c r="H522" s="361">
        <f t="shared" si="27"/>
        <v>0</v>
      </c>
      <c r="I522" s="361">
        <v>0</v>
      </c>
      <c r="J522" s="361">
        <v>0</v>
      </c>
      <c r="K522" s="361">
        <v>0</v>
      </c>
      <c r="L522" s="361">
        <v>0</v>
      </c>
      <c r="M522" s="361">
        <v>0</v>
      </c>
      <c r="N522" s="361">
        <v>0</v>
      </c>
      <c r="O522" s="361">
        <v>0</v>
      </c>
      <c r="P522" s="361">
        <v>0</v>
      </c>
      <c r="Q522" s="361">
        <v>0</v>
      </c>
      <c r="R522" s="361">
        <v>0</v>
      </c>
      <c r="S522" s="361">
        <v>0</v>
      </c>
      <c r="T522" s="361">
        <v>0</v>
      </c>
      <c r="U522" s="361">
        <v>0</v>
      </c>
      <c r="V522" s="361">
        <v>0</v>
      </c>
      <c r="W522" s="361">
        <v>0</v>
      </c>
      <c r="X522" s="361">
        <v>0</v>
      </c>
      <c r="Y522" s="361">
        <v>0</v>
      </c>
      <c r="Z522" s="362">
        <f t="shared" si="1"/>
        <v>0</v>
      </c>
      <c r="AA522" s="365"/>
    </row>
    <row r="523" spans="1:27" s="364" customFormat="1" ht="12.75" customHeight="1">
      <c r="A523" s="358">
        <f t="shared" si="2"/>
        <v>15</v>
      </c>
      <c r="B523" s="398">
        <v>130802250030199</v>
      </c>
      <c r="C523" s="417" t="s">
        <v>724</v>
      </c>
      <c r="D523" s="359">
        <f>+SUMIF('BG SISTEMA'!A:A,'CA EF'!B523,'BG SISTEMA'!F:F)</f>
        <v>0</v>
      </c>
      <c r="E523" s="360"/>
      <c r="F523" s="360"/>
      <c r="G523" s="418">
        <v>0</v>
      </c>
      <c r="H523" s="361">
        <f t="shared" si="27"/>
        <v>0</v>
      </c>
      <c r="I523" s="361">
        <v>0</v>
      </c>
      <c r="J523" s="361">
        <v>0</v>
      </c>
      <c r="K523" s="361">
        <v>0</v>
      </c>
      <c r="L523" s="361">
        <v>0</v>
      </c>
      <c r="M523" s="361">
        <v>0</v>
      </c>
      <c r="N523" s="361">
        <v>0</v>
      </c>
      <c r="O523" s="361">
        <v>0</v>
      </c>
      <c r="P523" s="361">
        <v>0</v>
      </c>
      <c r="Q523" s="361">
        <v>0</v>
      </c>
      <c r="R523" s="361">
        <v>0</v>
      </c>
      <c r="S523" s="361">
        <v>0</v>
      </c>
      <c r="T523" s="361">
        <v>0</v>
      </c>
      <c r="U523" s="361">
        <v>0</v>
      </c>
      <c r="V523" s="361">
        <v>0</v>
      </c>
      <c r="W523" s="361">
        <v>0</v>
      </c>
      <c r="X523" s="361">
        <v>0</v>
      </c>
      <c r="Y523" s="361">
        <v>0</v>
      </c>
      <c r="Z523" s="362">
        <f t="shared" si="1"/>
        <v>0</v>
      </c>
      <c r="AA523" s="365"/>
    </row>
    <row r="524" spans="1:27" s="364" customFormat="1" ht="12.75" customHeight="1">
      <c r="A524" s="358">
        <f t="shared" si="2"/>
        <v>15</v>
      </c>
      <c r="B524" s="398">
        <v>130802250040101</v>
      </c>
      <c r="C524" s="417" t="s">
        <v>725</v>
      </c>
      <c r="D524" s="359">
        <f>+SUMIF('BG SISTEMA'!A:A,'CA EF'!B524,'BG SISTEMA'!F:F)</f>
        <v>0</v>
      </c>
      <c r="E524" s="360"/>
      <c r="F524" s="360"/>
      <c r="G524" s="418">
        <v>0</v>
      </c>
      <c r="H524" s="361">
        <f t="shared" si="27"/>
        <v>0</v>
      </c>
      <c r="I524" s="361">
        <v>0</v>
      </c>
      <c r="J524" s="361">
        <v>0</v>
      </c>
      <c r="K524" s="361">
        <v>0</v>
      </c>
      <c r="L524" s="361">
        <v>0</v>
      </c>
      <c r="M524" s="361">
        <v>0</v>
      </c>
      <c r="N524" s="361">
        <v>0</v>
      </c>
      <c r="O524" s="361">
        <v>0</v>
      </c>
      <c r="P524" s="361">
        <v>0</v>
      </c>
      <c r="Q524" s="361">
        <v>0</v>
      </c>
      <c r="R524" s="361">
        <v>0</v>
      </c>
      <c r="S524" s="361">
        <v>0</v>
      </c>
      <c r="T524" s="361">
        <v>0</v>
      </c>
      <c r="U524" s="361">
        <v>0</v>
      </c>
      <c r="V524" s="361">
        <v>0</v>
      </c>
      <c r="W524" s="361">
        <v>0</v>
      </c>
      <c r="X524" s="361">
        <v>0</v>
      </c>
      <c r="Y524" s="361">
        <v>0</v>
      </c>
      <c r="Z524" s="362">
        <f t="shared" si="1"/>
        <v>0</v>
      </c>
      <c r="AA524" s="365"/>
    </row>
    <row r="525" spans="1:27" s="364" customFormat="1" ht="12.75" customHeight="1">
      <c r="A525" s="358">
        <f t="shared" si="2"/>
        <v>15</v>
      </c>
      <c r="B525" s="398">
        <v>130802250040199</v>
      </c>
      <c r="C525" s="417" t="s">
        <v>726</v>
      </c>
      <c r="D525" s="359">
        <f>+SUMIF('BG SISTEMA'!A:A,'CA EF'!B525,'BG SISTEMA'!F:F)</f>
        <v>0</v>
      </c>
      <c r="E525" s="360"/>
      <c r="F525" s="360"/>
      <c r="G525" s="418">
        <v>0</v>
      </c>
      <c r="H525" s="361">
        <f t="shared" si="27"/>
        <v>0</v>
      </c>
      <c r="I525" s="361">
        <v>0</v>
      </c>
      <c r="J525" s="361">
        <v>0</v>
      </c>
      <c r="K525" s="361">
        <v>0</v>
      </c>
      <c r="L525" s="361">
        <v>0</v>
      </c>
      <c r="M525" s="361">
        <v>0</v>
      </c>
      <c r="N525" s="361">
        <v>0</v>
      </c>
      <c r="O525" s="361">
        <v>0</v>
      </c>
      <c r="P525" s="361">
        <v>0</v>
      </c>
      <c r="Q525" s="361">
        <v>0</v>
      </c>
      <c r="R525" s="361">
        <v>0</v>
      </c>
      <c r="S525" s="361">
        <v>0</v>
      </c>
      <c r="T525" s="361">
        <v>0</v>
      </c>
      <c r="U525" s="361">
        <v>0</v>
      </c>
      <c r="V525" s="361">
        <v>0</v>
      </c>
      <c r="W525" s="361">
        <v>0</v>
      </c>
      <c r="X525" s="361">
        <v>0</v>
      </c>
      <c r="Y525" s="361">
        <v>0</v>
      </c>
      <c r="Z525" s="362">
        <f t="shared" si="1"/>
        <v>0</v>
      </c>
      <c r="AA525" s="365"/>
    </row>
    <row r="526" spans="1:27" s="364" customFormat="1" ht="12.75" customHeight="1">
      <c r="A526" s="358">
        <f t="shared" ref="A526" si="28">+LEN(B526)</f>
        <v>15</v>
      </c>
      <c r="B526" s="398">
        <v>130802250050101</v>
      </c>
      <c r="C526" s="417" t="s">
        <v>727</v>
      </c>
      <c r="D526" s="359">
        <f>+SUMIF('BG SISTEMA'!A:A,'CA EF'!B526,'BG SISTEMA'!F:F)</f>
        <v>0</v>
      </c>
      <c r="E526" s="360"/>
      <c r="F526" s="360"/>
      <c r="G526" s="418">
        <v>0</v>
      </c>
      <c r="H526" s="361">
        <f t="shared" ref="H526" si="29">+D526+E526-F526-G526</f>
        <v>0</v>
      </c>
      <c r="I526" s="361">
        <v>0</v>
      </c>
      <c r="J526" s="361">
        <v>0</v>
      </c>
      <c r="K526" s="361">
        <v>0</v>
      </c>
      <c r="L526" s="361">
        <v>0</v>
      </c>
      <c r="M526" s="361">
        <v>0</v>
      </c>
      <c r="N526" s="361">
        <v>0</v>
      </c>
      <c r="O526" s="361">
        <v>0</v>
      </c>
      <c r="P526" s="361">
        <v>0</v>
      </c>
      <c r="Q526" s="361">
        <v>0</v>
      </c>
      <c r="R526" s="361">
        <v>0</v>
      </c>
      <c r="S526" s="361">
        <v>0</v>
      </c>
      <c r="T526" s="361">
        <v>0</v>
      </c>
      <c r="U526" s="361">
        <v>0</v>
      </c>
      <c r="V526" s="361">
        <v>0</v>
      </c>
      <c r="W526" s="361">
        <v>0</v>
      </c>
      <c r="X526" s="361">
        <v>0</v>
      </c>
      <c r="Y526" s="361">
        <v>0</v>
      </c>
      <c r="Z526" s="362">
        <f t="shared" ref="Z526" si="30">SUM(H526:Y526)</f>
        <v>0</v>
      </c>
      <c r="AA526" s="365"/>
    </row>
    <row r="527" spans="1:27" s="364" customFormat="1" ht="12.75" customHeight="1">
      <c r="A527" s="358">
        <f t="shared" si="2"/>
        <v>15</v>
      </c>
      <c r="B527" s="398">
        <v>130802250050199</v>
      </c>
      <c r="C527" s="417" t="s">
        <v>728</v>
      </c>
      <c r="D527" s="359">
        <f>+SUMIF('BG SISTEMA'!A:A,'CA EF'!B527,'BG SISTEMA'!F:F)</f>
        <v>0</v>
      </c>
      <c r="E527" s="360"/>
      <c r="F527" s="360"/>
      <c r="G527" s="418">
        <v>0</v>
      </c>
      <c r="H527" s="361">
        <f t="shared" si="27"/>
        <v>0</v>
      </c>
      <c r="I527" s="361">
        <v>0</v>
      </c>
      <c r="J527" s="361">
        <v>0</v>
      </c>
      <c r="K527" s="361">
        <v>0</v>
      </c>
      <c r="L527" s="361">
        <v>0</v>
      </c>
      <c r="M527" s="361">
        <v>0</v>
      </c>
      <c r="N527" s="361">
        <v>0</v>
      </c>
      <c r="O527" s="361">
        <v>0</v>
      </c>
      <c r="P527" s="361">
        <v>0</v>
      </c>
      <c r="Q527" s="361">
        <v>0</v>
      </c>
      <c r="R527" s="361">
        <v>0</v>
      </c>
      <c r="S527" s="361">
        <v>0</v>
      </c>
      <c r="T527" s="361">
        <v>0</v>
      </c>
      <c r="U527" s="361">
        <v>0</v>
      </c>
      <c r="V527" s="361">
        <v>0</v>
      </c>
      <c r="W527" s="361">
        <v>0</v>
      </c>
      <c r="X527" s="361">
        <v>0</v>
      </c>
      <c r="Y527" s="361">
        <v>0</v>
      </c>
      <c r="Z527" s="362">
        <f t="shared" si="1"/>
        <v>0</v>
      </c>
      <c r="AA527" s="365"/>
    </row>
    <row r="528" spans="1:27" s="364" customFormat="1" ht="12.75" customHeight="1">
      <c r="A528" s="358">
        <f t="shared" si="2"/>
        <v>15</v>
      </c>
      <c r="B528" s="398">
        <v>130802250060101</v>
      </c>
      <c r="C528" s="417" t="s">
        <v>729</v>
      </c>
      <c r="D528" s="359">
        <f>+SUMIF('BG SISTEMA'!A:A,'CA EF'!B528,'BG SISTEMA'!F:F)</f>
        <v>0</v>
      </c>
      <c r="E528" s="360"/>
      <c r="F528" s="360"/>
      <c r="G528" s="418">
        <v>0</v>
      </c>
      <c r="H528" s="361">
        <f t="shared" si="27"/>
        <v>0</v>
      </c>
      <c r="I528" s="361">
        <v>0</v>
      </c>
      <c r="J528" s="361">
        <v>0</v>
      </c>
      <c r="K528" s="361">
        <v>0</v>
      </c>
      <c r="L528" s="361">
        <v>0</v>
      </c>
      <c r="M528" s="361">
        <v>0</v>
      </c>
      <c r="N528" s="361">
        <v>0</v>
      </c>
      <c r="O528" s="361">
        <v>0</v>
      </c>
      <c r="P528" s="361">
        <v>0</v>
      </c>
      <c r="Q528" s="361">
        <v>0</v>
      </c>
      <c r="R528" s="361">
        <v>0</v>
      </c>
      <c r="S528" s="361">
        <v>0</v>
      </c>
      <c r="T528" s="361">
        <v>0</v>
      </c>
      <c r="U528" s="361">
        <v>0</v>
      </c>
      <c r="V528" s="361">
        <v>0</v>
      </c>
      <c r="W528" s="361">
        <v>0</v>
      </c>
      <c r="X528" s="361">
        <v>0</v>
      </c>
      <c r="Y528" s="361">
        <v>0</v>
      </c>
      <c r="Z528" s="362">
        <f t="shared" si="1"/>
        <v>0</v>
      </c>
      <c r="AA528" s="365"/>
    </row>
    <row r="529" spans="1:27" s="364" customFormat="1" ht="12.75" customHeight="1">
      <c r="A529" s="358">
        <f t="shared" si="2"/>
        <v>15</v>
      </c>
      <c r="B529" s="398">
        <v>130802250060199</v>
      </c>
      <c r="C529" s="417" t="s">
        <v>730</v>
      </c>
      <c r="D529" s="359">
        <f>+SUMIF('BG SISTEMA'!A:A,'CA EF'!B529,'BG SISTEMA'!F:F)</f>
        <v>0</v>
      </c>
      <c r="E529" s="360"/>
      <c r="F529" s="360"/>
      <c r="G529" s="418">
        <v>0</v>
      </c>
      <c r="H529" s="361">
        <f t="shared" si="27"/>
        <v>0</v>
      </c>
      <c r="I529" s="361">
        <v>0</v>
      </c>
      <c r="J529" s="361">
        <v>0</v>
      </c>
      <c r="K529" s="361">
        <v>0</v>
      </c>
      <c r="L529" s="361">
        <v>0</v>
      </c>
      <c r="M529" s="361">
        <v>0</v>
      </c>
      <c r="N529" s="361">
        <v>0</v>
      </c>
      <c r="O529" s="361">
        <v>0</v>
      </c>
      <c r="P529" s="361">
        <v>0</v>
      </c>
      <c r="Q529" s="361">
        <v>0</v>
      </c>
      <c r="R529" s="361">
        <v>0</v>
      </c>
      <c r="S529" s="361">
        <v>0</v>
      </c>
      <c r="T529" s="361">
        <v>0</v>
      </c>
      <c r="U529" s="361">
        <v>0</v>
      </c>
      <c r="V529" s="361">
        <v>0</v>
      </c>
      <c r="W529" s="361">
        <v>0</v>
      </c>
      <c r="X529" s="361">
        <v>0</v>
      </c>
      <c r="Y529" s="361">
        <v>0</v>
      </c>
      <c r="Z529" s="362">
        <f t="shared" si="1"/>
        <v>0</v>
      </c>
      <c r="AA529" s="365"/>
    </row>
    <row r="530" spans="1:27" s="364" customFormat="1" ht="12.75" customHeight="1">
      <c r="A530" s="358">
        <f t="shared" si="2"/>
        <v>15</v>
      </c>
      <c r="B530" s="398">
        <v>130802250070101</v>
      </c>
      <c r="C530" s="417" t="s">
        <v>731</v>
      </c>
      <c r="D530" s="359">
        <f>+SUMIF('BG SISTEMA'!A:A,'CA EF'!B530,'BG SISTEMA'!F:F)</f>
        <v>0</v>
      </c>
      <c r="E530" s="360"/>
      <c r="F530" s="360"/>
      <c r="G530" s="418">
        <v>0</v>
      </c>
      <c r="H530" s="361">
        <f t="shared" si="27"/>
        <v>0</v>
      </c>
      <c r="I530" s="361">
        <v>0</v>
      </c>
      <c r="J530" s="361">
        <v>0</v>
      </c>
      <c r="K530" s="361">
        <v>0</v>
      </c>
      <c r="L530" s="361">
        <v>0</v>
      </c>
      <c r="M530" s="361">
        <v>0</v>
      </c>
      <c r="N530" s="361">
        <v>0</v>
      </c>
      <c r="O530" s="361">
        <v>0</v>
      </c>
      <c r="P530" s="361">
        <v>0</v>
      </c>
      <c r="Q530" s="361">
        <v>0</v>
      </c>
      <c r="R530" s="361">
        <v>0</v>
      </c>
      <c r="S530" s="361">
        <v>0</v>
      </c>
      <c r="T530" s="361">
        <v>0</v>
      </c>
      <c r="U530" s="361">
        <v>0</v>
      </c>
      <c r="V530" s="361">
        <v>0</v>
      </c>
      <c r="W530" s="361">
        <v>0</v>
      </c>
      <c r="X530" s="361">
        <v>0</v>
      </c>
      <c r="Y530" s="361">
        <v>0</v>
      </c>
      <c r="Z530" s="362">
        <f t="shared" si="1"/>
        <v>0</v>
      </c>
      <c r="AA530" s="365"/>
    </row>
    <row r="531" spans="1:27" s="364" customFormat="1" ht="12.75" customHeight="1">
      <c r="A531" s="358">
        <f t="shared" si="2"/>
        <v>15</v>
      </c>
      <c r="B531" s="398">
        <v>130802250070199</v>
      </c>
      <c r="C531" s="417" t="s">
        <v>732</v>
      </c>
      <c r="D531" s="359">
        <f>+SUMIF('BG SISTEMA'!A:A,'CA EF'!B531,'BG SISTEMA'!F:F)</f>
        <v>0</v>
      </c>
      <c r="E531" s="360"/>
      <c r="F531" s="360"/>
      <c r="G531" s="418">
        <v>0</v>
      </c>
      <c r="H531" s="361">
        <f t="shared" si="27"/>
        <v>0</v>
      </c>
      <c r="I531" s="361">
        <v>0</v>
      </c>
      <c r="J531" s="361">
        <v>0</v>
      </c>
      <c r="K531" s="361">
        <v>0</v>
      </c>
      <c r="L531" s="361">
        <v>0</v>
      </c>
      <c r="M531" s="361">
        <v>0</v>
      </c>
      <c r="N531" s="361">
        <v>0</v>
      </c>
      <c r="O531" s="361">
        <v>0</v>
      </c>
      <c r="P531" s="361">
        <v>0</v>
      </c>
      <c r="Q531" s="361">
        <v>0</v>
      </c>
      <c r="R531" s="361">
        <v>0</v>
      </c>
      <c r="S531" s="361">
        <v>0</v>
      </c>
      <c r="T531" s="361">
        <v>0</v>
      </c>
      <c r="U531" s="361">
        <v>0</v>
      </c>
      <c r="V531" s="361">
        <v>0</v>
      </c>
      <c r="W531" s="361">
        <v>0</v>
      </c>
      <c r="X531" s="361">
        <v>0</v>
      </c>
      <c r="Y531" s="361">
        <v>0</v>
      </c>
      <c r="Z531" s="362">
        <f t="shared" si="1"/>
        <v>0</v>
      </c>
      <c r="AA531" s="363"/>
    </row>
    <row r="532" spans="1:27" s="364" customFormat="1" ht="12.75" customHeight="1">
      <c r="A532" s="358">
        <f t="shared" si="2"/>
        <v>15</v>
      </c>
      <c r="B532" s="398">
        <v>130802250080101</v>
      </c>
      <c r="C532" s="417" t="s">
        <v>733</v>
      </c>
      <c r="D532" s="359">
        <f>+SUMIF('BG SISTEMA'!A:A,'CA EF'!B532,'BG SISTEMA'!F:F)</f>
        <v>0</v>
      </c>
      <c r="E532" s="360"/>
      <c r="F532" s="360"/>
      <c r="G532" s="418">
        <v>0</v>
      </c>
      <c r="H532" s="361">
        <f t="shared" si="27"/>
        <v>0</v>
      </c>
      <c r="I532" s="361">
        <v>0</v>
      </c>
      <c r="J532" s="361">
        <v>0</v>
      </c>
      <c r="K532" s="361">
        <v>0</v>
      </c>
      <c r="L532" s="361">
        <v>0</v>
      </c>
      <c r="M532" s="361">
        <v>0</v>
      </c>
      <c r="N532" s="361">
        <v>0</v>
      </c>
      <c r="O532" s="361">
        <v>0</v>
      </c>
      <c r="P532" s="361">
        <v>0</v>
      </c>
      <c r="Q532" s="361">
        <v>0</v>
      </c>
      <c r="R532" s="361">
        <v>0</v>
      </c>
      <c r="S532" s="361">
        <v>0</v>
      </c>
      <c r="T532" s="361">
        <v>0</v>
      </c>
      <c r="U532" s="361">
        <v>0</v>
      </c>
      <c r="V532" s="361">
        <v>0</v>
      </c>
      <c r="W532" s="361">
        <v>0</v>
      </c>
      <c r="X532" s="361">
        <v>0</v>
      </c>
      <c r="Y532" s="361">
        <v>0</v>
      </c>
      <c r="Z532" s="362">
        <f t="shared" si="1"/>
        <v>0</v>
      </c>
      <c r="AA532" s="363"/>
    </row>
    <row r="533" spans="1:27" s="364" customFormat="1" ht="12.75" customHeight="1">
      <c r="A533" s="358">
        <f t="shared" si="2"/>
        <v>15</v>
      </c>
      <c r="B533" s="398">
        <v>130802250080199</v>
      </c>
      <c r="C533" s="417" t="s">
        <v>734</v>
      </c>
      <c r="D533" s="359">
        <f>+SUMIF('BG SISTEMA'!A:A,'CA EF'!B533,'BG SISTEMA'!F:F)</f>
        <v>0</v>
      </c>
      <c r="E533" s="360"/>
      <c r="F533" s="360"/>
      <c r="G533" s="418">
        <v>0</v>
      </c>
      <c r="H533" s="361">
        <f t="shared" si="27"/>
        <v>0</v>
      </c>
      <c r="I533" s="361">
        <v>0</v>
      </c>
      <c r="J533" s="361">
        <v>0</v>
      </c>
      <c r="K533" s="361">
        <v>0</v>
      </c>
      <c r="L533" s="361">
        <v>0</v>
      </c>
      <c r="M533" s="361">
        <v>0</v>
      </c>
      <c r="N533" s="361">
        <v>0</v>
      </c>
      <c r="O533" s="361">
        <v>0</v>
      </c>
      <c r="P533" s="361">
        <v>0</v>
      </c>
      <c r="Q533" s="361">
        <v>0</v>
      </c>
      <c r="R533" s="361">
        <v>0</v>
      </c>
      <c r="S533" s="361">
        <v>0</v>
      </c>
      <c r="T533" s="361">
        <v>0</v>
      </c>
      <c r="U533" s="361">
        <v>0</v>
      </c>
      <c r="V533" s="361">
        <v>0</v>
      </c>
      <c r="W533" s="361">
        <v>0</v>
      </c>
      <c r="X533" s="361">
        <v>0</v>
      </c>
      <c r="Y533" s="361">
        <v>0</v>
      </c>
      <c r="Z533" s="362">
        <f t="shared" si="1"/>
        <v>0</v>
      </c>
      <c r="AA533" s="363"/>
    </row>
    <row r="534" spans="1:27" s="364" customFormat="1" ht="12.75" customHeight="1">
      <c r="A534" s="358">
        <f t="shared" si="2"/>
        <v>15</v>
      </c>
      <c r="B534" s="398">
        <v>130802250090101</v>
      </c>
      <c r="C534" s="417" t="s">
        <v>735</v>
      </c>
      <c r="D534" s="359">
        <f>+SUMIF('BG SISTEMA'!A:A,'CA EF'!B534,'BG SISTEMA'!F:F)</f>
        <v>0</v>
      </c>
      <c r="E534" s="360"/>
      <c r="F534" s="360"/>
      <c r="G534" s="418">
        <v>0</v>
      </c>
      <c r="H534" s="361">
        <f t="shared" si="27"/>
        <v>0</v>
      </c>
      <c r="I534" s="361">
        <v>0</v>
      </c>
      <c r="J534" s="361">
        <v>0</v>
      </c>
      <c r="K534" s="361">
        <v>0</v>
      </c>
      <c r="L534" s="361">
        <v>0</v>
      </c>
      <c r="M534" s="361">
        <v>0</v>
      </c>
      <c r="N534" s="361">
        <v>0</v>
      </c>
      <c r="O534" s="361">
        <v>0</v>
      </c>
      <c r="P534" s="361">
        <v>0</v>
      </c>
      <c r="Q534" s="361">
        <v>0</v>
      </c>
      <c r="R534" s="361">
        <v>0</v>
      </c>
      <c r="S534" s="361">
        <v>0</v>
      </c>
      <c r="T534" s="361">
        <v>0</v>
      </c>
      <c r="U534" s="361">
        <v>0</v>
      </c>
      <c r="V534" s="361">
        <v>0</v>
      </c>
      <c r="W534" s="361">
        <v>0</v>
      </c>
      <c r="X534" s="361">
        <v>0</v>
      </c>
      <c r="Y534" s="361">
        <v>0</v>
      </c>
      <c r="Z534" s="362">
        <f t="shared" si="1"/>
        <v>0</v>
      </c>
      <c r="AA534" s="363"/>
    </row>
    <row r="535" spans="1:27" s="364" customFormat="1" ht="12.75" customHeight="1">
      <c r="A535" s="358">
        <f t="shared" si="2"/>
        <v>15</v>
      </c>
      <c r="B535" s="398">
        <v>130802250090199</v>
      </c>
      <c r="C535" s="417" t="s">
        <v>736</v>
      </c>
      <c r="D535" s="359">
        <f>+SUMIF('BG SISTEMA'!A:A,'CA EF'!B535,'BG SISTEMA'!F:F)</f>
        <v>0</v>
      </c>
      <c r="E535" s="360"/>
      <c r="F535" s="360"/>
      <c r="G535" s="418">
        <v>0</v>
      </c>
      <c r="H535" s="361">
        <f t="shared" si="27"/>
        <v>0</v>
      </c>
      <c r="I535" s="361">
        <v>0</v>
      </c>
      <c r="J535" s="361">
        <v>0</v>
      </c>
      <c r="K535" s="361">
        <v>0</v>
      </c>
      <c r="L535" s="361">
        <v>0</v>
      </c>
      <c r="M535" s="361">
        <v>0</v>
      </c>
      <c r="N535" s="361">
        <v>0</v>
      </c>
      <c r="O535" s="361">
        <v>0</v>
      </c>
      <c r="P535" s="361">
        <v>0</v>
      </c>
      <c r="Q535" s="361">
        <v>0</v>
      </c>
      <c r="R535" s="361">
        <v>0</v>
      </c>
      <c r="S535" s="361">
        <v>0</v>
      </c>
      <c r="T535" s="361">
        <v>0</v>
      </c>
      <c r="U535" s="361">
        <v>0</v>
      </c>
      <c r="V535" s="361">
        <v>0</v>
      </c>
      <c r="W535" s="361">
        <v>0</v>
      </c>
      <c r="X535" s="361">
        <v>0</v>
      </c>
      <c r="Y535" s="361">
        <v>0</v>
      </c>
      <c r="Z535" s="362">
        <f t="shared" si="1"/>
        <v>0</v>
      </c>
      <c r="AA535" s="363"/>
    </row>
    <row r="536" spans="1:27" s="364" customFormat="1" ht="12.75" customHeight="1">
      <c r="A536" s="358">
        <f t="shared" si="2"/>
        <v>15</v>
      </c>
      <c r="B536" s="398">
        <v>130802259010101</v>
      </c>
      <c r="C536" s="417" t="s">
        <v>737</v>
      </c>
      <c r="D536" s="359">
        <f>+SUMIF('BG SISTEMA'!A:A,'CA EF'!B536,'BG SISTEMA'!F:F)</f>
        <v>0</v>
      </c>
      <c r="E536" s="360"/>
      <c r="F536" s="360"/>
      <c r="G536" s="418">
        <v>0</v>
      </c>
      <c r="H536" s="361">
        <f t="shared" si="27"/>
        <v>0</v>
      </c>
      <c r="I536" s="361">
        <v>0</v>
      </c>
      <c r="J536" s="361">
        <v>0</v>
      </c>
      <c r="K536" s="361">
        <v>0</v>
      </c>
      <c r="L536" s="361">
        <v>0</v>
      </c>
      <c r="M536" s="361">
        <v>0</v>
      </c>
      <c r="N536" s="361">
        <v>0</v>
      </c>
      <c r="O536" s="361">
        <v>0</v>
      </c>
      <c r="P536" s="361">
        <v>0</v>
      </c>
      <c r="Q536" s="361">
        <v>0</v>
      </c>
      <c r="R536" s="361">
        <v>0</v>
      </c>
      <c r="S536" s="361">
        <v>0</v>
      </c>
      <c r="T536" s="361">
        <v>0</v>
      </c>
      <c r="U536" s="361">
        <v>0</v>
      </c>
      <c r="V536" s="361">
        <v>0</v>
      </c>
      <c r="W536" s="361">
        <v>0</v>
      </c>
      <c r="X536" s="361">
        <v>0</v>
      </c>
      <c r="Y536" s="361">
        <v>0</v>
      </c>
      <c r="Z536" s="362">
        <f t="shared" si="1"/>
        <v>0</v>
      </c>
      <c r="AA536" s="363"/>
    </row>
    <row r="537" spans="1:27" s="364" customFormat="1" ht="12.75" customHeight="1">
      <c r="A537" s="358">
        <f t="shared" si="2"/>
        <v>15</v>
      </c>
      <c r="B537" s="398">
        <v>130802259010199</v>
      </c>
      <c r="C537" s="417" t="s">
        <v>738</v>
      </c>
      <c r="D537" s="359">
        <f>+SUMIF('BG SISTEMA'!A:A,'CA EF'!B537,'BG SISTEMA'!F:F)</f>
        <v>0</v>
      </c>
      <c r="E537" s="360"/>
      <c r="F537" s="360"/>
      <c r="G537" s="418">
        <v>-13786302</v>
      </c>
      <c r="H537" s="361">
        <f t="shared" si="27"/>
        <v>13786302</v>
      </c>
      <c r="I537" s="361">
        <v>0</v>
      </c>
      <c r="J537" s="361">
        <v>0</v>
      </c>
      <c r="K537" s="361">
        <v>0</v>
      </c>
      <c r="L537" s="361">
        <v>0</v>
      </c>
      <c r="M537" s="361">
        <v>0</v>
      </c>
      <c r="N537" s="361">
        <v>0</v>
      </c>
      <c r="O537" s="361">
        <v>0</v>
      </c>
      <c r="P537" s="361">
        <v>0</v>
      </c>
      <c r="Q537" s="361">
        <v>0</v>
      </c>
      <c r="R537" s="361">
        <v>0</v>
      </c>
      <c r="S537" s="361">
        <f>-$H537</f>
        <v>-13786302</v>
      </c>
      <c r="T537" s="361">
        <v>0</v>
      </c>
      <c r="U537" s="361">
        <v>0</v>
      </c>
      <c r="V537" s="361">
        <v>0</v>
      </c>
      <c r="W537" s="361">
        <v>0</v>
      </c>
      <c r="X537" s="361">
        <v>0</v>
      </c>
      <c r="Y537" s="361">
        <v>0</v>
      </c>
      <c r="Z537" s="362">
        <f t="shared" si="1"/>
        <v>0</v>
      </c>
      <c r="AA537" s="363"/>
    </row>
    <row r="538" spans="1:27" s="364" customFormat="1" ht="12.75" customHeight="1">
      <c r="A538" s="358">
        <f t="shared" si="2"/>
        <v>15</v>
      </c>
      <c r="B538" s="398">
        <v>130802259020101</v>
      </c>
      <c r="C538" s="417" t="s">
        <v>739</v>
      </c>
      <c r="D538" s="359">
        <f>+SUMIF('BG SISTEMA'!A:A,'CA EF'!B538,'BG SISTEMA'!F:F)</f>
        <v>0</v>
      </c>
      <c r="E538" s="360"/>
      <c r="F538" s="360"/>
      <c r="G538" s="418">
        <v>0</v>
      </c>
      <c r="H538" s="361">
        <f t="shared" si="27"/>
        <v>0</v>
      </c>
      <c r="I538" s="361">
        <v>0</v>
      </c>
      <c r="J538" s="361">
        <v>0</v>
      </c>
      <c r="K538" s="361">
        <v>0</v>
      </c>
      <c r="L538" s="361">
        <v>0</v>
      </c>
      <c r="M538" s="361">
        <v>0</v>
      </c>
      <c r="N538" s="361">
        <v>0</v>
      </c>
      <c r="O538" s="361">
        <v>0</v>
      </c>
      <c r="P538" s="361">
        <v>0</v>
      </c>
      <c r="Q538" s="361">
        <v>0</v>
      </c>
      <c r="R538" s="361">
        <v>0</v>
      </c>
      <c r="S538" s="361">
        <v>0</v>
      </c>
      <c r="T538" s="361">
        <v>0</v>
      </c>
      <c r="U538" s="361">
        <v>0</v>
      </c>
      <c r="V538" s="361">
        <v>0</v>
      </c>
      <c r="W538" s="361">
        <v>0</v>
      </c>
      <c r="X538" s="361">
        <v>0</v>
      </c>
      <c r="Y538" s="361">
        <v>0</v>
      </c>
      <c r="Z538" s="362">
        <f t="shared" si="1"/>
        <v>0</v>
      </c>
      <c r="AA538" s="365"/>
    </row>
    <row r="539" spans="1:27" s="364" customFormat="1" ht="12.75" customHeight="1">
      <c r="A539" s="358">
        <f t="shared" si="2"/>
        <v>15</v>
      </c>
      <c r="B539" s="398">
        <v>130802259020199</v>
      </c>
      <c r="C539" s="417" t="s">
        <v>740</v>
      </c>
      <c r="D539" s="359">
        <f>+SUMIF('BG SISTEMA'!A:A,'CA EF'!B539,'BG SISTEMA'!F:F)</f>
        <v>0</v>
      </c>
      <c r="E539" s="360"/>
      <c r="F539" s="360"/>
      <c r="G539" s="418">
        <v>0</v>
      </c>
      <c r="H539" s="361">
        <f t="shared" si="27"/>
        <v>0</v>
      </c>
      <c r="I539" s="361">
        <v>0</v>
      </c>
      <c r="J539" s="361">
        <v>0</v>
      </c>
      <c r="K539" s="361">
        <v>0</v>
      </c>
      <c r="L539" s="361">
        <v>0</v>
      </c>
      <c r="M539" s="361">
        <v>0</v>
      </c>
      <c r="N539" s="361">
        <v>0</v>
      </c>
      <c r="O539" s="361">
        <v>0</v>
      </c>
      <c r="P539" s="361">
        <v>0</v>
      </c>
      <c r="Q539" s="361">
        <v>0</v>
      </c>
      <c r="R539" s="361">
        <v>0</v>
      </c>
      <c r="S539" s="361">
        <v>0</v>
      </c>
      <c r="T539" s="361">
        <v>0</v>
      </c>
      <c r="U539" s="361">
        <v>0</v>
      </c>
      <c r="V539" s="361">
        <v>0</v>
      </c>
      <c r="W539" s="361">
        <v>0</v>
      </c>
      <c r="X539" s="361">
        <v>0</v>
      </c>
      <c r="Y539" s="361">
        <v>0</v>
      </c>
      <c r="Z539" s="362">
        <f t="shared" si="1"/>
        <v>0</v>
      </c>
      <c r="AA539" s="365"/>
    </row>
    <row r="540" spans="1:27" s="364" customFormat="1" ht="12.75" customHeight="1">
      <c r="A540" s="358">
        <f t="shared" si="2"/>
        <v>15</v>
      </c>
      <c r="B540" s="398">
        <v>130802259030101</v>
      </c>
      <c r="C540" s="417" t="s">
        <v>741</v>
      </c>
      <c r="D540" s="359">
        <f>+SUMIF('BG SISTEMA'!A:A,'CA EF'!B540,'BG SISTEMA'!F:F)</f>
        <v>0</v>
      </c>
      <c r="E540" s="360"/>
      <c r="F540" s="360"/>
      <c r="G540" s="418">
        <v>0</v>
      </c>
      <c r="H540" s="361">
        <f t="shared" si="27"/>
        <v>0</v>
      </c>
      <c r="I540" s="361">
        <v>0</v>
      </c>
      <c r="J540" s="361">
        <v>0</v>
      </c>
      <c r="K540" s="361">
        <v>0</v>
      </c>
      <c r="L540" s="361">
        <v>0</v>
      </c>
      <c r="M540" s="361">
        <v>0</v>
      </c>
      <c r="N540" s="361">
        <v>0</v>
      </c>
      <c r="O540" s="361">
        <v>0</v>
      </c>
      <c r="P540" s="361">
        <v>0</v>
      </c>
      <c r="Q540" s="361">
        <v>0</v>
      </c>
      <c r="R540" s="361">
        <v>0</v>
      </c>
      <c r="S540" s="361">
        <v>0</v>
      </c>
      <c r="T540" s="361">
        <v>0</v>
      </c>
      <c r="U540" s="361">
        <v>0</v>
      </c>
      <c r="V540" s="361">
        <v>0</v>
      </c>
      <c r="W540" s="361">
        <v>0</v>
      </c>
      <c r="X540" s="361">
        <v>0</v>
      </c>
      <c r="Y540" s="361">
        <v>0</v>
      </c>
      <c r="Z540" s="362">
        <f t="shared" si="1"/>
        <v>0</v>
      </c>
      <c r="AA540" s="365"/>
    </row>
    <row r="541" spans="1:27" s="364" customFormat="1" ht="12.75" customHeight="1">
      <c r="A541" s="358">
        <f t="shared" si="2"/>
        <v>15</v>
      </c>
      <c r="B541" s="398">
        <v>130802259030199</v>
      </c>
      <c r="C541" s="417" t="s">
        <v>742</v>
      </c>
      <c r="D541" s="359">
        <f>+SUMIF('BG SISTEMA'!A:A,'CA EF'!B541,'BG SISTEMA'!F:F)</f>
        <v>0</v>
      </c>
      <c r="E541" s="360"/>
      <c r="F541" s="360"/>
      <c r="G541" s="418">
        <v>0</v>
      </c>
      <c r="H541" s="361">
        <f t="shared" si="27"/>
        <v>0</v>
      </c>
      <c r="I541" s="361">
        <v>0</v>
      </c>
      <c r="J541" s="361">
        <v>0</v>
      </c>
      <c r="K541" s="361">
        <v>0</v>
      </c>
      <c r="L541" s="361">
        <v>0</v>
      </c>
      <c r="M541" s="361">
        <v>0</v>
      </c>
      <c r="N541" s="361">
        <v>0</v>
      </c>
      <c r="O541" s="361">
        <v>0</v>
      </c>
      <c r="P541" s="361">
        <v>0</v>
      </c>
      <c r="Q541" s="361">
        <v>0</v>
      </c>
      <c r="R541" s="361">
        <v>0</v>
      </c>
      <c r="S541" s="361">
        <v>0</v>
      </c>
      <c r="T541" s="361">
        <v>0</v>
      </c>
      <c r="U541" s="361">
        <v>0</v>
      </c>
      <c r="V541" s="361">
        <v>0</v>
      </c>
      <c r="W541" s="361">
        <v>0</v>
      </c>
      <c r="X541" s="361">
        <v>0</v>
      </c>
      <c r="Y541" s="361">
        <v>0</v>
      </c>
      <c r="Z541" s="362">
        <f t="shared" si="1"/>
        <v>0</v>
      </c>
      <c r="AA541" s="365"/>
    </row>
    <row r="542" spans="1:27" s="364" customFormat="1" ht="12.75" customHeight="1">
      <c r="A542" s="358">
        <f t="shared" si="2"/>
        <v>15</v>
      </c>
      <c r="B542" s="398">
        <v>130802259040101</v>
      </c>
      <c r="C542" s="417" t="s">
        <v>743</v>
      </c>
      <c r="D542" s="359">
        <f>+SUMIF('BG SISTEMA'!A:A,'CA EF'!B542,'BG SISTEMA'!F:F)</f>
        <v>0</v>
      </c>
      <c r="E542" s="360"/>
      <c r="F542" s="360"/>
      <c r="G542" s="418">
        <v>0</v>
      </c>
      <c r="H542" s="361">
        <f t="shared" ref="H542:H629" si="31">+D542+E542-F542-G542</f>
        <v>0</v>
      </c>
      <c r="I542" s="361">
        <v>0</v>
      </c>
      <c r="J542" s="361">
        <v>0</v>
      </c>
      <c r="K542" s="361">
        <v>0</v>
      </c>
      <c r="L542" s="361">
        <v>0</v>
      </c>
      <c r="M542" s="361">
        <v>0</v>
      </c>
      <c r="N542" s="361">
        <v>0</v>
      </c>
      <c r="O542" s="361">
        <v>0</v>
      </c>
      <c r="P542" s="361">
        <v>0</v>
      </c>
      <c r="Q542" s="361">
        <v>0</v>
      </c>
      <c r="R542" s="361">
        <v>0</v>
      </c>
      <c r="S542" s="361">
        <v>0</v>
      </c>
      <c r="T542" s="361">
        <v>0</v>
      </c>
      <c r="U542" s="361">
        <v>0</v>
      </c>
      <c r="V542" s="361">
        <v>0</v>
      </c>
      <c r="W542" s="361">
        <v>0</v>
      </c>
      <c r="X542" s="361">
        <v>0</v>
      </c>
      <c r="Y542" s="361">
        <v>0</v>
      </c>
      <c r="Z542" s="362">
        <f t="shared" ref="Z542:Z661" si="32">SUM(H542:Y542)</f>
        <v>0</v>
      </c>
      <c r="AA542" s="365"/>
    </row>
    <row r="543" spans="1:27" s="364" customFormat="1" ht="12.75" customHeight="1">
      <c r="A543" s="358">
        <f t="shared" si="2"/>
        <v>15</v>
      </c>
      <c r="B543" s="398">
        <v>130802259040199</v>
      </c>
      <c r="C543" s="417" t="s">
        <v>744</v>
      </c>
      <c r="D543" s="359">
        <f>+SUMIF('BG SISTEMA'!A:A,'CA EF'!B543,'BG SISTEMA'!F:F)</f>
        <v>0</v>
      </c>
      <c r="E543" s="360"/>
      <c r="F543" s="360"/>
      <c r="G543" s="418">
        <v>0</v>
      </c>
      <c r="H543" s="361">
        <f t="shared" si="31"/>
        <v>0</v>
      </c>
      <c r="I543" s="361">
        <v>0</v>
      </c>
      <c r="J543" s="361">
        <v>0</v>
      </c>
      <c r="K543" s="361">
        <v>0</v>
      </c>
      <c r="L543" s="361">
        <v>0</v>
      </c>
      <c r="M543" s="361">
        <v>0</v>
      </c>
      <c r="N543" s="361">
        <v>0</v>
      </c>
      <c r="O543" s="361">
        <v>0</v>
      </c>
      <c r="P543" s="361">
        <v>0</v>
      </c>
      <c r="Q543" s="361">
        <v>0</v>
      </c>
      <c r="R543" s="361">
        <v>0</v>
      </c>
      <c r="S543" s="361">
        <v>0</v>
      </c>
      <c r="T543" s="361">
        <v>0</v>
      </c>
      <c r="U543" s="361">
        <v>0</v>
      </c>
      <c r="V543" s="361">
        <v>0</v>
      </c>
      <c r="W543" s="361">
        <v>0</v>
      </c>
      <c r="X543" s="361">
        <v>0</v>
      </c>
      <c r="Y543" s="361">
        <v>0</v>
      </c>
      <c r="Z543" s="362">
        <f t="shared" si="32"/>
        <v>0</v>
      </c>
      <c r="AA543" s="365"/>
    </row>
    <row r="544" spans="1:27" s="364" customFormat="1" ht="12.75" customHeight="1">
      <c r="A544" s="358">
        <f t="shared" si="2"/>
        <v>15</v>
      </c>
      <c r="B544" s="398">
        <v>130802259050101</v>
      </c>
      <c r="C544" s="417" t="s">
        <v>745</v>
      </c>
      <c r="D544" s="359">
        <f>+SUMIF('BG SISTEMA'!A:A,'CA EF'!B544,'BG SISTEMA'!F:F)</f>
        <v>0</v>
      </c>
      <c r="E544" s="360"/>
      <c r="F544" s="360"/>
      <c r="G544" s="418">
        <v>0</v>
      </c>
      <c r="H544" s="361">
        <f t="shared" si="31"/>
        <v>0</v>
      </c>
      <c r="I544" s="361">
        <v>0</v>
      </c>
      <c r="J544" s="361">
        <v>0</v>
      </c>
      <c r="K544" s="361">
        <v>0</v>
      </c>
      <c r="L544" s="361">
        <v>0</v>
      </c>
      <c r="M544" s="361">
        <v>0</v>
      </c>
      <c r="N544" s="361">
        <v>0</v>
      </c>
      <c r="O544" s="361">
        <v>0</v>
      </c>
      <c r="P544" s="361">
        <v>0</v>
      </c>
      <c r="Q544" s="361">
        <v>0</v>
      </c>
      <c r="R544" s="361">
        <v>0</v>
      </c>
      <c r="S544" s="361">
        <v>0</v>
      </c>
      <c r="T544" s="361">
        <v>0</v>
      </c>
      <c r="U544" s="361">
        <v>0</v>
      </c>
      <c r="V544" s="361">
        <v>0</v>
      </c>
      <c r="W544" s="361">
        <v>0</v>
      </c>
      <c r="X544" s="361">
        <v>0</v>
      </c>
      <c r="Y544" s="361">
        <v>0</v>
      </c>
      <c r="Z544" s="362">
        <f t="shared" si="32"/>
        <v>0</v>
      </c>
      <c r="AA544" s="365"/>
    </row>
    <row r="545" spans="1:27" s="364" customFormat="1" ht="12.75" customHeight="1">
      <c r="A545" s="358">
        <f t="shared" si="2"/>
        <v>15</v>
      </c>
      <c r="B545" s="398">
        <v>130802259050199</v>
      </c>
      <c r="C545" s="417" t="s">
        <v>746</v>
      </c>
      <c r="D545" s="359">
        <f>+SUMIF('BG SISTEMA'!A:A,'CA EF'!B545,'BG SISTEMA'!F:F)</f>
        <v>0</v>
      </c>
      <c r="E545" s="360"/>
      <c r="F545" s="360"/>
      <c r="G545" s="418">
        <v>0</v>
      </c>
      <c r="H545" s="361">
        <f t="shared" si="31"/>
        <v>0</v>
      </c>
      <c r="I545" s="361">
        <v>0</v>
      </c>
      <c r="J545" s="361">
        <v>0</v>
      </c>
      <c r="K545" s="361">
        <v>0</v>
      </c>
      <c r="L545" s="361">
        <v>0</v>
      </c>
      <c r="M545" s="361">
        <v>0</v>
      </c>
      <c r="N545" s="361">
        <v>0</v>
      </c>
      <c r="O545" s="361">
        <v>0</v>
      </c>
      <c r="P545" s="361">
        <v>0</v>
      </c>
      <c r="Q545" s="361">
        <v>0</v>
      </c>
      <c r="R545" s="361">
        <v>0</v>
      </c>
      <c r="S545" s="361">
        <v>0</v>
      </c>
      <c r="T545" s="361">
        <v>0</v>
      </c>
      <c r="U545" s="361">
        <v>0</v>
      </c>
      <c r="V545" s="361">
        <v>0</v>
      </c>
      <c r="W545" s="361">
        <v>0</v>
      </c>
      <c r="X545" s="361">
        <v>0</v>
      </c>
      <c r="Y545" s="361">
        <v>0</v>
      </c>
      <c r="Z545" s="362">
        <f t="shared" si="32"/>
        <v>0</v>
      </c>
      <c r="AA545" s="365"/>
    </row>
    <row r="546" spans="1:27" s="364" customFormat="1" ht="12.75" customHeight="1">
      <c r="A546" s="358">
        <f t="shared" si="2"/>
        <v>15</v>
      </c>
      <c r="B546" s="398">
        <v>130802259060101</v>
      </c>
      <c r="C546" s="417" t="s">
        <v>747</v>
      </c>
      <c r="D546" s="359">
        <f>+SUMIF('BG SISTEMA'!A:A,'CA EF'!B546,'BG SISTEMA'!F:F)</f>
        <v>0</v>
      </c>
      <c r="E546" s="360"/>
      <c r="F546" s="360"/>
      <c r="G546" s="418">
        <v>0</v>
      </c>
      <c r="H546" s="361">
        <f t="shared" si="31"/>
        <v>0</v>
      </c>
      <c r="I546" s="361">
        <v>0</v>
      </c>
      <c r="J546" s="361">
        <v>0</v>
      </c>
      <c r="K546" s="361">
        <v>0</v>
      </c>
      <c r="L546" s="361">
        <v>0</v>
      </c>
      <c r="M546" s="361">
        <v>0</v>
      </c>
      <c r="N546" s="361">
        <v>0</v>
      </c>
      <c r="O546" s="361">
        <v>0</v>
      </c>
      <c r="P546" s="361">
        <v>0</v>
      </c>
      <c r="Q546" s="361">
        <v>0</v>
      </c>
      <c r="R546" s="361">
        <v>0</v>
      </c>
      <c r="S546" s="361">
        <v>0</v>
      </c>
      <c r="T546" s="361">
        <v>0</v>
      </c>
      <c r="U546" s="361">
        <v>0</v>
      </c>
      <c r="V546" s="361">
        <v>0</v>
      </c>
      <c r="W546" s="361">
        <v>0</v>
      </c>
      <c r="X546" s="361">
        <v>0</v>
      </c>
      <c r="Y546" s="361">
        <v>0</v>
      </c>
      <c r="Z546" s="362">
        <f t="shared" si="32"/>
        <v>0</v>
      </c>
      <c r="AA546" s="365"/>
    </row>
    <row r="547" spans="1:27" s="364" customFormat="1" ht="12.75" customHeight="1">
      <c r="A547" s="358">
        <f t="shared" si="2"/>
        <v>15</v>
      </c>
      <c r="B547" s="398">
        <v>130802259060199</v>
      </c>
      <c r="C547" s="417" t="s">
        <v>748</v>
      </c>
      <c r="D547" s="359">
        <f>+SUMIF('BG SISTEMA'!A:A,'CA EF'!B547,'BG SISTEMA'!F:F)</f>
        <v>0</v>
      </c>
      <c r="E547" s="360"/>
      <c r="F547" s="360"/>
      <c r="G547" s="418">
        <v>0</v>
      </c>
      <c r="H547" s="361">
        <f t="shared" si="31"/>
        <v>0</v>
      </c>
      <c r="I547" s="361">
        <v>0</v>
      </c>
      <c r="J547" s="361">
        <v>0</v>
      </c>
      <c r="K547" s="361">
        <v>0</v>
      </c>
      <c r="L547" s="361">
        <v>0</v>
      </c>
      <c r="M547" s="361">
        <v>0</v>
      </c>
      <c r="N547" s="361">
        <v>0</v>
      </c>
      <c r="O547" s="361">
        <v>0</v>
      </c>
      <c r="P547" s="361">
        <v>0</v>
      </c>
      <c r="Q547" s="361">
        <v>0</v>
      </c>
      <c r="R547" s="361">
        <v>0</v>
      </c>
      <c r="S547" s="361">
        <v>0</v>
      </c>
      <c r="T547" s="361">
        <v>0</v>
      </c>
      <c r="U547" s="361">
        <v>0</v>
      </c>
      <c r="V547" s="361">
        <v>0</v>
      </c>
      <c r="W547" s="361">
        <v>0</v>
      </c>
      <c r="X547" s="361">
        <v>0</v>
      </c>
      <c r="Y547" s="361">
        <v>0</v>
      </c>
      <c r="Z547" s="362">
        <f t="shared" si="32"/>
        <v>0</v>
      </c>
      <c r="AA547" s="365"/>
    </row>
    <row r="548" spans="1:27" s="364" customFormat="1" ht="12.75" customHeight="1">
      <c r="A548" s="358">
        <f t="shared" si="2"/>
        <v>15</v>
      </c>
      <c r="B548" s="398">
        <v>130802259070101</v>
      </c>
      <c r="C548" s="417" t="s">
        <v>749</v>
      </c>
      <c r="D548" s="359">
        <f>+SUMIF('BG SISTEMA'!A:A,'CA EF'!B548,'BG SISTEMA'!F:F)</f>
        <v>0</v>
      </c>
      <c r="E548" s="360"/>
      <c r="F548" s="360"/>
      <c r="G548" s="418">
        <v>0</v>
      </c>
      <c r="H548" s="361">
        <f t="shared" si="31"/>
        <v>0</v>
      </c>
      <c r="I548" s="361">
        <v>0</v>
      </c>
      <c r="J548" s="361">
        <v>0</v>
      </c>
      <c r="K548" s="361">
        <v>0</v>
      </c>
      <c r="L548" s="361">
        <v>0</v>
      </c>
      <c r="M548" s="361">
        <v>0</v>
      </c>
      <c r="N548" s="361">
        <v>0</v>
      </c>
      <c r="O548" s="361">
        <v>0</v>
      </c>
      <c r="P548" s="361">
        <v>0</v>
      </c>
      <c r="Q548" s="361">
        <v>0</v>
      </c>
      <c r="R548" s="361">
        <v>0</v>
      </c>
      <c r="S548" s="361">
        <v>0</v>
      </c>
      <c r="T548" s="361">
        <v>0</v>
      </c>
      <c r="U548" s="361">
        <v>0</v>
      </c>
      <c r="V548" s="361">
        <v>0</v>
      </c>
      <c r="W548" s="361">
        <v>0</v>
      </c>
      <c r="X548" s="361">
        <v>0</v>
      </c>
      <c r="Y548" s="361">
        <v>0</v>
      </c>
      <c r="Z548" s="362">
        <f t="shared" si="32"/>
        <v>0</v>
      </c>
      <c r="AA548" s="365"/>
    </row>
    <row r="549" spans="1:27" s="364" customFormat="1" ht="12.75" customHeight="1">
      <c r="A549" s="358">
        <f t="shared" si="2"/>
        <v>15</v>
      </c>
      <c r="B549" s="398">
        <v>130802259070199</v>
      </c>
      <c r="C549" s="417" t="s">
        <v>750</v>
      </c>
      <c r="D549" s="359">
        <f>+SUMIF('BG SISTEMA'!A:A,'CA EF'!B549,'BG SISTEMA'!F:F)</f>
        <v>0</v>
      </c>
      <c r="E549" s="360"/>
      <c r="F549" s="360"/>
      <c r="G549" s="418">
        <v>0</v>
      </c>
      <c r="H549" s="361">
        <f t="shared" si="31"/>
        <v>0</v>
      </c>
      <c r="I549" s="361">
        <v>0</v>
      </c>
      <c r="J549" s="361">
        <v>0</v>
      </c>
      <c r="K549" s="361">
        <v>0</v>
      </c>
      <c r="L549" s="361">
        <v>0</v>
      </c>
      <c r="M549" s="361">
        <v>0</v>
      </c>
      <c r="N549" s="361">
        <v>0</v>
      </c>
      <c r="O549" s="361">
        <v>0</v>
      </c>
      <c r="P549" s="361">
        <v>0</v>
      </c>
      <c r="Q549" s="361">
        <v>0</v>
      </c>
      <c r="R549" s="361">
        <v>0</v>
      </c>
      <c r="S549" s="361">
        <v>0</v>
      </c>
      <c r="T549" s="361">
        <v>0</v>
      </c>
      <c r="U549" s="361">
        <v>0</v>
      </c>
      <c r="V549" s="361">
        <v>0</v>
      </c>
      <c r="W549" s="361">
        <v>0</v>
      </c>
      <c r="X549" s="361">
        <v>0</v>
      </c>
      <c r="Y549" s="361">
        <v>0</v>
      </c>
      <c r="Z549" s="362">
        <f t="shared" si="32"/>
        <v>0</v>
      </c>
      <c r="AA549" s="365"/>
    </row>
    <row r="550" spans="1:27" s="364" customFormat="1" ht="12.75" customHeight="1">
      <c r="A550" s="358">
        <f t="shared" si="2"/>
        <v>15</v>
      </c>
      <c r="B550" s="398">
        <v>130802259080101</v>
      </c>
      <c r="C550" s="417" t="s">
        <v>751</v>
      </c>
      <c r="D550" s="359">
        <f>+SUMIF('BG SISTEMA'!A:A,'CA EF'!B550,'BG SISTEMA'!F:F)</f>
        <v>0</v>
      </c>
      <c r="E550" s="360"/>
      <c r="F550" s="360"/>
      <c r="G550" s="418">
        <v>0</v>
      </c>
      <c r="H550" s="361">
        <f t="shared" si="31"/>
        <v>0</v>
      </c>
      <c r="I550" s="361">
        <v>0</v>
      </c>
      <c r="J550" s="361">
        <v>0</v>
      </c>
      <c r="K550" s="361">
        <v>0</v>
      </c>
      <c r="L550" s="361">
        <v>0</v>
      </c>
      <c r="M550" s="361">
        <v>0</v>
      </c>
      <c r="N550" s="361">
        <v>0</v>
      </c>
      <c r="O550" s="361">
        <v>0</v>
      </c>
      <c r="P550" s="361">
        <v>0</v>
      </c>
      <c r="Q550" s="361">
        <v>0</v>
      </c>
      <c r="R550" s="361">
        <v>0</v>
      </c>
      <c r="S550" s="361">
        <v>0</v>
      </c>
      <c r="T550" s="361">
        <v>0</v>
      </c>
      <c r="U550" s="361">
        <v>0</v>
      </c>
      <c r="V550" s="361">
        <v>0</v>
      </c>
      <c r="W550" s="361">
        <v>0</v>
      </c>
      <c r="X550" s="361">
        <v>0</v>
      </c>
      <c r="Y550" s="361">
        <v>0</v>
      </c>
      <c r="Z550" s="362">
        <f t="shared" si="32"/>
        <v>0</v>
      </c>
      <c r="AA550" s="363"/>
    </row>
    <row r="551" spans="1:27" s="364" customFormat="1" ht="12.75" customHeight="1">
      <c r="A551" s="358">
        <f t="shared" ref="A551:A605" si="33">+LEN(B551)</f>
        <v>15</v>
      </c>
      <c r="B551" s="398">
        <v>130802259080199</v>
      </c>
      <c r="C551" s="417" t="s">
        <v>752</v>
      </c>
      <c r="D551" s="359">
        <f>+SUMIF('BG SISTEMA'!A:A,'CA EF'!B551,'BG SISTEMA'!F:F)</f>
        <v>0</v>
      </c>
      <c r="E551" s="360"/>
      <c r="F551" s="360"/>
      <c r="G551" s="418">
        <v>0</v>
      </c>
      <c r="H551" s="361">
        <f t="shared" ref="H551:H605" si="34">+D551+E551-F551-G551</f>
        <v>0</v>
      </c>
      <c r="I551" s="361">
        <v>0</v>
      </c>
      <c r="J551" s="361">
        <v>0</v>
      </c>
      <c r="K551" s="361">
        <v>0</v>
      </c>
      <c r="L551" s="361">
        <v>0</v>
      </c>
      <c r="M551" s="361">
        <v>0</v>
      </c>
      <c r="N551" s="361">
        <v>0</v>
      </c>
      <c r="O551" s="361">
        <v>0</v>
      </c>
      <c r="P551" s="361">
        <v>0</v>
      </c>
      <c r="Q551" s="361">
        <v>0</v>
      </c>
      <c r="R551" s="361">
        <v>0</v>
      </c>
      <c r="S551" s="361">
        <v>0</v>
      </c>
      <c r="T551" s="361">
        <v>0</v>
      </c>
      <c r="U551" s="361">
        <v>0</v>
      </c>
      <c r="V551" s="361">
        <v>0</v>
      </c>
      <c r="W551" s="361">
        <v>0</v>
      </c>
      <c r="X551" s="361">
        <v>0</v>
      </c>
      <c r="Y551" s="361">
        <v>0</v>
      </c>
      <c r="Z551" s="362">
        <f t="shared" ref="Z551:Z605" si="35">SUM(H551:Y551)</f>
        <v>0</v>
      </c>
      <c r="AA551" s="365"/>
    </row>
    <row r="552" spans="1:27" s="364" customFormat="1" ht="12.75" customHeight="1">
      <c r="A552" s="358">
        <f t="shared" si="33"/>
        <v>15</v>
      </c>
      <c r="B552" s="398">
        <v>130802259090101</v>
      </c>
      <c r="C552" s="417" t="s">
        <v>753</v>
      </c>
      <c r="D552" s="359">
        <f>+SUMIF('BG SISTEMA'!A:A,'CA EF'!B552,'BG SISTEMA'!F:F)</f>
        <v>0</v>
      </c>
      <c r="E552" s="360"/>
      <c r="F552" s="360"/>
      <c r="G552" s="418">
        <v>0</v>
      </c>
      <c r="H552" s="361">
        <f t="shared" si="34"/>
        <v>0</v>
      </c>
      <c r="I552" s="361">
        <v>0</v>
      </c>
      <c r="J552" s="361">
        <v>0</v>
      </c>
      <c r="K552" s="361">
        <v>0</v>
      </c>
      <c r="L552" s="361">
        <v>0</v>
      </c>
      <c r="M552" s="361">
        <v>0</v>
      </c>
      <c r="N552" s="361">
        <v>0</v>
      </c>
      <c r="O552" s="361">
        <v>0</v>
      </c>
      <c r="P552" s="361">
        <v>0</v>
      </c>
      <c r="Q552" s="361">
        <v>0</v>
      </c>
      <c r="R552" s="361">
        <v>0</v>
      </c>
      <c r="S552" s="361">
        <v>0</v>
      </c>
      <c r="T552" s="361">
        <v>0</v>
      </c>
      <c r="U552" s="361">
        <v>0</v>
      </c>
      <c r="V552" s="361">
        <v>0</v>
      </c>
      <c r="W552" s="361">
        <v>0</v>
      </c>
      <c r="X552" s="361">
        <v>0</v>
      </c>
      <c r="Y552" s="361">
        <v>0</v>
      </c>
      <c r="Z552" s="362">
        <f t="shared" si="35"/>
        <v>0</v>
      </c>
      <c r="AA552" s="365"/>
    </row>
    <row r="553" spans="1:27" s="364" customFormat="1" ht="12.75" customHeight="1">
      <c r="A553" s="358">
        <f t="shared" si="33"/>
        <v>15</v>
      </c>
      <c r="B553" s="398">
        <v>130802259090199</v>
      </c>
      <c r="C553" s="417" t="s">
        <v>754</v>
      </c>
      <c r="D553" s="359">
        <f>+SUMIF('BG SISTEMA'!A:A,'CA EF'!B553,'BG SISTEMA'!F:F)</f>
        <v>0</v>
      </c>
      <c r="E553" s="360"/>
      <c r="F553" s="360"/>
      <c r="G553" s="418">
        <v>0</v>
      </c>
      <c r="H553" s="361">
        <f t="shared" si="34"/>
        <v>0</v>
      </c>
      <c r="I553" s="361">
        <v>0</v>
      </c>
      <c r="J553" s="361">
        <v>0</v>
      </c>
      <c r="K553" s="361">
        <v>0</v>
      </c>
      <c r="L553" s="361">
        <v>0</v>
      </c>
      <c r="M553" s="361">
        <v>0</v>
      </c>
      <c r="N553" s="361">
        <v>0</v>
      </c>
      <c r="O553" s="361">
        <v>0</v>
      </c>
      <c r="P553" s="361">
        <v>0</v>
      </c>
      <c r="Q553" s="361">
        <v>0</v>
      </c>
      <c r="R553" s="361">
        <v>0</v>
      </c>
      <c r="S553" s="361">
        <v>0</v>
      </c>
      <c r="T553" s="361">
        <v>0</v>
      </c>
      <c r="U553" s="361">
        <v>0</v>
      </c>
      <c r="V553" s="361">
        <v>0</v>
      </c>
      <c r="W553" s="361">
        <v>0</v>
      </c>
      <c r="X553" s="361">
        <v>0</v>
      </c>
      <c r="Y553" s="361">
        <v>0</v>
      </c>
      <c r="Z553" s="362">
        <f t="shared" si="35"/>
        <v>0</v>
      </c>
      <c r="AA553" s="365"/>
    </row>
    <row r="554" spans="1:27" s="364" customFormat="1" ht="12.75" customHeight="1">
      <c r="A554" s="358">
        <f t="shared" si="33"/>
        <v>15</v>
      </c>
      <c r="B554" s="398">
        <v>130802270010101</v>
      </c>
      <c r="C554" s="417" t="s">
        <v>755</v>
      </c>
      <c r="D554" s="359">
        <f>+SUMIF('BG SISTEMA'!A:A,'CA EF'!B554,'BG SISTEMA'!F:F)</f>
        <v>0</v>
      </c>
      <c r="E554" s="360"/>
      <c r="F554" s="360"/>
      <c r="G554" s="418">
        <v>0</v>
      </c>
      <c r="H554" s="361">
        <f t="shared" si="34"/>
        <v>0</v>
      </c>
      <c r="I554" s="361">
        <v>0</v>
      </c>
      <c r="J554" s="361">
        <v>0</v>
      </c>
      <c r="K554" s="361">
        <v>0</v>
      </c>
      <c r="L554" s="361">
        <v>0</v>
      </c>
      <c r="M554" s="361">
        <v>0</v>
      </c>
      <c r="N554" s="361">
        <v>0</v>
      </c>
      <c r="O554" s="361">
        <v>0</v>
      </c>
      <c r="P554" s="361">
        <v>0</v>
      </c>
      <c r="Q554" s="361">
        <v>0</v>
      </c>
      <c r="R554" s="361">
        <v>0</v>
      </c>
      <c r="S554" s="361">
        <v>0</v>
      </c>
      <c r="T554" s="361">
        <v>0</v>
      </c>
      <c r="U554" s="361">
        <v>0</v>
      </c>
      <c r="V554" s="361">
        <v>0</v>
      </c>
      <c r="W554" s="361">
        <v>0</v>
      </c>
      <c r="X554" s="361">
        <v>0</v>
      </c>
      <c r="Y554" s="361">
        <v>0</v>
      </c>
      <c r="Z554" s="362">
        <f t="shared" si="35"/>
        <v>0</v>
      </c>
      <c r="AA554" s="365"/>
    </row>
    <row r="555" spans="1:27" s="364" customFormat="1" ht="12.75" customHeight="1">
      <c r="A555" s="358">
        <f t="shared" si="33"/>
        <v>15</v>
      </c>
      <c r="B555" s="398">
        <v>130802270010199</v>
      </c>
      <c r="C555" s="417" t="s">
        <v>756</v>
      </c>
      <c r="D555" s="359">
        <f>+SUMIF('BG SISTEMA'!A:A,'CA EF'!B555,'BG SISTEMA'!F:F)</f>
        <v>0</v>
      </c>
      <c r="E555" s="360"/>
      <c r="F555" s="360"/>
      <c r="G555" s="418">
        <v>0</v>
      </c>
      <c r="H555" s="361">
        <f t="shared" si="34"/>
        <v>0</v>
      </c>
      <c r="I555" s="361">
        <v>0</v>
      </c>
      <c r="J555" s="361">
        <v>0</v>
      </c>
      <c r="K555" s="361">
        <v>0</v>
      </c>
      <c r="L555" s="361">
        <v>0</v>
      </c>
      <c r="M555" s="361">
        <v>0</v>
      </c>
      <c r="N555" s="361">
        <v>0</v>
      </c>
      <c r="O555" s="361">
        <v>0</v>
      </c>
      <c r="P555" s="361">
        <v>0</v>
      </c>
      <c r="Q555" s="361">
        <v>0</v>
      </c>
      <c r="R555" s="361">
        <v>0</v>
      </c>
      <c r="S555" s="361">
        <v>0</v>
      </c>
      <c r="T555" s="361">
        <v>0</v>
      </c>
      <c r="U555" s="361">
        <v>0</v>
      </c>
      <c r="V555" s="361">
        <v>0</v>
      </c>
      <c r="W555" s="361">
        <v>0</v>
      </c>
      <c r="X555" s="361">
        <v>0</v>
      </c>
      <c r="Y555" s="361">
        <v>0</v>
      </c>
      <c r="Z555" s="362">
        <f t="shared" si="35"/>
        <v>0</v>
      </c>
      <c r="AA555" s="365"/>
    </row>
    <row r="556" spans="1:27" s="364" customFormat="1" ht="12.75" customHeight="1">
      <c r="A556" s="358">
        <f t="shared" si="33"/>
        <v>15</v>
      </c>
      <c r="B556" s="398">
        <v>130802270020101</v>
      </c>
      <c r="C556" s="417" t="s">
        <v>757</v>
      </c>
      <c r="D556" s="359">
        <f>+SUMIF('BG SISTEMA'!A:A,'CA EF'!B556,'BG SISTEMA'!F:F)</f>
        <v>0</v>
      </c>
      <c r="E556" s="360"/>
      <c r="F556" s="360"/>
      <c r="G556" s="418">
        <v>0</v>
      </c>
      <c r="H556" s="361">
        <f t="shared" si="34"/>
        <v>0</v>
      </c>
      <c r="I556" s="361">
        <v>0</v>
      </c>
      <c r="J556" s="361">
        <v>0</v>
      </c>
      <c r="K556" s="361">
        <v>0</v>
      </c>
      <c r="L556" s="361">
        <v>0</v>
      </c>
      <c r="M556" s="361">
        <v>0</v>
      </c>
      <c r="N556" s="361">
        <v>0</v>
      </c>
      <c r="O556" s="361">
        <v>0</v>
      </c>
      <c r="P556" s="361">
        <v>0</v>
      </c>
      <c r="Q556" s="361">
        <v>0</v>
      </c>
      <c r="R556" s="361">
        <v>0</v>
      </c>
      <c r="S556" s="361">
        <v>0</v>
      </c>
      <c r="T556" s="361">
        <v>0</v>
      </c>
      <c r="U556" s="361">
        <v>0</v>
      </c>
      <c r="V556" s="361">
        <v>0</v>
      </c>
      <c r="W556" s="361">
        <v>0</v>
      </c>
      <c r="X556" s="361">
        <v>0</v>
      </c>
      <c r="Y556" s="361">
        <v>0</v>
      </c>
      <c r="Z556" s="362">
        <f t="shared" si="35"/>
        <v>0</v>
      </c>
      <c r="AA556" s="363"/>
    </row>
    <row r="557" spans="1:27" s="364" customFormat="1" ht="12.75" customHeight="1">
      <c r="A557" s="358">
        <f t="shared" si="33"/>
        <v>15</v>
      </c>
      <c r="B557" s="398">
        <v>130802270020199</v>
      </c>
      <c r="C557" s="417" t="s">
        <v>758</v>
      </c>
      <c r="D557" s="359">
        <f>+SUMIF('BG SISTEMA'!A:A,'CA EF'!B557,'BG SISTEMA'!F:F)</f>
        <v>0</v>
      </c>
      <c r="E557" s="360"/>
      <c r="F557" s="360"/>
      <c r="G557" s="418">
        <v>0</v>
      </c>
      <c r="H557" s="361">
        <f t="shared" si="34"/>
        <v>0</v>
      </c>
      <c r="I557" s="361">
        <v>0</v>
      </c>
      <c r="J557" s="361">
        <v>0</v>
      </c>
      <c r="K557" s="361">
        <v>0</v>
      </c>
      <c r="L557" s="361">
        <v>0</v>
      </c>
      <c r="M557" s="361">
        <v>0</v>
      </c>
      <c r="N557" s="361">
        <v>0</v>
      </c>
      <c r="O557" s="361">
        <v>0</v>
      </c>
      <c r="P557" s="361">
        <v>0</v>
      </c>
      <c r="Q557" s="361">
        <v>0</v>
      </c>
      <c r="R557" s="361">
        <v>0</v>
      </c>
      <c r="S557" s="361">
        <v>0</v>
      </c>
      <c r="T557" s="361">
        <v>0</v>
      </c>
      <c r="U557" s="361">
        <v>0</v>
      </c>
      <c r="V557" s="361">
        <v>0</v>
      </c>
      <c r="W557" s="361">
        <v>0</v>
      </c>
      <c r="X557" s="361">
        <v>0</v>
      </c>
      <c r="Y557" s="361">
        <v>0</v>
      </c>
      <c r="Z557" s="362">
        <f t="shared" si="35"/>
        <v>0</v>
      </c>
      <c r="AA557" s="365"/>
    </row>
    <row r="558" spans="1:27" s="364" customFormat="1" ht="12.75" customHeight="1">
      <c r="A558" s="358">
        <f t="shared" si="33"/>
        <v>15</v>
      </c>
      <c r="B558" s="398">
        <v>130802270030101</v>
      </c>
      <c r="C558" s="417" t="s">
        <v>759</v>
      </c>
      <c r="D558" s="359">
        <f>+SUMIF('BG SISTEMA'!A:A,'CA EF'!B558,'BG SISTEMA'!F:F)</f>
        <v>0</v>
      </c>
      <c r="E558" s="360"/>
      <c r="F558" s="360"/>
      <c r="G558" s="418">
        <v>0</v>
      </c>
      <c r="H558" s="361">
        <f t="shared" si="34"/>
        <v>0</v>
      </c>
      <c r="I558" s="361">
        <v>0</v>
      </c>
      <c r="J558" s="361">
        <v>0</v>
      </c>
      <c r="K558" s="361">
        <v>0</v>
      </c>
      <c r="L558" s="361">
        <v>0</v>
      </c>
      <c r="M558" s="361">
        <v>0</v>
      </c>
      <c r="N558" s="361">
        <v>0</v>
      </c>
      <c r="O558" s="361">
        <v>0</v>
      </c>
      <c r="P558" s="361">
        <v>0</v>
      </c>
      <c r="Q558" s="361">
        <v>0</v>
      </c>
      <c r="R558" s="361">
        <v>0</v>
      </c>
      <c r="S558" s="361">
        <v>0</v>
      </c>
      <c r="T558" s="361">
        <v>0</v>
      </c>
      <c r="U558" s="361">
        <v>0</v>
      </c>
      <c r="V558" s="361">
        <v>0</v>
      </c>
      <c r="W558" s="361">
        <v>0</v>
      </c>
      <c r="X558" s="361">
        <v>0</v>
      </c>
      <c r="Y558" s="361">
        <v>0</v>
      </c>
      <c r="Z558" s="362">
        <f t="shared" si="35"/>
        <v>0</v>
      </c>
      <c r="AA558" s="365"/>
    </row>
    <row r="559" spans="1:27" s="364" customFormat="1" ht="12.75" customHeight="1">
      <c r="A559" s="358">
        <f t="shared" si="33"/>
        <v>15</v>
      </c>
      <c r="B559" s="398">
        <v>130802270030199</v>
      </c>
      <c r="C559" s="417" t="s">
        <v>760</v>
      </c>
      <c r="D559" s="359">
        <f>+SUMIF('BG SISTEMA'!A:A,'CA EF'!B559,'BG SISTEMA'!F:F)</f>
        <v>0</v>
      </c>
      <c r="E559" s="360"/>
      <c r="F559" s="360"/>
      <c r="G559" s="418">
        <v>0</v>
      </c>
      <c r="H559" s="361">
        <f t="shared" si="34"/>
        <v>0</v>
      </c>
      <c r="I559" s="361">
        <v>0</v>
      </c>
      <c r="J559" s="361">
        <v>0</v>
      </c>
      <c r="K559" s="361">
        <v>0</v>
      </c>
      <c r="L559" s="361">
        <v>0</v>
      </c>
      <c r="M559" s="361">
        <v>0</v>
      </c>
      <c r="N559" s="361">
        <v>0</v>
      </c>
      <c r="O559" s="361">
        <v>0</v>
      </c>
      <c r="P559" s="361">
        <v>0</v>
      </c>
      <c r="Q559" s="361">
        <v>0</v>
      </c>
      <c r="R559" s="361">
        <v>0</v>
      </c>
      <c r="S559" s="361">
        <v>0</v>
      </c>
      <c r="T559" s="361">
        <v>0</v>
      </c>
      <c r="U559" s="361">
        <v>0</v>
      </c>
      <c r="V559" s="361">
        <v>0</v>
      </c>
      <c r="W559" s="361">
        <v>0</v>
      </c>
      <c r="X559" s="361">
        <v>0</v>
      </c>
      <c r="Y559" s="361">
        <v>0</v>
      </c>
      <c r="Z559" s="362">
        <f t="shared" si="35"/>
        <v>0</v>
      </c>
      <c r="AA559" s="365"/>
    </row>
    <row r="560" spans="1:27" s="364" customFormat="1" ht="12.75" customHeight="1">
      <c r="A560" s="358">
        <f t="shared" si="33"/>
        <v>15</v>
      </c>
      <c r="B560" s="398">
        <v>130802270040101</v>
      </c>
      <c r="C560" s="417" t="s">
        <v>761</v>
      </c>
      <c r="D560" s="359">
        <f>+SUMIF('BG SISTEMA'!A:A,'CA EF'!B560,'BG SISTEMA'!F:F)</f>
        <v>0</v>
      </c>
      <c r="E560" s="360"/>
      <c r="F560" s="360"/>
      <c r="G560" s="418">
        <v>0</v>
      </c>
      <c r="H560" s="361">
        <f t="shared" si="34"/>
        <v>0</v>
      </c>
      <c r="I560" s="361">
        <v>0</v>
      </c>
      <c r="J560" s="361">
        <v>0</v>
      </c>
      <c r="K560" s="361">
        <v>0</v>
      </c>
      <c r="L560" s="361">
        <v>0</v>
      </c>
      <c r="M560" s="361">
        <v>0</v>
      </c>
      <c r="N560" s="361">
        <v>0</v>
      </c>
      <c r="O560" s="361">
        <v>0</v>
      </c>
      <c r="P560" s="361">
        <v>0</v>
      </c>
      <c r="Q560" s="361">
        <v>0</v>
      </c>
      <c r="R560" s="361">
        <v>0</v>
      </c>
      <c r="S560" s="361">
        <v>0</v>
      </c>
      <c r="T560" s="361">
        <v>0</v>
      </c>
      <c r="U560" s="361">
        <v>0</v>
      </c>
      <c r="V560" s="361">
        <v>0</v>
      </c>
      <c r="W560" s="361">
        <v>0</v>
      </c>
      <c r="X560" s="361">
        <v>0</v>
      </c>
      <c r="Y560" s="361">
        <v>0</v>
      </c>
      <c r="Z560" s="362">
        <f t="shared" si="35"/>
        <v>0</v>
      </c>
      <c r="AA560" s="365"/>
    </row>
    <row r="561" spans="1:27" s="364" customFormat="1" ht="12.75" customHeight="1">
      <c r="A561" s="358">
        <f t="shared" si="33"/>
        <v>15</v>
      </c>
      <c r="B561" s="398">
        <v>130802270040199</v>
      </c>
      <c r="C561" s="417" t="s">
        <v>762</v>
      </c>
      <c r="D561" s="359">
        <f>+SUMIF('BG SISTEMA'!A:A,'CA EF'!B561,'BG SISTEMA'!F:F)</f>
        <v>0</v>
      </c>
      <c r="E561" s="360"/>
      <c r="F561" s="360"/>
      <c r="G561" s="418">
        <v>0</v>
      </c>
      <c r="H561" s="361">
        <f t="shared" si="34"/>
        <v>0</v>
      </c>
      <c r="I561" s="361">
        <v>0</v>
      </c>
      <c r="J561" s="361">
        <v>0</v>
      </c>
      <c r="K561" s="361">
        <v>0</v>
      </c>
      <c r="L561" s="361">
        <v>0</v>
      </c>
      <c r="M561" s="361">
        <v>0</v>
      </c>
      <c r="N561" s="361">
        <v>0</v>
      </c>
      <c r="O561" s="361">
        <v>0</v>
      </c>
      <c r="P561" s="361">
        <v>0</v>
      </c>
      <c r="Q561" s="361">
        <v>0</v>
      </c>
      <c r="R561" s="361">
        <v>0</v>
      </c>
      <c r="S561" s="361">
        <v>0</v>
      </c>
      <c r="T561" s="361">
        <v>0</v>
      </c>
      <c r="U561" s="361">
        <v>0</v>
      </c>
      <c r="V561" s="361">
        <v>0</v>
      </c>
      <c r="W561" s="361">
        <v>0</v>
      </c>
      <c r="X561" s="361">
        <v>0</v>
      </c>
      <c r="Y561" s="361">
        <v>0</v>
      </c>
      <c r="Z561" s="362">
        <f t="shared" si="35"/>
        <v>0</v>
      </c>
      <c r="AA561" s="365"/>
    </row>
    <row r="562" spans="1:27" s="364" customFormat="1" ht="12.75" customHeight="1">
      <c r="A562" s="358">
        <f t="shared" si="33"/>
        <v>15</v>
      </c>
      <c r="B562" s="398">
        <v>130802270050101</v>
      </c>
      <c r="C562" s="417" t="s">
        <v>763</v>
      </c>
      <c r="D562" s="359">
        <f>+SUMIF('BG SISTEMA'!A:A,'CA EF'!B562,'BG SISTEMA'!F:F)</f>
        <v>0</v>
      </c>
      <c r="E562" s="360"/>
      <c r="F562" s="360"/>
      <c r="G562" s="418">
        <v>0</v>
      </c>
      <c r="H562" s="361">
        <f t="shared" si="34"/>
        <v>0</v>
      </c>
      <c r="I562" s="361">
        <v>0</v>
      </c>
      <c r="J562" s="361">
        <v>0</v>
      </c>
      <c r="K562" s="361">
        <v>0</v>
      </c>
      <c r="L562" s="361">
        <v>0</v>
      </c>
      <c r="M562" s="361">
        <v>0</v>
      </c>
      <c r="N562" s="361">
        <v>0</v>
      </c>
      <c r="O562" s="361">
        <v>0</v>
      </c>
      <c r="P562" s="361">
        <v>0</v>
      </c>
      <c r="Q562" s="361">
        <v>0</v>
      </c>
      <c r="R562" s="361">
        <v>0</v>
      </c>
      <c r="S562" s="361">
        <v>0</v>
      </c>
      <c r="T562" s="361">
        <v>0</v>
      </c>
      <c r="U562" s="361">
        <v>0</v>
      </c>
      <c r="V562" s="361">
        <v>0</v>
      </c>
      <c r="W562" s="361">
        <v>0</v>
      </c>
      <c r="X562" s="361">
        <v>0</v>
      </c>
      <c r="Y562" s="361">
        <v>0</v>
      </c>
      <c r="Z562" s="362">
        <f t="shared" si="35"/>
        <v>0</v>
      </c>
      <c r="AA562" s="363"/>
    </row>
    <row r="563" spans="1:27" s="364" customFormat="1" ht="12.75" customHeight="1">
      <c r="A563" s="358">
        <f t="shared" si="33"/>
        <v>15</v>
      </c>
      <c r="B563" s="398">
        <v>130802270050199</v>
      </c>
      <c r="C563" s="417" t="s">
        <v>764</v>
      </c>
      <c r="D563" s="359">
        <f>+SUMIF('BG SISTEMA'!A:A,'CA EF'!B563,'BG SISTEMA'!F:F)</f>
        <v>0</v>
      </c>
      <c r="E563" s="360"/>
      <c r="F563" s="360"/>
      <c r="G563" s="418">
        <v>0</v>
      </c>
      <c r="H563" s="361">
        <f t="shared" si="34"/>
        <v>0</v>
      </c>
      <c r="I563" s="361">
        <v>0</v>
      </c>
      <c r="J563" s="361">
        <v>0</v>
      </c>
      <c r="K563" s="361">
        <v>0</v>
      </c>
      <c r="L563" s="361">
        <v>0</v>
      </c>
      <c r="M563" s="361">
        <v>0</v>
      </c>
      <c r="N563" s="361">
        <v>0</v>
      </c>
      <c r="O563" s="361">
        <v>0</v>
      </c>
      <c r="P563" s="361">
        <v>0</v>
      </c>
      <c r="Q563" s="361">
        <v>0</v>
      </c>
      <c r="R563" s="361">
        <v>0</v>
      </c>
      <c r="S563" s="361">
        <v>0</v>
      </c>
      <c r="T563" s="361">
        <v>0</v>
      </c>
      <c r="U563" s="361">
        <v>0</v>
      </c>
      <c r="V563" s="361">
        <v>0</v>
      </c>
      <c r="W563" s="361">
        <v>0</v>
      </c>
      <c r="X563" s="361">
        <v>0</v>
      </c>
      <c r="Y563" s="361">
        <v>0</v>
      </c>
      <c r="Z563" s="362">
        <f t="shared" si="35"/>
        <v>0</v>
      </c>
      <c r="AA563" s="363"/>
    </row>
    <row r="564" spans="1:27" s="364" customFormat="1" ht="12.75" customHeight="1">
      <c r="A564" s="358">
        <f t="shared" si="33"/>
        <v>15</v>
      </c>
      <c r="B564" s="398">
        <v>130802270060101</v>
      </c>
      <c r="C564" s="417" t="s">
        <v>765</v>
      </c>
      <c r="D564" s="359">
        <f>+SUMIF('BG SISTEMA'!A:A,'CA EF'!B564,'BG SISTEMA'!F:F)</f>
        <v>0</v>
      </c>
      <c r="E564" s="360"/>
      <c r="F564" s="360"/>
      <c r="G564" s="418">
        <v>0</v>
      </c>
      <c r="H564" s="361">
        <f t="shared" si="34"/>
        <v>0</v>
      </c>
      <c r="I564" s="361">
        <v>0</v>
      </c>
      <c r="J564" s="361">
        <v>0</v>
      </c>
      <c r="K564" s="361">
        <v>0</v>
      </c>
      <c r="L564" s="361">
        <v>0</v>
      </c>
      <c r="M564" s="361">
        <v>0</v>
      </c>
      <c r="N564" s="361">
        <v>0</v>
      </c>
      <c r="O564" s="361">
        <v>0</v>
      </c>
      <c r="P564" s="361">
        <v>0</v>
      </c>
      <c r="Q564" s="361">
        <v>0</v>
      </c>
      <c r="R564" s="361">
        <v>0</v>
      </c>
      <c r="S564" s="361">
        <v>0</v>
      </c>
      <c r="T564" s="361">
        <v>0</v>
      </c>
      <c r="U564" s="361">
        <v>0</v>
      </c>
      <c r="V564" s="361">
        <v>0</v>
      </c>
      <c r="W564" s="361">
        <v>0</v>
      </c>
      <c r="X564" s="361">
        <v>0</v>
      </c>
      <c r="Y564" s="361">
        <v>0</v>
      </c>
      <c r="Z564" s="362">
        <f t="shared" si="35"/>
        <v>0</v>
      </c>
      <c r="AA564" s="365"/>
    </row>
    <row r="565" spans="1:27" s="364" customFormat="1" ht="12.75" customHeight="1">
      <c r="A565" s="358">
        <f t="shared" si="33"/>
        <v>15</v>
      </c>
      <c r="B565" s="398">
        <v>130802270060199</v>
      </c>
      <c r="C565" s="417" t="s">
        <v>766</v>
      </c>
      <c r="D565" s="359">
        <f>+SUMIF('BG SISTEMA'!A:A,'CA EF'!B565,'BG SISTEMA'!F:F)</f>
        <v>0</v>
      </c>
      <c r="E565" s="360"/>
      <c r="F565" s="360"/>
      <c r="G565" s="418">
        <v>0</v>
      </c>
      <c r="H565" s="361">
        <f t="shared" si="34"/>
        <v>0</v>
      </c>
      <c r="I565" s="361">
        <v>0</v>
      </c>
      <c r="J565" s="361">
        <v>0</v>
      </c>
      <c r="K565" s="361">
        <v>0</v>
      </c>
      <c r="L565" s="361">
        <v>0</v>
      </c>
      <c r="M565" s="361">
        <v>0</v>
      </c>
      <c r="N565" s="361">
        <v>0</v>
      </c>
      <c r="O565" s="361">
        <v>0</v>
      </c>
      <c r="P565" s="361">
        <v>0</v>
      </c>
      <c r="Q565" s="361">
        <v>0</v>
      </c>
      <c r="R565" s="361">
        <v>0</v>
      </c>
      <c r="S565" s="361">
        <v>0</v>
      </c>
      <c r="T565" s="361">
        <v>0</v>
      </c>
      <c r="U565" s="361">
        <v>0</v>
      </c>
      <c r="V565" s="361">
        <v>0</v>
      </c>
      <c r="W565" s="361">
        <v>0</v>
      </c>
      <c r="X565" s="361">
        <v>0</v>
      </c>
      <c r="Y565" s="361">
        <v>0</v>
      </c>
      <c r="Z565" s="362">
        <f t="shared" si="35"/>
        <v>0</v>
      </c>
      <c r="AA565" s="365"/>
    </row>
    <row r="566" spans="1:27" s="364" customFormat="1" ht="12.75" customHeight="1">
      <c r="A566" s="358">
        <f t="shared" si="33"/>
        <v>15</v>
      </c>
      <c r="B566" s="398">
        <v>130802279010101</v>
      </c>
      <c r="C566" s="417" t="s">
        <v>767</v>
      </c>
      <c r="D566" s="359">
        <f>+SUMIF('BG SISTEMA'!A:A,'CA EF'!B566,'BG SISTEMA'!F:F)</f>
        <v>0</v>
      </c>
      <c r="E566" s="360"/>
      <c r="F566" s="360"/>
      <c r="G566" s="418">
        <v>0</v>
      </c>
      <c r="H566" s="361">
        <f t="shared" si="34"/>
        <v>0</v>
      </c>
      <c r="I566" s="361">
        <v>0</v>
      </c>
      <c r="J566" s="361">
        <v>0</v>
      </c>
      <c r="K566" s="361">
        <v>0</v>
      </c>
      <c r="L566" s="361">
        <v>0</v>
      </c>
      <c r="M566" s="361">
        <v>0</v>
      </c>
      <c r="N566" s="361">
        <v>0</v>
      </c>
      <c r="O566" s="361">
        <v>0</v>
      </c>
      <c r="P566" s="361">
        <v>0</v>
      </c>
      <c r="Q566" s="361">
        <v>0</v>
      </c>
      <c r="R566" s="361">
        <v>0</v>
      </c>
      <c r="S566" s="361">
        <v>0</v>
      </c>
      <c r="T566" s="361">
        <v>0</v>
      </c>
      <c r="U566" s="361">
        <v>0</v>
      </c>
      <c r="V566" s="361">
        <v>0</v>
      </c>
      <c r="W566" s="361">
        <v>0</v>
      </c>
      <c r="X566" s="361">
        <v>0</v>
      </c>
      <c r="Y566" s="361">
        <v>0</v>
      </c>
      <c r="Z566" s="362">
        <f t="shared" si="35"/>
        <v>0</v>
      </c>
      <c r="AA566" s="365"/>
    </row>
    <row r="567" spans="1:27" s="364" customFormat="1" ht="12.75" customHeight="1">
      <c r="A567" s="358">
        <f t="shared" si="33"/>
        <v>15</v>
      </c>
      <c r="B567" s="398">
        <v>130802279010199</v>
      </c>
      <c r="C567" s="417" t="s">
        <v>768</v>
      </c>
      <c r="D567" s="359">
        <f>+SUMIF('BG SISTEMA'!A:A,'CA EF'!B567,'BG SISTEMA'!F:F)</f>
        <v>0</v>
      </c>
      <c r="E567" s="360"/>
      <c r="F567" s="360"/>
      <c r="G567" s="418">
        <v>0</v>
      </c>
      <c r="H567" s="361">
        <f t="shared" si="34"/>
        <v>0</v>
      </c>
      <c r="I567" s="361">
        <v>0</v>
      </c>
      <c r="J567" s="361">
        <v>0</v>
      </c>
      <c r="K567" s="361">
        <v>0</v>
      </c>
      <c r="L567" s="361">
        <v>0</v>
      </c>
      <c r="M567" s="361">
        <v>0</v>
      </c>
      <c r="N567" s="361">
        <v>0</v>
      </c>
      <c r="O567" s="361">
        <v>0</v>
      </c>
      <c r="P567" s="361">
        <v>0</v>
      </c>
      <c r="Q567" s="361">
        <v>0</v>
      </c>
      <c r="R567" s="361">
        <v>0</v>
      </c>
      <c r="S567" s="361">
        <v>0</v>
      </c>
      <c r="T567" s="361">
        <v>0</v>
      </c>
      <c r="U567" s="361">
        <v>0</v>
      </c>
      <c r="V567" s="361">
        <v>0</v>
      </c>
      <c r="W567" s="361">
        <v>0</v>
      </c>
      <c r="X567" s="361">
        <v>0</v>
      </c>
      <c r="Y567" s="361">
        <v>0</v>
      </c>
      <c r="Z567" s="362">
        <f t="shared" si="35"/>
        <v>0</v>
      </c>
      <c r="AA567" s="365"/>
    </row>
    <row r="568" spans="1:27" s="364" customFormat="1" ht="12.75" customHeight="1">
      <c r="A568" s="358">
        <f t="shared" si="33"/>
        <v>15</v>
      </c>
      <c r="B568" s="398">
        <v>130802279020101</v>
      </c>
      <c r="C568" s="417" t="s">
        <v>769</v>
      </c>
      <c r="D568" s="359">
        <f>+SUMIF('BG SISTEMA'!A:A,'CA EF'!B568,'BG SISTEMA'!F:F)</f>
        <v>0</v>
      </c>
      <c r="E568" s="360"/>
      <c r="F568" s="360"/>
      <c r="G568" s="418">
        <v>0</v>
      </c>
      <c r="H568" s="361">
        <f t="shared" si="34"/>
        <v>0</v>
      </c>
      <c r="I568" s="361">
        <v>0</v>
      </c>
      <c r="J568" s="361">
        <v>0</v>
      </c>
      <c r="K568" s="361">
        <v>0</v>
      </c>
      <c r="L568" s="361">
        <v>0</v>
      </c>
      <c r="M568" s="361">
        <v>0</v>
      </c>
      <c r="N568" s="361">
        <v>0</v>
      </c>
      <c r="O568" s="361">
        <v>0</v>
      </c>
      <c r="P568" s="361">
        <v>0</v>
      </c>
      <c r="Q568" s="361">
        <v>0</v>
      </c>
      <c r="R568" s="361">
        <v>0</v>
      </c>
      <c r="S568" s="361">
        <v>0</v>
      </c>
      <c r="T568" s="361">
        <v>0</v>
      </c>
      <c r="U568" s="361">
        <v>0</v>
      </c>
      <c r="V568" s="361">
        <v>0</v>
      </c>
      <c r="W568" s="361">
        <v>0</v>
      </c>
      <c r="X568" s="361">
        <v>0</v>
      </c>
      <c r="Y568" s="361">
        <v>0</v>
      </c>
      <c r="Z568" s="362">
        <f t="shared" si="35"/>
        <v>0</v>
      </c>
      <c r="AA568" s="365"/>
    </row>
    <row r="569" spans="1:27" s="364" customFormat="1" ht="12.75" customHeight="1">
      <c r="A569" s="358">
        <f t="shared" si="33"/>
        <v>15</v>
      </c>
      <c r="B569" s="398">
        <v>130802279020199</v>
      </c>
      <c r="C569" s="417" t="s">
        <v>770</v>
      </c>
      <c r="D569" s="359">
        <f>+SUMIF('BG SISTEMA'!A:A,'CA EF'!B569,'BG SISTEMA'!F:F)</f>
        <v>0</v>
      </c>
      <c r="E569" s="360"/>
      <c r="F569" s="360"/>
      <c r="G569" s="418">
        <v>0</v>
      </c>
      <c r="H569" s="361">
        <f t="shared" si="34"/>
        <v>0</v>
      </c>
      <c r="I569" s="361">
        <v>0</v>
      </c>
      <c r="J569" s="361">
        <v>0</v>
      </c>
      <c r="K569" s="361">
        <v>0</v>
      </c>
      <c r="L569" s="361">
        <v>0</v>
      </c>
      <c r="M569" s="361">
        <v>0</v>
      </c>
      <c r="N569" s="361">
        <v>0</v>
      </c>
      <c r="O569" s="361">
        <v>0</v>
      </c>
      <c r="P569" s="361">
        <v>0</v>
      </c>
      <c r="Q569" s="361">
        <v>0</v>
      </c>
      <c r="R569" s="361">
        <v>0</v>
      </c>
      <c r="S569" s="361">
        <v>0</v>
      </c>
      <c r="T569" s="361">
        <v>0</v>
      </c>
      <c r="U569" s="361">
        <v>0</v>
      </c>
      <c r="V569" s="361">
        <v>0</v>
      </c>
      <c r="W569" s="361">
        <v>0</v>
      </c>
      <c r="X569" s="361">
        <v>0</v>
      </c>
      <c r="Y569" s="361">
        <v>0</v>
      </c>
      <c r="Z569" s="362">
        <f t="shared" si="35"/>
        <v>0</v>
      </c>
      <c r="AA569" s="365"/>
    </row>
    <row r="570" spans="1:27" s="364" customFormat="1" ht="12.75" customHeight="1">
      <c r="A570" s="358">
        <f t="shared" si="33"/>
        <v>15</v>
      </c>
      <c r="B570" s="398">
        <v>130802279030101</v>
      </c>
      <c r="C570" s="417" t="s">
        <v>771</v>
      </c>
      <c r="D570" s="359">
        <f>+SUMIF('BG SISTEMA'!A:A,'CA EF'!B570,'BG SISTEMA'!F:F)</f>
        <v>0</v>
      </c>
      <c r="E570" s="360"/>
      <c r="F570" s="360"/>
      <c r="G570" s="418">
        <v>0</v>
      </c>
      <c r="H570" s="361">
        <f t="shared" si="34"/>
        <v>0</v>
      </c>
      <c r="I570" s="361">
        <v>0</v>
      </c>
      <c r="J570" s="361">
        <v>0</v>
      </c>
      <c r="K570" s="361">
        <v>0</v>
      </c>
      <c r="L570" s="361">
        <v>0</v>
      </c>
      <c r="M570" s="361">
        <v>0</v>
      </c>
      <c r="N570" s="361">
        <v>0</v>
      </c>
      <c r="O570" s="361">
        <v>0</v>
      </c>
      <c r="P570" s="361">
        <v>0</v>
      </c>
      <c r="Q570" s="361">
        <v>0</v>
      </c>
      <c r="R570" s="361">
        <v>0</v>
      </c>
      <c r="S570" s="361">
        <v>0</v>
      </c>
      <c r="T570" s="361">
        <v>0</v>
      </c>
      <c r="U570" s="361">
        <v>0</v>
      </c>
      <c r="V570" s="361">
        <v>0</v>
      </c>
      <c r="W570" s="361">
        <v>0</v>
      </c>
      <c r="X570" s="361">
        <v>0</v>
      </c>
      <c r="Y570" s="361">
        <v>0</v>
      </c>
      <c r="Z570" s="362">
        <f t="shared" si="35"/>
        <v>0</v>
      </c>
      <c r="AA570" s="365"/>
    </row>
    <row r="571" spans="1:27" s="364" customFormat="1" ht="12.75" customHeight="1">
      <c r="A571" s="358">
        <f t="shared" si="33"/>
        <v>15</v>
      </c>
      <c r="B571" s="398">
        <v>130802279030199</v>
      </c>
      <c r="C571" s="417" t="s">
        <v>772</v>
      </c>
      <c r="D571" s="359">
        <f>+SUMIF('BG SISTEMA'!A:A,'CA EF'!B571,'BG SISTEMA'!F:F)</f>
        <v>0</v>
      </c>
      <c r="E571" s="360"/>
      <c r="F571" s="360"/>
      <c r="G571" s="418">
        <v>0</v>
      </c>
      <c r="H571" s="361">
        <f t="shared" si="34"/>
        <v>0</v>
      </c>
      <c r="I571" s="361">
        <v>0</v>
      </c>
      <c r="J571" s="361">
        <v>0</v>
      </c>
      <c r="K571" s="361">
        <v>0</v>
      </c>
      <c r="L571" s="361">
        <v>0</v>
      </c>
      <c r="M571" s="361">
        <v>0</v>
      </c>
      <c r="N571" s="361">
        <v>0</v>
      </c>
      <c r="O571" s="361">
        <v>0</v>
      </c>
      <c r="P571" s="361">
        <v>0</v>
      </c>
      <c r="Q571" s="361">
        <v>0</v>
      </c>
      <c r="R571" s="361">
        <v>0</v>
      </c>
      <c r="S571" s="361">
        <v>0</v>
      </c>
      <c r="T571" s="361">
        <v>0</v>
      </c>
      <c r="U571" s="361">
        <v>0</v>
      </c>
      <c r="V571" s="361">
        <v>0</v>
      </c>
      <c r="W571" s="361">
        <v>0</v>
      </c>
      <c r="X571" s="361">
        <v>0</v>
      </c>
      <c r="Y571" s="361">
        <v>0</v>
      </c>
      <c r="Z571" s="362">
        <f t="shared" si="35"/>
        <v>0</v>
      </c>
      <c r="AA571" s="365"/>
    </row>
    <row r="572" spans="1:27" s="364" customFormat="1" ht="12.75" customHeight="1">
      <c r="A572" s="358">
        <f t="shared" si="33"/>
        <v>15</v>
      </c>
      <c r="B572" s="398">
        <v>130802279040101</v>
      </c>
      <c r="C572" s="417" t="s">
        <v>773</v>
      </c>
      <c r="D572" s="359">
        <f>+SUMIF('BG SISTEMA'!A:A,'CA EF'!B572,'BG SISTEMA'!F:F)</f>
        <v>0</v>
      </c>
      <c r="E572" s="360"/>
      <c r="F572" s="360"/>
      <c r="G572" s="418">
        <v>0</v>
      </c>
      <c r="H572" s="361">
        <f t="shared" si="34"/>
        <v>0</v>
      </c>
      <c r="I572" s="361">
        <v>0</v>
      </c>
      <c r="J572" s="361">
        <v>0</v>
      </c>
      <c r="K572" s="361">
        <v>0</v>
      </c>
      <c r="L572" s="361">
        <v>0</v>
      </c>
      <c r="M572" s="361">
        <v>0</v>
      </c>
      <c r="N572" s="361">
        <v>0</v>
      </c>
      <c r="O572" s="361">
        <v>0</v>
      </c>
      <c r="P572" s="361">
        <v>0</v>
      </c>
      <c r="Q572" s="361">
        <v>0</v>
      </c>
      <c r="R572" s="361">
        <v>0</v>
      </c>
      <c r="S572" s="361">
        <v>0</v>
      </c>
      <c r="T572" s="361">
        <v>0</v>
      </c>
      <c r="U572" s="361">
        <v>0</v>
      </c>
      <c r="V572" s="361">
        <v>0</v>
      </c>
      <c r="W572" s="361">
        <v>0</v>
      </c>
      <c r="X572" s="361">
        <v>0</v>
      </c>
      <c r="Y572" s="361">
        <v>0</v>
      </c>
      <c r="Z572" s="362">
        <f t="shared" si="35"/>
        <v>0</v>
      </c>
      <c r="AA572" s="365"/>
    </row>
    <row r="573" spans="1:27" s="364" customFormat="1" ht="12.75" customHeight="1">
      <c r="A573" s="358">
        <f t="shared" si="33"/>
        <v>15</v>
      </c>
      <c r="B573" s="398">
        <v>130802279040199</v>
      </c>
      <c r="C573" s="417" t="s">
        <v>774</v>
      </c>
      <c r="D573" s="359">
        <f>+SUMIF('BG SISTEMA'!A:A,'CA EF'!B573,'BG SISTEMA'!F:F)</f>
        <v>0</v>
      </c>
      <c r="E573" s="360"/>
      <c r="F573" s="360"/>
      <c r="G573" s="418">
        <v>0</v>
      </c>
      <c r="H573" s="361">
        <f t="shared" si="34"/>
        <v>0</v>
      </c>
      <c r="I573" s="361">
        <v>0</v>
      </c>
      <c r="J573" s="361">
        <v>0</v>
      </c>
      <c r="K573" s="361">
        <v>0</v>
      </c>
      <c r="L573" s="361">
        <v>0</v>
      </c>
      <c r="M573" s="361">
        <v>0</v>
      </c>
      <c r="N573" s="361">
        <v>0</v>
      </c>
      <c r="O573" s="361">
        <v>0</v>
      </c>
      <c r="P573" s="361">
        <v>0</v>
      </c>
      <c r="Q573" s="361">
        <v>0</v>
      </c>
      <c r="R573" s="361">
        <v>0</v>
      </c>
      <c r="S573" s="361">
        <v>0</v>
      </c>
      <c r="T573" s="361">
        <v>0</v>
      </c>
      <c r="U573" s="361">
        <v>0</v>
      </c>
      <c r="V573" s="361">
        <v>0</v>
      </c>
      <c r="W573" s="361">
        <v>0</v>
      </c>
      <c r="X573" s="361">
        <v>0</v>
      </c>
      <c r="Y573" s="361">
        <v>0</v>
      </c>
      <c r="Z573" s="362">
        <f t="shared" si="35"/>
        <v>0</v>
      </c>
      <c r="AA573" s="365"/>
    </row>
    <row r="574" spans="1:27" s="364" customFormat="1" ht="12.75" customHeight="1">
      <c r="A574" s="358">
        <f t="shared" si="33"/>
        <v>15</v>
      </c>
      <c r="B574" s="398">
        <v>130802279050101</v>
      </c>
      <c r="C574" s="417" t="s">
        <v>775</v>
      </c>
      <c r="D574" s="359">
        <f>+SUMIF('BG SISTEMA'!A:A,'CA EF'!B574,'BG SISTEMA'!F:F)</f>
        <v>0</v>
      </c>
      <c r="E574" s="360"/>
      <c r="F574" s="360"/>
      <c r="G574" s="418">
        <v>0</v>
      </c>
      <c r="H574" s="361">
        <f t="shared" si="34"/>
        <v>0</v>
      </c>
      <c r="I574" s="361">
        <v>0</v>
      </c>
      <c r="J574" s="361">
        <v>0</v>
      </c>
      <c r="K574" s="361">
        <v>0</v>
      </c>
      <c r="L574" s="361">
        <v>0</v>
      </c>
      <c r="M574" s="361">
        <v>0</v>
      </c>
      <c r="N574" s="361">
        <v>0</v>
      </c>
      <c r="O574" s="361">
        <v>0</v>
      </c>
      <c r="P574" s="361">
        <v>0</v>
      </c>
      <c r="Q574" s="361">
        <v>0</v>
      </c>
      <c r="R574" s="361">
        <v>0</v>
      </c>
      <c r="S574" s="361">
        <v>0</v>
      </c>
      <c r="T574" s="361">
        <v>0</v>
      </c>
      <c r="U574" s="361">
        <v>0</v>
      </c>
      <c r="V574" s="361">
        <v>0</v>
      </c>
      <c r="W574" s="361">
        <v>0</v>
      </c>
      <c r="X574" s="361">
        <v>0</v>
      </c>
      <c r="Y574" s="361">
        <v>0</v>
      </c>
      <c r="Z574" s="362">
        <f t="shared" si="35"/>
        <v>0</v>
      </c>
      <c r="AA574" s="363"/>
    </row>
    <row r="575" spans="1:27" s="364" customFormat="1" ht="12.75" customHeight="1">
      <c r="A575" s="358">
        <f t="shared" si="33"/>
        <v>15</v>
      </c>
      <c r="B575" s="398">
        <v>130802279050199</v>
      </c>
      <c r="C575" s="417" t="s">
        <v>776</v>
      </c>
      <c r="D575" s="359">
        <f>+SUMIF('BG SISTEMA'!A:A,'CA EF'!B575,'BG SISTEMA'!F:F)</f>
        <v>0</v>
      </c>
      <c r="E575" s="360"/>
      <c r="F575" s="360"/>
      <c r="G575" s="418">
        <v>0</v>
      </c>
      <c r="H575" s="361">
        <f t="shared" si="34"/>
        <v>0</v>
      </c>
      <c r="I575" s="361">
        <v>0</v>
      </c>
      <c r="J575" s="361">
        <v>0</v>
      </c>
      <c r="K575" s="361">
        <v>0</v>
      </c>
      <c r="L575" s="361">
        <v>0</v>
      </c>
      <c r="M575" s="361">
        <v>0</v>
      </c>
      <c r="N575" s="361">
        <v>0</v>
      </c>
      <c r="O575" s="361">
        <v>0</v>
      </c>
      <c r="P575" s="361">
        <v>0</v>
      </c>
      <c r="Q575" s="361">
        <v>0</v>
      </c>
      <c r="R575" s="361">
        <v>0</v>
      </c>
      <c r="S575" s="361">
        <v>0</v>
      </c>
      <c r="T575" s="361">
        <v>0</v>
      </c>
      <c r="U575" s="361">
        <v>0</v>
      </c>
      <c r="V575" s="361">
        <v>0</v>
      </c>
      <c r="W575" s="361">
        <v>0</v>
      </c>
      <c r="X575" s="361">
        <v>0</v>
      </c>
      <c r="Y575" s="361">
        <v>0</v>
      </c>
      <c r="Z575" s="362">
        <f t="shared" si="35"/>
        <v>0</v>
      </c>
      <c r="AA575" s="363"/>
    </row>
    <row r="576" spans="1:27" s="364" customFormat="1" ht="12.75" customHeight="1">
      <c r="A576" s="358">
        <f t="shared" si="33"/>
        <v>15</v>
      </c>
      <c r="B576" s="398">
        <v>130802279060101</v>
      </c>
      <c r="C576" s="417" t="s">
        <v>777</v>
      </c>
      <c r="D576" s="359">
        <f>+SUMIF('BG SISTEMA'!A:A,'CA EF'!B576,'BG SISTEMA'!F:F)</f>
        <v>0</v>
      </c>
      <c r="E576" s="360"/>
      <c r="F576" s="360"/>
      <c r="G576" s="418">
        <v>0</v>
      </c>
      <c r="H576" s="361">
        <f t="shared" si="34"/>
        <v>0</v>
      </c>
      <c r="I576" s="361">
        <v>0</v>
      </c>
      <c r="J576" s="361">
        <v>0</v>
      </c>
      <c r="K576" s="361">
        <v>0</v>
      </c>
      <c r="L576" s="361">
        <v>0</v>
      </c>
      <c r="M576" s="361">
        <v>0</v>
      </c>
      <c r="N576" s="361">
        <v>0</v>
      </c>
      <c r="O576" s="361">
        <v>0</v>
      </c>
      <c r="P576" s="361">
        <v>0</v>
      </c>
      <c r="Q576" s="361">
        <v>0</v>
      </c>
      <c r="R576" s="361">
        <v>0</v>
      </c>
      <c r="S576" s="361">
        <v>0</v>
      </c>
      <c r="T576" s="361">
        <v>0</v>
      </c>
      <c r="U576" s="361">
        <v>0</v>
      </c>
      <c r="V576" s="361">
        <v>0</v>
      </c>
      <c r="W576" s="361">
        <v>0</v>
      </c>
      <c r="X576" s="361">
        <v>0</v>
      </c>
      <c r="Y576" s="361">
        <v>0</v>
      </c>
      <c r="Z576" s="362">
        <f t="shared" si="35"/>
        <v>0</v>
      </c>
      <c r="AA576" s="363"/>
    </row>
    <row r="577" spans="1:27" s="364" customFormat="1" ht="12.75" customHeight="1">
      <c r="A577" s="358">
        <f t="shared" si="33"/>
        <v>15</v>
      </c>
      <c r="B577" s="398">
        <v>130802279060199</v>
      </c>
      <c r="C577" s="417" t="s">
        <v>778</v>
      </c>
      <c r="D577" s="359">
        <f>+SUMIF('BG SISTEMA'!A:A,'CA EF'!B577,'BG SISTEMA'!F:F)</f>
        <v>0</v>
      </c>
      <c r="E577" s="360"/>
      <c r="F577" s="360"/>
      <c r="G577" s="418">
        <v>0</v>
      </c>
      <c r="H577" s="361">
        <f t="shared" si="34"/>
        <v>0</v>
      </c>
      <c r="I577" s="361">
        <v>0</v>
      </c>
      <c r="J577" s="361">
        <v>0</v>
      </c>
      <c r="K577" s="361">
        <v>0</v>
      </c>
      <c r="L577" s="361">
        <v>0</v>
      </c>
      <c r="M577" s="361">
        <v>0</v>
      </c>
      <c r="N577" s="361">
        <v>0</v>
      </c>
      <c r="O577" s="361">
        <v>0</v>
      </c>
      <c r="P577" s="361">
        <v>0</v>
      </c>
      <c r="Q577" s="361">
        <v>0</v>
      </c>
      <c r="R577" s="361">
        <v>0</v>
      </c>
      <c r="S577" s="361">
        <v>0</v>
      </c>
      <c r="T577" s="361">
        <v>0</v>
      </c>
      <c r="U577" s="361">
        <v>0</v>
      </c>
      <c r="V577" s="361">
        <v>0</v>
      </c>
      <c r="W577" s="361">
        <v>0</v>
      </c>
      <c r="X577" s="361">
        <v>0</v>
      </c>
      <c r="Y577" s="361">
        <v>0</v>
      </c>
      <c r="Z577" s="362">
        <f t="shared" si="35"/>
        <v>0</v>
      </c>
      <c r="AA577" s="363"/>
    </row>
    <row r="578" spans="1:27" s="364" customFormat="1" ht="12.75" customHeight="1">
      <c r="A578" s="358">
        <f t="shared" si="33"/>
        <v>15</v>
      </c>
      <c r="B578" s="398">
        <v>130802290010101</v>
      </c>
      <c r="C578" s="417" t="s">
        <v>779</v>
      </c>
      <c r="D578" s="359">
        <f>+SUMIF('BG SISTEMA'!A:A,'CA EF'!B578,'BG SISTEMA'!F:F)</f>
        <v>0</v>
      </c>
      <c r="E578" s="360"/>
      <c r="F578" s="360"/>
      <c r="G578" s="418">
        <v>0</v>
      </c>
      <c r="H578" s="361">
        <f t="shared" si="34"/>
        <v>0</v>
      </c>
      <c r="I578" s="361">
        <v>0</v>
      </c>
      <c r="J578" s="361">
        <v>0</v>
      </c>
      <c r="K578" s="361">
        <v>0</v>
      </c>
      <c r="L578" s="361">
        <v>0</v>
      </c>
      <c r="M578" s="361">
        <v>0</v>
      </c>
      <c r="N578" s="361">
        <v>0</v>
      </c>
      <c r="O578" s="361">
        <v>0</v>
      </c>
      <c r="P578" s="361">
        <v>0</v>
      </c>
      <c r="Q578" s="361">
        <v>0</v>
      </c>
      <c r="R578" s="361">
        <v>0</v>
      </c>
      <c r="S578" s="361">
        <v>0</v>
      </c>
      <c r="T578" s="361">
        <v>0</v>
      </c>
      <c r="U578" s="361">
        <v>0</v>
      </c>
      <c r="V578" s="361">
        <v>0</v>
      </c>
      <c r="W578" s="361">
        <v>0</v>
      </c>
      <c r="X578" s="361">
        <v>0</v>
      </c>
      <c r="Y578" s="361">
        <v>0</v>
      </c>
      <c r="Z578" s="362">
        <f t="shared" si="35"/>
        <v>0</v>
      </c>
      <c r="AA578" s="363"/>
    </row>
    <row r="579" spans="1:27" s="364" customFormat="1" ht="12.75" customHeight="1">
      <c r="A579" s="358">
        <f t="shared" si="33"/>
        <v>15</v>
      </c>
      <c r="B579" s="398">
        <v>130802290010199</v>
      </c>
      <c r="C579" s="417" t="s">
        <v>780</v>
      </c>
      <c r="D579" s="359">
        <f>+SUMIF('BG SISTEMA'!A:A,'CA EF'!B579,'BG SISTEMA'!F:F)</f>
        <v>0</v>
      </c>
      <c r="E579" s="360"/>
      <c r="F579" s="360"/>
      <c r="G579" s="418">
        <v>0</v>
      </c>
      <c r="H579" s="361">
        <f t="shared" si="34"/>
        <v>0</v>
      </c>
      <c r="I579" s="361">
        <v>0</v>
      </c>
      <c r="J579" s="361">
        <v>0</v>
      </c>
      <c r="K579" s="361">
        <v>0</v>
      </c>
      <c r="L579" s="361">
        <v>0</v>
      </c>
      <c r="M579" s="361">
        <v>0</v>
      </c>
      <c r="N579" s="361">
        <v>0</v>
      </c>
      <c r="O579" s="361">
        <v>0</v>
      </c>
      <c r="P579" s="361">
        <v>0</v>
      </c>
      <c r="Q579" s="361">
        <v>0</v>
      </c>
      <c r="R579" s="361">
        <v>0</v>
      </c>
      <c r="S579" s="361">
        <v>0</v>
      </c>
      <c r="T579" s="361">
        <v>0</v>
      </c>
      <c r="U579" s="361">
        <v>0</v>
      </c>
      <c r="V579" s="361">
        <v>0</v>
      </c>
      <c r="W579" s="361">
        <v>0</v>
      </c>
      <c r="X579" s="361">
        <v>0</v>
      </c>
      <c r="Y579" s="361">
        <v>0</v>
      </c>
      <c r="Z579" s="362">
        <f t="shared" si="35"/>
        <v>0</v>
      </c>
      <c r="AA579" s="363"/>
    </row>
    <row r="580" spans="1:27" s="364" customFormat="1" ht="12.75" customHeight="1">
      <c r="A580" s="358">
        <f t="shared" si="33"/>
        <v>15</v>
      </c>
      <c r="B580" s="398">
        <v>130802299010101</v>
      </c>
      <c r="C580" s="417" t="s">
        <v>781</v>
      </c>
      <c r="D580" s="359">
        <f>+SUMIF('BG SISTEMA'!A:A,'CA EF'!B580,'BG SISTEMA'!F:F)</f>
        <v>0</v>
      </c>
      <c r="E580" s="360"/>
      <c r="F580" s="360"/>
      <c r="G580" s="418">
        <v>0</v>
      </c>
      <c r="H580" s="361">
        <f t="shared" si="34"/>
        <v>0</v>
      </c>
      <c r="I580" s="361">
        <v>0</v>
      </c>
      <c r="J580" s="361">
        <v>0</v>
      </c>
      <c r="K580" s="361">
        <v>0</v>
      </c>
      <c r="L580" s="361">
        <v>0</v>
      </c>
      <c r="M580" s="361">
        <v>0</v>
      </c>
      <c r="N580" s="361">
        <v>0</v>
      </c>
      <c r="O580" s="361">
        <v>0</v>
      </c>
      <c r="P580" s="361">
        <v>0</v>
      </c>
      <c r="Q580" s="361">
        <v>0</v>
      </c>
      <c r="R580" s="361">
        <v>0</v>
      </c>
      <c r="S580" s="361">
        <v>0</v>
      </c>
      <c r="T580" s="361">
        <v>0</v>
      </c>
      <c r="U580" s="361">
        <v>0</v>
      </c>
      <c r="V580" s="361">
        <v>0</v>
      </c>
      <c r="W580" s="361">
        <v>0</v>
      </c>
      <c r="X580" s="361">
        <v>0</v>
      </c>
      <c r="Y580" s="361">
        <v>0</v>
      </c>
      <c r="Z580" s="362">
        <f t="shared" si="35"/>
        <v>0</v>
      </c>
      <c r="AA580" s="363"/>
    </row>
    <row r="581" spans="1:27" s="364" customFormat="1" ht="12.75" customHeight="1">
      <c r="A581" s="358">
        <f t="shared" si="33"/>
        <v>15</v>
      </c>
      <c r="B581" s="398">
        <v>130802299010199</v>
      </c>
      <c r="C581" s="417" t="s">
        <v>782</v>
      </c>
      <c r="D581" s="359">
        <f>+SUMIF('BG SISTEMA'!A:A,'CA EF'!B581,'BG SISTEMA'!F:F)</f>
        <v>0</v>
      </c>
      <c r="E581" s="360"/>
      <c r="F581" s="360"/>
      <c r="G581" s="418">
        <v>0</v>
      </c>
      <c r="H581" s="361">
        <f t="shared" si="34"/>
        <v>0</v>
      </c>
      <c r="I581" s="361">
        <v>0</v>
      </c>
      <c r="J581" s="361">
        <v>0</v>
      </c>
      <c r="K581" s="361">
        <v>0</v>
      </c>
      <c r="L581" s="361">
        <v>0</v>
      </c>
      <c r="M581" s="361">
        <v>0</v>
      </c>
      <c r="N581" s="361">
        <v>0</v>
      </c>
      <c r="O581" s="361">
        <v>0</v>
      </c>
      <c r="P581" s="361">
        <v>0</v>
      </c>
      <c r="Q581" s="361">
        <v>0</v>
      </c>
      <c r="R581" s="361">
        <v>0</v>
      </c>
      <c r="S581" s="361">
        <v>0</v>
      </c>
      <c r="T581" s="361">
        <v>0</v>
      </c>
      <c r="U581" s="361">
        <v>0</v>
      </c>
      <c r="V581" s="361">
        <v>0</v>
      </c>
      <c r="W581" s="361">
        <v>0</v>
      </c>
      <c r="X581" s="361">
        <v>0</v>
      </c>
      <c r="Y581" s="361">
        <v>0</v>
      </c>
      <c r="Z581" s="362">
        <f t="shared" si="35"/>
        <v>0</v>
      </c>
      <c r="AA581" s="363"/>
    </row>
    <row r="582" spans="1:27" s="364" customFormat="1" ht="12.75" customHeight="1">
      <c r="A582" s="358">
        <f t="shared" si="33"/>
        <v>15</v>
      </c>
      <c r="B582" s="398">
        <v>130802310010101</v>
      </c>
      <c r="C582" s="417" t="s">
        <v>783</v>
      </c>
      <c r="D582" s="359">
        <f>+SUMIF('BG SISTEMA'!A:A,'CA EF'!B582,'BG SISTEMA'!F:F)</f>
        <v>0</v>
      </c>
      <c r="E582" s="360"/>
      <c r="F582" s="360"/>
      <c r="G582" s="418">
        <v>0</v>
      </c>
      <c r="H582" s="361">
        <f t="shared" si="34"/>
        <v>0</v>
      </c>
      <c r="I582" s="361">
        <v>0</v>
      </c>
      <c r="J582" s="361">
        <v>0</v>
      </c>
      <c r="K582" s="361">
        <v>0</v>
      </c>
      <c r="L582" s="361">
        <v>0</v>
      </c>
      <c r="M582" s="361">
        <v>0</v>
      </c>
      <c r="N582" s="361">
        <v>0</v>
      </c>
      <c r="O582" s="361">
        <v>0</v>
      </c>
      <c r="P582" s="361">
        <v>0</v>
      </c>
      <c r="Q582" s="361">
        <v>0</v>
      </c>
      <c r="R582" s="361">
        <v>0</v>
      </c>
      <c r="S582" s="361">
        <v>0</v>
      </c>
      <c r="T582" s="361">
        <v>0</v>
      </c>
      <c r="U582" s="361">
        <v>0</v>
      </c>
      <c r="V582" s="361">
        <v>0</v>
      </c>
      <c r="W582" s="361">
        <v>0</v>
      </c>
      <c r="X582" s="361">
        <v>0</v>
      </c>
      <c r="Y582" s="361">
        <v>0</v>
      </c>
      <c r="Z582" s="362">
        <f t="shared" si="35"/>
        <v>0</v>
      </c>
      <c r="AA582" s="363"/>
    </row>
    <row r="583" spans="1:27" s="364" customFormat="1" ht="12.75" customHeight="1">
      <c r="A583" s="358">
        <f t="shared" si="33"/>
        <v>15</v>
      </c>
      <c r="B583" s="398">
        <v>130802310010199</v>
      </c>
      <c r="C583" s="417" t="s">
        <v>784</v>
      </c>
      <c r="D583" s="359">
        <f>+SUMIF('BG SISTEMA'!A:A,'CA EF'!B583,'BG SISTEMA'!F:F)</f>
        <v>0</v>
      </c>
      <c r="E583" s="360"/>
      <c r="F583" s="360"/>
      <c r="G583" s="418">
        <v>0</v>
      </c>
      <c r="H583" s="361">
        <f t="shared" si="34"/>
        <v>0</v>
      </c>
      <c r="I583" s="361">
        <v>0</v>
      </c>
      <c r="J583" s="361">
        <v>0</v>
      </c>
      <c r="K583" s="361">
        <v>0</v>
      </c>
      <c r="L583" s="361">
        <v>0</v>
      </c>
      <c r="M583" s="361">
        <v>0</v>
      </c>
      <c r="N583" s="361">
        <v>0</v>
      </c>
      <c r="O583" s="361">
        <v>0</v>
      </c>
      <c r="P583" s="361">
        <v>0</v>
      </c>
      <c r="Q583" s="361">
        <v>0</v>
      </c>
      <c r="R583" s="361">
        <v>0</v>
      </c>
      <c r="S583" s="361">
        <v>0</v>
      </c>
      <c r="T583" s="361">
        <v>0</v>
      </c>
      <c r="U583" s="361">
        <v>0</v>
      </c>
      <c r="V583" s="361">
        <v>0</v>
      </c>
      <c r="W583" s="361">
        <v>0</v>
      </c>
      <c r="X583" s="361">
        <v>0</v>
      </c>
      <c r="Y583" s="361">
        <v>0</v>
      </c>
      <c r="Z583" s="362">
        <f t="shared" si="35"/>
        <v>0</v>
      </c>
      <c r="AA583" s="363"/>
    </row>
    <row r="584" spans="1:27" s="364" customFormat="1" ht="12.75" customHeight="1">
      <c r="A584" s="358">
        <f t="shared" si="33"/>
        <v>15</v>
      </c>
      <c r="B584" s="398">
        <v>130802319010101</v>
      </c>
      <c r="C584" s="417" t="s">
        <v>785</v>
      </c>
      <c r="D584" s="359">
        <f>+SUMIF('BG SISTEMA'!A:A,'CA EF'!B584,'BG SISTEMA'!F:F)</f>
        <v>0</v>
      </c>
      <c r="E584" s="360"/>
      <c r="F584" s="360"/>
      <c r="G584" s="418">
        <v>0</v>
      </c>
      <c r="H584" s="361">
        <f t="shared" si="34"/>
        <v>0</v>
      </c>
      <c r="I584" s="361">
        <v>0</v>
      </c>
      <c r="J584" s="361">
        <v>0</v>
      </c>
      <c r="K584" s="361">
        <v>0</v>
      </c>
      <c r="L584" s="361">
        <v>0</v>
      </c>
      <c r="M584" s="361">
        <v>0</v>
      </c>
      <c r="N584" s="361">
        <v>0</v>
      </c>
      <c r="O584" s="361">
        <v>0</v>
      </c>
      <c r="P584" s="361">
        <v>0</v>
      </c>
      <c r="Q584" s="361">
        <v>0</v>
      </c>
      <c r="R584" s="361">
        <v>0</v>
      </c>
      <c r="S584" s="361">
        <v>0</v>
      </c>
      <c r="T584" s="361">
        <v>0</v>
      </c>
      <c r="U584" s="361">
        <v>0</v>
      </c>
      <c r="V584" s="361">
        <v>0</v>
      </c>
      <c r="W584" s="361">
        <v>0</v>
      </c>
      <c r="X584" s="361">
        <v>0</v>
      </c>
      <c r="Y584" s="361">
        <v>0</v>
      </c>
      <c r="Z584" s="362">
        <f t="shared" si="35"/>
        <v>0</v>
      </c>
      <c r="AA584" s="363"/>
    </row>
    <row r="585" spans="1:27" s="364" customFormat="1" ht="12.75" customHeight="1">
      <c r="A585" s="358">
        <f t="shared" si="33"/>
        <v>15</v>
      </c>
      <c r="B585" s="398">
        <v>130802319010199</v>
      </c>
      <c r="C585" s="417" t="s">
        <v>786</v>
      </c>
      <c r="D585" s="359">
        <f>+SUMIF('BG SISTEMA'!A:A,'CA EF'!B585,'BG SISTEMA'!F:F)</f>
        <v>0</v>
      </c>
      <c r="E585" s="360"/>
      <c r="F585" s="360"/>
      <c r="G585" s="418">
        <v>0</v>
      </c>
      <c r="H585" s="361">
        <f t="shared" si="34"/>
        <v>0</v>
      </c>
      <c r="I585" s="361">
        <v>0</v>
      </c>
      <c r="J585" s="361">
        <v>0</v>
      </c>
      <c r="K585" s="361">
        <v>0</v>
      </c>
      <c r="L585" s="361">
        <v>0</v>
      </c>
      <c r="M585" s="361">
        <v>0</v>
      </c>
      <c r="N585" s="361">
        <v>0</v>
      </c>
      <c r="O585" s="361">
        <v>0</v>
      </c>
      <c r="P585" s="361">
        <v>0</v>
      </c>
      <c r="Q585" s="361">
        <v>0</v>
      </c>
      <c r="R585" s="361">
        <v>0</v>
      </c>
      <c r="S585" s="361">
        <v>0</v>
      </c>
      <c r="T585" s="361">
        <v>0</v>
      </c>
      <c r="U585" s="361">
        <v>0</v>
      </c>
      <c r="V585" s="361">
        <v>0</v>
      </c>
      <c r="W585" s="361">
        <v>0</v>
      </c>
      <c r="X585" s="361">
        <v>0</v>
      </c>
      <c r="Y585" s="361">
        <v>0</v>
      </c>
      <c r="Z585" s="362">
        <f t="shared" si="35"/>
        <v>0</v>
      </c>
      <c r="AA585" s="363"/>
    </row>
    <row r="586" spans="1:27" s="364" customFormat="1" ht="12.75" customHeight="1">
      <c r="A586" s="358">
        <f t="shared" si="33"/>
        <v>15</v>
      </c>
      <c r="B586" s="398">
        <v>130802330010101</v>
      </c>
      <c r="C586" s="417" t="s">
        <v>787</v>
      </c>
      <c r="D586" s="359">
        <f>+SUMIF('BG SISTEMA'!A:A,'CA EF'!B586,'BG SISTEMA'!F:F)</f>
        <v>0</v>
      </c>
      <c r="E586" s="360"/>
      <c r="F586" s="360"/>
      <c r="G586" s="418">
        <v>0</v>
      </c>
      <c r="H586" s="361">
        <f t="shared" si="34"/>
        <v>0</v>
      </c>
      <c r="I586" s="361">
        <v>0</v>
      </c>
      <c r="J586" s="361">
        <v>0</v>
      </c>
      <c r="K586" s="361">
        <v>0</v>
      </c>
      <c r="L586" s="361">
        <v>0</v>
      </c>
      <c r="M586" s="361">
        <v>0</v>
      </c>
      <c r="N586" s="361">
        <v>0</v>
      </c>
      <c r="O586" s="361">
        <v>0</v>
      </c>
      <c r="P586" s="361">
        <v>0</v>
      </c>
      <c r="Q586" s="361">
        <v>0</v>
      </c>
      <c r="R586" s="361">
        <v>0</v>
      </c>
      <c r="S586" s="361">
        <v>0</v>
      </c>
      <c r="T586" s="361">
        <v>0</v>
      </c>
      <c r="U586" s="361">
        <v>0</v>
      </c>
      <c r="V586" s="361">
        <v>0</v>
      </c>
      <c r="W586" s="361">
        <v>0</v>
      </c>
      <c r="X586" s="361">
        <v>0</v>
      </c>
      <c r="Y586" s="361">
        <v>0</v>
      </c>
      <c r="Z586" s="362">
        <f t="shared" si="35"/>
        <v>0</v>
      </c>
      <c r="AA586" s="365"/>
    </row>
    <row r="587" spans="1:27" s="364" customFormat="1" ht="12.75" customHeight="1">
      <c r="A587" s="358">
        <f t="shared" si="33"/>
        <v>15</v>
      </c>
      <c r="B587" s="398">
        <v>130802330010199</v>
      </c>
      <c r="C587" s="417" t="s">
        <v>788</v>
      </c>
      <c r="D587" s="359">
        <f>+SUMIF('BG SISTEMA'!A:A,'CA EF'!B587,'BG SISTEMA'!F:F)</f>
        <v>0</v>
      </c>
      <c r="E587" s="360"/>
      <c r="F587" s="360"/>
      <c r="G587" s="418">
        <v>0</v>
      </c>
      <c r="H587" s="361">
        <f t="shared" si="34"/>
        <v>0</v>
      </c>
      <c r="I587" s="361">
        <v>0</v>
      </c>
      <c r="J587" s="361">
        <v>0</v>
      </c>
      <c r="K587" s="361">
        <v>0</v>
      </c>
      <c r="L587" s="361">
        <v>0</v>
      </c>
      <c r="M587" s="361">
        <v>0</v>
      </c>
      <c r="N587" s="361">
        <v>0</v>
      </c>
      <c r="O587" s="361">
        <v>0</v>
      </c>
      <c r="P587" s="361">
        <v>0</v>
      </c>
      <c r="Q587" s="361">
        <v>0</v>
      </c>
      <c r="R587" s="361">
        <v>0</v>
      </c>
      <c r="S587" s="361">
        <v>0</v>
      </c>
      <c r="T587" s="361">
        <v>0</v>
      </c>
      <c r="U587" s="361">
        <v>0</v>
      </c>
      <c r="V587" s="361">
        <v>0</v>
      </c>
      <c r="W587" s="361">
        <v>0</v>
      </c>
      <c r="X587" s="361">
        <v>0</v>
      </c>
      <c r="Y587" s="361">
        <v>0</v>
      </c>
      <c r="Z587" s="362">
        <f t="shared" si="35"/>
        <v>0</v>
      </c>
      <c r="AA587" s="365"/>
    </row>
    <row r="588" spans="1:27" s="364" customFormat="1" ht="12.75" customHeight="1">
      <c r="A588" s="358">
        <f t="shared" si="33"/>
        <v>15</v>
      </c>
      <c r="B588" s="398">
        <v>130802330030101</v>
      </c>
      <c r="C588" s="417" t="s">
        <v>789</v>
      </c>
      <c r="D588" s="359">
        <f>+SUMIF('BG SISTEMA'!A:A,'CA EF'!B588,'BG SISTEMA'!F:F)</f>
        <v>0</v>
      </c>
      <c r="E588" s="360"/>
      <c r="F588" s="360"/>
      <c r="G588" s="418">
        <v>0</v>
      </c>
      <c r="H588" s="361">
        <f t="shared" si="34"/>
        <v>0</v>
      </c>
      <c r="I588" s="361">
        <v>0</v>
      </c>
      <c r="J588" s="361">
        <v>0</v>
      </c>
      <c r="K588" s="361">
        <v>0</v>
      </c>
      <c r="L588" s="361">
        <v>0</v>
      </c>
      <c r="M588" s="361">
        <v>0</v>
      </c>
      <c r="N588" s="361">
        <v>0</v>
      </c>
      <c r="O588" s="361">
        <v>0</v>
      </c>
      <c r="P588" s="361">
        <v>0</v>
      </c>
      <c r="Q588" s="361">
        <v>0</v>
      </c>
      <c r="R588" s="361">
        <v>0</v>
      </c>
      <c r="S588" s="361">
        <v>0</v>
      </c>
      <c r="T588" s="361">
        <v>0</v>
      </c>
      <c r="U588" s="361">
        <v>0</v>
      </c>
      <c r="V588" s="361">
        <v>0</v>
      </c>
      <c r="W588" s="361">
        <v>0</v>
      </c>
      <c r="X588" s="361">
        <v>0</v>
      </c>
      <c r="Y588" s="361">
        <v>0</v>
      </c>
      <c r="Z588" s="362">
        <f t="shared" si="35"/>
        <v>0</v>
      </c>
      <c r="AA588" s="365"/>
    </row>
    <row r="589" spans="1:27" s="364" customFormat="1" ht="12.75" customHeight="1">
      <c r="A589" s="358">
        <f t="shared" si="33"/>
        <v>15</v>
      </c>
      <c r="B589" s="398">
        <v>130802330030199</v>
      </c>
      <c r="C589" s="417" t="s">
        <v>790</v>
      </c>
      <c r="D589" s="359">
        <f>+SUMIF('BG SISTEMA'!A:A,'CA EF'!B589,'BG SISTEMA'!F:F)</f>
        <v>0</v>
      </c>
      <c r="E589" s="360"/>
      <c r="F589" s="360"/>
      <c r="G589" s="418">
        <v>0</v>
      </c>
      <c r="H589" s="361">
        <f t="shared" si="34"/>
        <v>0</v>
      </c>
      <c r="I589" s="361">
        <v>0</v>
      </c>
      <c r="J589" s="361">
        <v>0</v>
      </c>
      <c r="K589" s="361">
        <v>0</v>
      </c>
      <c r="L589" s="361">
        <v>0</v>
      </c>
      <c r="M589" s="361">
        <v>0</v>
      </c>
      <c r="N589" s="361">
        <v>0</v>
      </c>
      <c r="O589" s="361">
        <v>0</v>
      </c>
      <c r="P589" s="361">
        <v>0</v>
      </c>
      <c r="Q589" s="361">
        <v>0</v>
      </c>
      <c r="R589" s="361">
        <v>0</v>
      </c>
      <c r="S589" s="361">
        <v>0</v>
      </c>
      <c r="T589" s="361">
        <v>0</v>
      </c>
      <c r="U589" s="361">
        <v>0</v>
      </c>
      <c r="V589" s="361">
        <v>0</v>
      </c>
      <c r="W589" s="361">
        <v>0</v>
      </c>
      <c r="X589" s="361">
        <v>0</v>
      </c>
      <c r="Y589" s="361">
        <v>0</v>
      </c>
      <c r="Z589" s="362">
        <f t="shared" si="35"/>
        <v>0</v>
      </c>
      <c r="AA589" s="365"/>
    </row>
    <row r="590" spans="1:27" s="364" customFormat="1" ht="12.75" customHeight="1">
      <c r="A590" s="358">
        <f t="shared" si="33"/>
        <v>15</v>
      </c>
      <c r="B590" s="398">
        <v>130802339010101</v>
      </c>
      <c r="C590" s="417" t="s">
        <v>791</v>
      </c>
      <c r="D590" s="359">
        <f>+SUMIF('BG SISTEMA'!A:A,'CA EF'!B590,'BG SISTEMA'!F:F)</f>
        <v>0</v>
      </c>
      <c r="E590" s="360"/>
      <c r="F590" s="360"/>
      <c r="G590" s="418">
        <v>0</v>
      </c>
      <c r="H590" s="361">
        <f t="shared" si="34"/>
        <v>0</v>
      </c>
      <c r="I590" s="361">
        <v>0</v>
      </c>
      <c r="J590" s="361">
        <v>0</v>
      </c>
      <c r="K590" s="361">
        <v>0</v>
      </c>
      <c r="L590" s="361">
        <v>0</v>
      </c>
      <c r="M590" s="361">
        <v>0</v>
      </c>
      <c r="N590" s="361">
        <v>0</v>
      </c>
      <c r="O590" s="361">
        <v>0</v>
      </c>
      <c r="P590" s="361">
        <v>0</v>
      </c>
      <c r="Q590" s="361">
        <v>0</v>
      </c>
      <c r="R590" s="361">
        <v>0</v>
      </c>
      <c r="S590" s="361">
        <v>0</v>
      </c>
      <c r="T590" s="361">
        <v>0</v>
      </c>
      <c r="U590" s="361">
        <v>0</v>
      </c>
      <c r="V590" s="361">
        <v>0</v>
      </c>
      <c r="W590" s="361">
        <v>0</v>
      </c>
      <c r="X590" s="361">
        <v>0</v>
      </c>
      <c r="Y590" s="361">
        <v>0</v>
      </c>
      <c r="Z590" s="362">
        <f t="shared" si="35"/>
        <v>0</v>
      </c>
      <c r="AA590" s="365"/>
    </row>
    <row r="591" spans="1:27" s="364" customFormat="1" ht="12.75" customHeight="1">
      <c r="A591" s="358">
        <f t="shared" si="33"/>
        <v>15</v>
      </c>
      <c r="B591" s="398">
        <v>130802339010199</v>
      </c>
      <c r="C591" s="417" t="s">
        <v>792</v>
      </c>
      <c r="D591" s="359">
        <f>+SUMIF('BG SISTEMA'!A:A,'CA EF'!B591,'BG SISTEMA'!F:F)</f>
        <v>0</v>
      </c>
      <c r="E591" s="360"/>
      <c r="F591" s="360"/>
      <c r="G591" s="418">
        <v>0</v>
      </c>
      <c r="H591" s="361">
        <f t="shared" si="34"/>
        <v>0</v>
      </c>
      <c r="I591" s="361">
        <v>0</v>
      </c>
      <c r="J591" s="361">
        <v>0</v>
      </c>
      <c r="K591" s="361">
        <v>0</v>
      </c>
      <c r="L591" s="361">
        <v>0</v>
      </c>
      <c r="M591" s="361">
        <v>0</v>
      </c>
      <c r="N591" s="361">
        <v>0</v>
      </c>
      <c r="O591" s="361">
        <v>0</v>
      </c>
      <c r="P591" s="361">
        <v>0</v>
      </c>
      <c r="Q591" s="361">
        <v>0</v>
      </c>
      <c r="R591" s="361">
        <v>0</v>
      </c>
      <c r="S591" s="361">
        <v>0</v>
      </c>
      <c r="T591" s="361">
        <v>0</v>
      </c>
      <c r="U591" s="361">
        <v>0</v>
      </c>
      <c r="V591" s="361">
        <v>0</v>
      </c>
      <c r="W591" s="361">
        <v>0</v>
      </c>
      <c r="X591" s="361">
        <v>0</v>
      </c>
      <c r="Y591" s="361">
        <v>0</v>
      </c>
      <c r="Z591" s="362">
        <f t="shared" si="35"/>
        <v>0</v>
      </c>
      <c r="AA591" s="363"/>
    </row>
    <row r="592" spans="1:27" s="364" customFormat="1" ht="12.75" customHeight="1">
      <c r="A592" s="358">
        <f t="shared" si="33"/>
        <v>15</v>
      </c>
      <c r="B592" s="398">
        <v>130802339020101</v>
      </c>
      <c r="C592" s="417" t="s">
        <v>793</v>
      </c>
      <c r="D592" s="359">
        <f>+SUMIF('BG SISTEMA'!A:A,'CA EF'!B592,'BG SISTEMA'!F:F)</f>
        <v>0</v>
      </c>
      <c r="E592" s="360"/>
      <c r="F592" s="360"/>
      <c r="G592" s="418">
        <v>0</v>
      </c>
      <c r="H592" s="361">
        <f t="shared" si="34"/>
        <v>0</v>
      </c>
      <c r="I592" s="361">
        <v>0</v>
      </c>
      <c r="J592" s="361">
        <v>0</v>
      </c>
      <c r="K592" s="361">
        <v>0</v>
      </c>
      <c r="L592" s="361">
        <v>0</v>
      </c>
      <c r="M592" s="361">
        <v>0</v>
      </c>
      <c r="N592" s="361">
        <v>0</v>
      </c>
      <c r="O592" s="361">
        <v>0</v>
      </c>
      <c r="P592" s="361">
        <v>0</v>
      </c>
      <c r="Q592" s="361">
        <v>0</v>
      </c>
      <c r="R592" s="361">
        <v>0</v>
      </c>
      <c r="S592" s="361">
        <v>0</v>
      </c>
      <c r="T592" s="361">
        <v>0</v>
      </c>
      <c r="U592" s="361">
        <v>0</v>
      </c>
      <c r="V592" s="361">
        <v>0</v>
      </c>
      <c r="W592" s="361">
        <v>0</v>
      </c>
      <c r="X592" s="361">
        <v>0</v>
      </c>
      <c r="Y592" s="361">
        <v>0</v>
      </c>
      <c r="Z592" s="362">
        <f t="shared" si="35"/>
        <v>0</v>
      </c>
      <c r="AA592" s="365"/>
    </row>
    <row r="593" spans="1:27" s="364" customFormat="1" ht="12.75" customHeight="1">
      <c r="A593" s="358">
        <f t="shared" si="33"/>
        <v>15</v>
      </c>
      <c r="B593" s="398">
        <v>130802339020199</v>
      </c>
      <c r="C593" s="417" t="s">
        <v>794</v>
      </c>
      <c r="D593" s="359">
        <f>+SUMIF('BG SISTEMA'!A:A,'CA EF'!B593,'BG SISTEMA'!F:F)</f>
        <v>0</v>
      </c>
      <c r="E593" s="360"/>
      <c r="F593" s="360"/>
      <c r="G593" s="418">
        <v>0</v>
      </c>
      <c r="H593" s="361">
        <f t="shared" si="34"/>
        <v>0</v>
      </c>
      <c r="I593" s="361">
        <v>0</v>
      </c>
      <c r="J593" s="361">
        <v>0</v>
      </c>
      <c r="K593" s="361">
        <v>0</v>
      </c>
      <c r="L593" s="361">
        <v>0</v>
      </c>
      <c r="M593" s="361">
        <v>0</v>
      </c>
      <c r="N593" s="361">
        <v>0</v>
      </c>
      <c r="O593" s="361">
        <v>0</v>
      </c>
      <c r="P593" s="361">
        <v>0</v>
      </c>
      <c r="Q593" s="361">
        <v>0</v>
      </c>
      <c r="R593" s="361">
        <v>0</v>
      </c>
      <c r="S593" s="361">
        <v>0</v>
      </c>
      <c r="T593" s="361">
        <v>0</v>
      </c>
      <c r="U593" s="361">
        <v>0</v>
      </c>
      <c r="V593" s="361">
        <v>0</v>
      </c>
      <c r="W593" s="361">
        <v>0</v>
      </c>
      <c r="X593" s="361">
        <v>0</v>
      </c>
      <c r="Y593" s="361">
        <v>0</v>
      </c>
      <c r="Z593" s="362">
        <f t="shared" si="35"/>
        <v>0</v>
      </c>
      <c r="AA593" s="365"/>
    </row>
    <row r="594" spans="1:27" s="364" customFormat="1" ht="12.75" customHeight="1">
      <c r="A594" s="358">
        <f t="shared" si="33"/>
        <v>15</v>
      </c>
      <c r="B594" s="398">
        <v>130902350010101</v>
      </c>
      <c r="C594" s="417" t="s">
        <v>795</v>
      </c>
      <c r="D594" s="359">
        <f>+SUMIF('BG SISTEMA'!A:A,'CA EF'!B594,'BG SISTEMA'!F:F)</f>
        <v>0</v>
      </c>
      <c r="E594" s="360"/>
      <c r="F594" s="360"/>
      <c r="G594" s="418">
        <v>0</v>
      </c>
      <c r="H594" s="361">
        <f t="shared" si="34"/>
        <v>0</v>
      </c>
      <c r="I594" s="361">
        <v>0</v>
      </c>
      <c r="J594" s="361">
        <v>0</v>
      </c>
      <c r="K594" s="361">
        <v>0</v>
      </c>
      <c r="L594" s="361">
        <v>0</v>
      </c>
      <c r="M594" s="361">
        <v>0</v>
      </c>
      <c r="N594" s="361">
        <v>0</v>
      </c>
      <c r="O594" s="361">
        <v>0</v>
      </c>
      <c r="P594" s="361">
        <v>0</v>
      </c>
      <c r="Q594" s="361">
        <v>0</v>
      </c>
      <c r="R594" s="361">
        <v>0</v>
      </c>
      <c r="S594" s="361">
        <v>0</v>
      </c>
      <c r="T594" s="361">
        <v>0</v>
      </c>
      <c r="U594" s="361">
        <v>0</v>
      </c>
      <c r="V594" s="361">
        <v>0</v>
      </c>
      <c r="W594" s="361">
        <v>0</v>
      </c>
      <c r="X594" s="361">
        <v>0</v>
      </c>
      <c r="Y594" s="361">
        <v>0</v>
      </c>
      <c r="Z594" s="362">
        <f t="shared" si="35"/>
        <v>0</v>
      </c>
      <c r="AA594" s="365"/>
    </row>
    <row r="595" spans="1:27" s="364" customFormat="1" ht="12.75" customHeight="1">
      <c r="A595" s="358">
        <f t="shared" si="33"/>
        <v>15</v>
      </c>
      <c r="B595" s="398">
        <v>130902350010199</v>
      </c>
      <c r="C595" s="417" t="s">
        <v>796</v>
      </c>
      <c r="D595" s="359">
        <f>+SUMIF('BG SISTEMA'!A:A,'CA EF'!B595,'BG SISTEMA'!F:F)</f>
        <v>0</v>
      </c>
      <c r="E595" s="360"/>
      <c r="F595" s="360"/>
      <c r="G595" s="418">
        <v>0</v>
      </c>
      <c r="H595" s="361">
        <f t="shared" si="34"/>
        <v>0</v>
      </c>
      <c r="I595" s="361">
        <v>0</v>
      </c>
      <c r="J595" s="361">
        <v>0</v>
      </c>
      <c r="K595" s="361">
        <v>0</v>
      </c>
      <c r="L595" s="361">
        <v>0</v>
      </c>
      <c r="M595" s="361">
        <v>0</v>
      </c>
      <c r="N595" s="361">
        <v>0</v>
      </c>
      <c r="O595" s="361">
        <v>0</v>
      </c>
      <c r="P595" s="361">
        <v>0</v>
      </c>
      <c r="Q595" s="361">
        <v>0</v>
      </c>
      <c r="R595" s="361">
        <v>0</v>
      </c>
      <c r="S595" s="361">
        <v>0</v>
      </c>
      <c r="T595" s="361">
        <v>0</v>
      </c>
      <c r="U595" s="361">
        <v>0</v>
      </c>
      <c r="V595" s="361">
        <v>0</v>
      </c>
      <c r="W595" s="361">
        <v>0</v>
      </c>
      <c r="X595" s="361">
        <v>0</v>
      </c>
      <c r="Y595" s="361">
        <v>0</v>
      </c>
      <c r="Z595" s="362">
        <f t="shared" si="35"/>
        <v>0</v>
      </c>
      <c r="AA595" s="365"/>
    </row>
    <row r="596" spans="1:27" s="364" customFormat="1" ht="12.75" customHeight="1">
      <c r="A596" s="358">
        <f t="shared" si="33"/>
        <v>15</v>
      </c>
      <c r="B596" s="398">
        <v>130902350020101</v>
      </c>
      <c r="C596" s="417" t="s">
        <v>797</v>
      </c>
      <c r="D596" s="359">
        <f>+SUMIF('BG SISTEMA'!A:A,'CA EF'!B596,'BG SISTEMA'!F:F)</f>
        <v>0</v>
      </c>
      <c r="E596" s="360"/>
      <c r="F596" s="360"/>
      <c r="G596" s="418">
        <v>0</v>
      </c>
      <c r="H596" s="361">
        <f t="shared" si="34"/>
        <v>0</v>
      </c>
      <c r="I596" s="361">
        <v>0</v>
      </c>
      <c r="J596" s="361">
        <v>0</v>
      </c>
      <c r="K596" s="361">
        <v>0</v>
      </c>
      <c r="L596" s="361">
        <v>0</v>
      </c>
      <c r="M596" s="361">
        <v>0</v>
      </c>
      <c r="N596" s="361">
        <v>0</v>
      </c>
      <c r="O596" s="361">
        <v>0</v>
      </c>
      <c r="P596" s="361">
        <v>0</v>
      </c>
      <c r="Q596" s="361">
        <v>0</v>
      </c>
      <c r="R596" s="361">
        <v>0</v>
      </c>
      <c r="S596" s="361">
        <v>0</v>
      </c>
      <c r="T596" s="361">
        <v>0</v>
      </c>
      <c r="U596" s="361">
        <v>0</v>
      </c>
      <c r="V596" s="361">
        <v>0</v>
      </c>
      <c r="W596" s="361">
        <v>0</v>
      </c>
      <c r="X596" s="361">
        <v>0</v>
      </c>
      <c r="Y596" s="361">
        <v>0</v>
      </c>
      <c r="Z596" s="362">
        <f t="shared" si="35"/>
        <v>0</v>
      </c>
      <c r="AA596" s="363"/>
    </row>
    <row r="597" spans="1:27" s="364" customFormat="1" ht="12.75" customHeight="1">
      <c r="A597" s="358">
        <f t="shared" si="33"/>
        <v>15</v>
      </c>
      <c r="B597" s="398">
        <v>130902350020199</v>
      </c>
      <c r="C597" s="417" t="s">
        <v>798</v>
      </c>
      <c r="D597" s="359">
        <f>+SUMIF('BG SISTEMA'!A:A,'CA EF'!B597,'BG SISTEMA'!F:F)</f>
        <v>0</v>
      </c>
      <c r="E597" s="360"/>
      <c r="F597" s="360"/>
      <c r="G597" s="418">
        <v>0</v>
      </c>
      <c r="H597" s="361">
        <f t="shared" si="34"/>
        <v>0</v>
      </c>
      <c r="I597" s="361">
        <v>0</v>
      </c>
      <c r="J597" s="361">
        <v>0</v>
      </c>
      <c r="K597" s="361">
        <v>0</v>
      </c>
      <c r="L597" s="361">
        <v>0</v>
      </c>
      <c r="M597" s="361">
        <v>0</v>
      </c>
      <c r="N597" s="361">
        <v>0</v>
      </c>
      <c r="O597" s="361">
        <v>0</v>
      </c>
      <c r="P597" s="361">
        <v>0</v>
      </c>
      <c r="Q597" s="361">
        <v>0</v>
      </c>
      <c r="R597" s="361">
        <v>0</v>
      </c>
      <c r="S597" s="361">
        <v>0</v>
      </c>
      <c r="T597" s="361">
        <v>0</v>
      </c>
      <c r="U597" s="361">
        <v>0</v>
      </c>
      <c r="V597" s="361">
        <v>0</v>
      </c>
      <c r="W597" s="361">
        <v>0</v>
      </c>
      <c r="X597" s="361">
        <v>0</v>
      </c>
      <c r="Y597" s="361">
        <v>0</v>
      </c>
      <c r="Z597" s="362">
        <f t="shared" si="35"/>
        <v>0</v>
      </c>
      <c r="AA597" s="365"/>
    </row>
    <row r="598" spans="1:27" s="364" customFormat="1" ht="12.75" customHeight="1">
      <c r="A598" s="358">
        <f t="shared" si="33"/>
        <v>15</v>
      </c>
      <c r="B598" s="398">
        <v>130902350030101</v>
      </c>
      <c r="C598" s="417" t="s">
        <v>799</v>
      </c>
      <c r="D598" s="359">
        <f>+SUMIF('BG SISTEMA'!A:A,'CA EF'!B598,'BG SISTEMA'!F:F)</f>
        <v>0</v>
      </c>
      <c r="E598" s="360"/>
      <c r="F598" s="360"/>
      <c r="G598" s="418">
        <v>0</v>
      </c>
      <c r="H598" s="361">
        <f t="shared" si="34"/>
        <v>0</v>
      </c>
      <c r="I598" s="361">
        <v>0</v>
      </c>
      <c r="J598" s="361">
        <v>0</v>
      </c>
      <c r="K598" s="361">
        <v>0</v>
      </c>
      <c r="L598" s="361">
        <v>0</v>
      </c>
      <c r="M598" s="361">
        <v>0</v>
      </c>
      <c r="N598" s="361">
        <v>0</v>
      </c>
      <c r="O598" s="361">
        <v>0</v>
      </c>
      <c r="P598" s="361">
        <v>0</v>
      </c>
      <c r="Q598" s="361">
        <v>0</v>
      </c>
      <c r="R598" s="361">
        <v>0</v>
      </c>
      <c r="S598" s="361">
        <v>0</v>
      </c>
      <c r="T598" s="361">
        <v>0</v>
      </c>
      <c r="U598" s="361">
        <v>0</v>
      </c>
      <c r="V598" s="361">
        <v>0</v>
      </c>
      <c r="W598" s="361">
        <v>0</v>
      </c>
      <c r="X598" s="361">
        <v>0</v>
      </c>
      <c r="Y598" s="361">
        <v>0</v>
      </c>
      <c r="Z598" s="362">
        <f t="shared" si="35"/>
        <v>0</v>
      </c>
      <c r="AA598" s="365"/>
    </row>
    <row r="599" spans="1:27" s="364" customFormat="1" ht="12.75" customHeight="1">
      <c r="A599" s="358">
        <f t="shared" si="33"/>
        <v>15</v>
      </c>
      <c r="B599" s="398">
        <v>130902350030199</v>
      </c>
      <c r="C599" s="417" t="s">
        <v>800</v>
      </c>
      <c r="D599" s="359">
        <f>+SUMIF('BG SISTEMA'!A:A,'CA EF'!B599,'BG SISTEMA'!F:F)</f>
        <v>0</v>
      </c>
      <c r="E599" s="360"/>
      <c r="F599" s="360"/>
      <c r="G599" s="418">
        <v>0</v>
      </c>
      <c r="H599" s="361">
        <f t="shared" si="34"/>
        <v>0</v>
      </c>
      <c r="I599" s="361">
        <v>0</v>
      </c>
      <c r="J599" s="361">
        <v>0</v>
      </c>
      <c r="K599" s="361">
        <v>0</v>
      </c>
      <c r="L599" s="361">
        <v>0</v>
      </c>
      <c r="M599" s="361">
        <v>0</v>
      </c>
      <c r="N599" s="361">
        <v>0</v>
      </c>
      <c r="O599" s="361">
        <v>0</v>
      </c>
      <c r="P599" s="361">
        <v>0</v>
      </c>
      <c r="Q599" s="361">
        <v>0</v>
      </c>
      <c r="R599" s="361">
        <v>0</v>
      </c>
      <c r="S599" s="361">
        <v>0</v>
      </c>
      <c r="T599" s="361">
        <v>0</v>
      </c>
      <c r="U599" s="361">
        <v>0</v>
      </c>
      <c r="V599" s="361">
        <v>0</v>
      </c>
      <c r="W599" s="361">
        <v>0</v>
      </c>
      <c r="X599" s="361">
        <v>0</v>
      </c>
      <c r="Y599" s="361">
        <v>0</v>
      </c>
      <c r="Z599" s="362">
        <f t="shared" si="35"/>
        <v>0</v>
      </c>
      <c r="AA599" s="365"/>
    </row>
    <row r="600" spans="1:27" s="364" customFormat="1" ht="12.75" customHeight="1">
      <c r="A600" s="358">
        <f t="shared" si="33"/>
        <v>15</v>
      </c>
      <c r="B600" s="398">
        <v>130902350040101</v>
      </c>
      <c r="C600" s="417" t="s">
        <v>801</v>
      </c>
      <c r="D600" s="359">
        <f>+SUMIF('BG SISTEMA'!A:A,'CA EF'!B600,'BG SISTEMA'!F:F)</f>
        <v>0</v>
      </c>
      <c r="E600" s="360"/>
      <c r="F600" s="360"/>
      <c r="G600" s="418">
        <v>0</v>
      </c>
      <c r="H600" s="361">
        <f t="shared" si="34"/>
        <v>0</v>
      </c>
      <c r="I600" s="361">
        <v>0</v>
      </c>
      <c r="J600" s="361">
        <v>0</v>
      </c>
      <c r="K600" s="361">
        <v>0</v>
      </c>
      <c r="L600" s="361">
        <v>0</v>
      </c>
      <c r="M600" s="361">
        <v>0</v>
      </c>
      <c r="N600" s="361">
        <v>0</v>
      </c>
      <c r="O600" s="361">
        <v>0</v>
      </c>
      <c r="P600" s="361">
        <v>0</v>
      </c>
      <c r="Q600" s="361">
        <v>0</v>
      </c>
      <c r="R600" s="361">
        <v>0</v>
      </c>
      <c r="S600" s="361">
        <v>0</v>
      </c>
      <c r="T600" s="361">
        <v>0</v>
      </c>
      <c r="U600" s="361">
        <v>0</v>
      </c>
      <c r="V600" s="361">
        <v>0</v>
      </c>
      <c r="W600" s="361">
        <v>0</v>
      </c>
      <c r="X600" s="361">
        <v>0</v>
      </c>
      <c r="Y600" s="361">
        <v>0</v>
      </c>
      <c r="Z600" s="362">
        <f t="shared" si="35"/>
        <v>0</v>
      </c>
      <c r="AA600" s="365"/>
    </row>
    <row r="601" spans="1:27" s="364" customFormat="1" ht="12.75" customHeight="1">
      <c r="A601" s="358">
        <f t="shared" si="33"/>
        <v>15</v>
      </c>
      <c r="B601" s="398">
        <v>130902350040199</v>
      </c>
      <c r="C601" s="417" t="s">
        <v>802</v>
      </c>
      <c r="D601" s="359">
        <f>+SUMIF('BG SISTEMA'!A:A,'CA EF'!B601,'BG SISTEMA'!F:F)</f>
        <v>0</v>
      </c>
      <c r="E601" s="360"/>
      <c r="F601" s="360"/>
      <c r="G601" s="418">
        <v>0</v>
      </c>
      <c r="H601" s="361">
        <f t="shared" si="34"/>
        <v>0</v>
      </c>
      <c r="I601" s="361">
        <v>0</v>
      </c>
      <c r="J601" s="361">
        <v>0</v>
      </c>
      <c r="K601" s="361">
        <v>0</v>
      </c>
      <c r="L601" s="361">
        <v>0</v>
      </c>
      <c r="M601" s="361">
        <v>0</v>
      </c>
      <c r="N601" s="361">
        <v>0</v>
      </c>
      <c r="O601" s="361">
        <v>0</v>
      </c>
      <c r="P601" s="361">
        <v>0</v>
      </c>
      <c r="Q601" s="361">
        <v>0</v>
      </c>
      <c r="R601" s="361">
        <v>0</v>
      </c>
      <c r="S601" s="361">
        <v>0</v>
      </c>
      <c r="T601" s="361">
        <v>0</v>
      </c>
      <c r="U601" s="361">
        <v>0</v>
      </c>
      <c r="V601" s="361">
        <v>0</v>
      </c>
      <c r="W601" s="361">
        <v>0</v>
      </c>
      <c r="X601" s="361">
        <v>0</v>
      </c>
      <c r="Y601" s="361">
        <v>0</v>
      </c>
      <c r="Z601" s="362">
        <f t="shared" si="35"/>
        <v>0</v>
      </c>
      <c r="AA601" s="365"/>
    </row>
    <row r="602" spans="1:27" s="364" customFormat="1" ht="12.75" customHeight="1">
      <c r="A602" s="358">
        <f t="shared" si="33"/>
        <v>15</v>
      </c>
      <c r="B602" s="398">
        <v>130902350050101</v>
      </c>
      <c r="C602" s="417" t="s">
        <v>803</v>
      </c>
      <c r="D602" s="359">
        <f>+SUMIF('BG SISTEMA'!A:A,'CA EF'!B602,'BG SISTEMA'!F:F)</f>
        <v>0</v>
      </c>
      <c r="E602" s="360"/>
      <c r="F602" s="360"/>
      <c r="G602" s="418">
        <v>0</v>
      </c>
      <c r="H602" s="361">
        <f t="shared" si="34"/>
        <v>0</v>
      </c>
      <c r="I602" s="361">
        <v>0</v>
      </c>
      <c r="J602" s="361">
        <v>0</v>
      </c>
      <c r="K602" s="361">
        <v>0</v>
      </c>
      <c r="L602" s="361">
        <v>0</v>
      </c>
      <c r="M602" s="361">
        <v>0</v>
      </c>
      <c r="N602" s="361">
        <v>0</v>
      </c>
      <c r="O602" s="361">
        <v>0</v>
      </c>
      <c r="P602" s="361">
        <v>0</v>
      </c>
      <c r="Q602" s="361">
        <v>0</v>
      </c>
      <c r="R602" s="361">
        <v>0</v>
      </c>
      <c r="S602" s="361">
        <v>0</v>
      </c>
      <c r="T602" s="361">
        <v>0</v>
      </c>
      <c r="U602" s="361">
        <v>0</v>
      </c>
      <c r="V602" s="361">
        <v>0</v>
      </c>
      <c r="W602" s="361">
        <v>0</v>
      </c>
      <c r="X602" s="361">
        <v>0</v>
      </c>
      <c r="Y602" s="361">
        <v>0</v>
      </c>
      <c r="Z602" s="362">
        <f t="shared" si="35"/>
        <v>0</v>
      </c>
      <c r="AA602" s="363"/>
    </row>
    <row r="603" spans="1:27" s="364" customFormat="1" ht="12.75" customHeight="1">
      <c r="A603" s="358">
        <f t="shared" si="33"/>
        <v>15</v>
      </c>
      <c r="B603" s="398">
        <v>130902350050199</v>
      </c>
      <c r="C603" s="417" t="s">
        <v>804</v>
      </c>
      <c r="D603" s="359">
        <f>+SUMIF('BG SISTEMA'!A:A,'CA EF'!B603,'BG SISTEMA'!F:F)</f>
        <v>0</v>
      </c>
      <c r="E603" s="360"/>
      <c r="F603" s="360"/>
      <c r="G603" s="418">
        <v>0</v>
      </c>
      <c r="H603" s="361">
        <f t="shared" si="34"/>
        <v>0</v>
      </c>
      <c r="I603" s="361">
        <v>0</v>
      </c>
      <c r="J603" s="361">
        <v>0</v>
      </c>
      <c r="K603" s="361">
        <v>0</v>
      </c>
      <c r="L603" s="361">
        <v>0</v>
      </c>
      <c r="M603" s="361">
        <v>0</v>
      </c>
      <c r="N603" s="361">
        <v>0</v>
      </c>
      <c r="O603" s="361">
        <v>0</v>
      </c>
      <c r="P603" s="361">
        <v>0</v>
      </c>
      <c r="Q603" s="361">
        <v>0</v>
      </c>
      <c r="R603" s="361">
        <v>0</v>
      </c>
      <c r="S603" s="361">
        <v>0</v>
      </c>
      <c r="T603" s="361">
        <v>0</v>
      </c>
      <c r="U603" s="361">
        <v>0</v>
      </c>
      <c r="V603" s="361">
        <v>0</v>
      </c>
      <c r="W603" s="361">
        <v>0</v>
      </c>
      <c r="X603" s="361">
        <v>0</v>
      </c>
      <c r="Y603" s="361">
        <v>0</v>
      </c>
      <c r="Z603" s="362">
        <f t="shared" si="35"/>
        <v>0</v>
      </c>
      <c r="AA603" s="365"/>
    </row>
    <row r="604" spans="1:27" s="364" customFormat="1" ht="12.75" customHeight="1">
      <c r="A604" s="358">
        <f t="shared" si="33"/>
        <v>15</v>
      </c>
      <c r="B604" s="398">
        <v>130902350060101</v>
      </c>
      <c r="C604" s="417" t="s">
        <v>805</v>
      </c>
      <c r="D604" s="359">
        <f>+SUMIF('BG SISTEMA'!A:A,'CA EF'!B604,'BG SISTEMA'!F:F)</f>
        <v>0</v>
      </c>
      <c r="E604" s="360"/>
      <c r="F604" s="360"/>
      <c r="G604" s="418">
        <v>0</v>
      </c>
      <c r="H604" s="361">
        <f t="shared" si="34"/>
        <v>0</v>
      </c>
      <c r="I604" s="361">
        <v>0</v>
      </c>
      <c r="J604" s="361">
        <v>0</v>
      </c>
      <c r="K604" s="361">
        <v>0</v>
      </c>
      <c r="L604" s="361">
        <v>0</v>
      </c>
      <c r="M604" s="361">
        <v>0</v>
      </c>
      <c r="N604" s="361">
        <v>0</v>
      </c>
      <c r="O604" s="361">
        <v>0</v>
      </c>
      <c r="P604" s="361">
        <v>0</v>
      </c>
      <c r="Q604" s="361">
        <v>0</v>
      </c>
      <c r="R604" s="361">
        <v>0</v>
      </c>
      <c r="S604" s="361">
        <v>0</v>
      </c>
      <c r="T604" s="361">
        <v>0</v>
      </c>
      <c r="U604" s="361">
        <v>0</v>
      </c>
      <c r="V604" s="361">
        <v>0</v>
      </c>
      <c r="W604" s="361">
        <v>0</v>
      </c>
      <c r="X604" s="361">
        <v>0</v>
      </c>
      <c r="Y604" s="361">
        <v>0</v>
      </c>
      <c r="Z604" s="362">
        <f t="shared" si="35"/>
        <v>0</v>
      </c>
      <c r="AA604" s="365"/>
    </row>
    <row r="605" spans="1:27" s="364" customFormat="1" ht="12.75" customHeight="1">
      <c r="A605" s="358">
        <f t="shared" si="33"/>
        <v>15</v>
      </c>
      <c r="B605" s="398">
        <v>130902350060199</v>
      </c>
      <c r="C605" s="417" t="s">
        <v>806</v>
      </c>
      <c r="D605" s="359">
        <f>+SUMIF('BG SISTEMA'!A:A,'CA EF'!B605,'BG SISTEMA'!F:F)</f>
        <v>0</v>
      </c>
      <c r="E605" s="360"/>
      <c r="F605" s="360"/>
      <c r="G605" s="418">
        <v>0</v>
      </c>
      <c r="H605" s="361">
        <f t="shared" si="34"/>
        <v>0</v>
      </c>
      <c r="I605" s="361">
        <v>0</v>
      </c>
      <c r="J605" s="361">
        <v>0</v>
      </c>
      <c r="K605" s="361">
        <v>0</v>
      </c>
      <c r="L605" s="361">
        <v>0</v>
      </c>
      <c r="M605" s="361">
        <v>0</v>
      </c>
      <c r="N605" s="361">
        <v>0</v>
      </c>
      <c r="O605" s="361">
        <v>0</v>
      </c>
      <c r="P605" s="361">
        <v>0</v>
      </c>
      <c r="Q605" s="361">
        <v>0</v>
      </c>
      <c r="R605" s="361">
        <v>0</v>
      </c>
      <c r="S605" s="361">
        <v>0</v>
      </c>
      <c r="T605" s="361">
        <v>0</v>
      </c>
      <c r="U605" s="361">
        <v>0</v>
      </c>
      <c r="V605" s="361">
        <v>0</v>
      </c>
      <c r="W605" s="361">
        <v>0</v>
      </c>
      <c r="X605" s="361">
        <v>0</v>
      </c>
      <c r="Y605" s="361">
        <v>0</v>
      </c>
      <c r="Z605" s="362">
        <f t="shared" si="35"/>
        <v>0</v>
      </c>
      <c r="AA605" s="363"/>
    </row>
    <row r="606" spans="1:27" s="364" customFormat="1" ht="12.75" customHeight="1">
      <c r="A606" s="358">
        <f t="shared" si="2"/>
        <v>15</v>
      </c>
      <c r="B606" s="398">
        <v>130902350070101</v>
      </c>
      <c r="C606" s="417" t="s">
        <v>807</v>
      </c>
      <c r="D606" s="359">
        <f>+SUMIF('BG SISTEMA'!A:A,'CA EF'!B606,'BG SISTEMA'!F:F)</f>
        <v>0</v>
      </c>
      <c r="E606" s="360"/>
      <c r="F606" s="360"/>
      <c r="G606" s="418">
        <v>0</v>
      </c>
      <c r="H606" s="361">
        <f t="shared" si="31"/>
        <v>0</v>
      </c>
      <c r="I606" s="361">
        <v>0</v>
      </c>
      <c r="J606" s="361">
        <v>0</v>
      </c>
      <c r="K606" s="361">
        <v>0</v>
      </c>
      <c r="L606" s="361">
        <v>0</v>
      </c>
      <c r="M606" s="361">
        <v>0</v>
      </c>
      <c r="N606" s="361">
        <v>0</v>
      </c>
      <c r="O606" s="361">
        <v>0</v>
      </c>
      <c r="P606" s="361">
        <v>0</v>
      </c>
      <c r="Q606" s="361">
        <v>0</v>
      </c>
      <c r="R606" s="361">
        <v>0</v>
      </c>
      <c r="S606" s="361">
        <v>0</v>
      </c>
      <c r="T606" s="361">
        <v>0</v>
      </c>
      <c r="U606" s="361">
        <v>0</v>
      </c>
      <c r="V606" s="361">
        <v>0</v>
      </c>
      <c r="W606" s="361">
        <v>0</v>
      </c>
      <c r="X606" s="361">
        <v>0</v>
      </c>
      <c r="Y606" s="361">
        <v>0</v>
      </c>
      <c r="Z606" s="362">
        <f t="shared" si="32"/>
        <v>0</v>
      </c>
      <c r="AA606" s="365"/>
    </row>
    <row r="607" spans="1:27" s="364" customFormat="1" ht="12.75" customHeight="1">
      <c r="A607" s="358">
        <f t="shared" si="2"/>
        <v>15</v>
      </c>
      <c r="B607" s="398">
        <v>130902350070199</v>
      </c>
      <c r="C607" s="417" t="s">
        <v>808</v>
      </c>
      <c r="D607" s="359">
        <f>+SUMIF('BG SISTEMA'!A:A,'CA EF'!B607,'BG SISTEMA'!F:F)</f>
        <v>0</v>
      </c>
      <c r="E607" s="360"/>
      <c r="F607" s="360"/>
      <c r="G607" s="418">
        <v>0</v>
      </c>
      <c r="H607" s="361">
        <f t="shared" si="31"/>
        <v>0</v>
      </c>
      <c r="I607" s="361">
        <v>0</v>
      </c>
      <c r="J607" s="361">
        <v>0</v>
      </c>
      <c r="K607" s="361">
        <v>0</v>
      </c>
      <c r="L607" s="361">
        <v>0</v>
      </c>
      <c r="M607" s="361">
        <v>0</v>
      </c>
      <c r="N607" s="361">
        <v>0</v>
      </c>
      <c r="O607" s="361">
        <v>0</v>
      </c>
      <c r="P607" s="361">
        <v>0</v>
      </c>
      <c r="Q607" s="361">
        <v>0</v>
      </c>
      <c r="R607" s="361">
        <v>0</v>
      </c>
      <c r="S607" s="361">
        <v>0</v>
      </c>
      <c r="T607" s="361">
        <v>0</v>
      </c>
      <c r="U607" s="361">
        <v>0</v>
      </c>
      <c r="V607" s="361">
        <v>0</v>
      </c>
      <c r="W607" s="361">
        <v>0</v>
      </c>
      <c r="X607" s="361">
        <v>0</v>
      </c>
      <c r="Y607" s="361">
        <v>0</v>
      </c>
      <c r="Z607" s="362">
        <f t="shared" si="32"/>
        <v>0</v>
      </c>
      <c r="AA607" s="365"/>
    </row>
    <row r="608" spans="1:27" s="364" customFormat="1" ht="12.75" customHeight="1">
      <c r="A608" s="358">
        <f t="shared" si="2"/>
        <v>15</v>
      </c>
      <c r="B608" s="398">
        <v>130902350080101</v>
      </c>
      <c r="C608" s="417" t="s">
        <v>809</v>
      </c>
      <c r="D608" s="359">
        <f>+SUMIF('BG SISTEMA'!A:A,'CA EF'!B608,'BG SISTEMA'!F:F)</f>
        <v>0</v>
      </c>
      <c r="E608" s="360"/>
      <c r="F608" s="360"/>
      <c r="G608" s="418">
        <v>0</v>
      </c>
      <c r="H608" s="361">
        <f t="shared" si="31"/>
        <v>0</v>
      </c>
      <c r="I608" s="361">
        <v>0</v>
      </c>
      <c r="J608" s="361">
        <v>0</v>
      </c>
      <c r="K608" s="361">
        <v>0</v>
      </c>
      <c r="L608" s="361">
        <v>0</v>
      </c>
      <c r="M608" s="361">
        <v>0</v>
      </c>
      <c r="N608" s="361">
        <v>0</v>
      </c>
      <c r="O608" s="361">
        <v>0</v>
      </c>
      <c r="P608" s="361">
        <v>0</v>
      </c>
      <c r="Q608" s="361">
        <v>0</v>
      </c>
      <c r="R608" s="361">
        <v>0</v>
      </c>
      <c r="S608" s="361">
        <v>0</v>
      </c>
      <c r="T608" s="361">
        <v>0</v>
      </c>
      <c r="U608" s="361">
        <v>0</v>
      </c>
      <c r="V608" s="361">
        <v>0</v>
      </c>
      <c r="W608" s="361">
        <v>0</v>
      </c>
      <c r="X608" s="361">
        <v>0</v>
      </c>
      <c r="Y608" s="361">
        <v>0</v>
      </c>
      <c r="Z608" s="362">
        <f t="shared" si="32"/>
        <v>0</v>
      </c>
      <c r="AA608" s="365"/>
    </row>
    <row r="609" spans="1:27" s="364" customFormat="1" ht="12.75" customHeight="1">
      <c r="A609" s="358">
        <f t="shared" si="2"/>
        <v>15</v>
      </c>
      <c r="B609" s="398">
        <v>130902350080199</v>
      </c>
      <c r="C609" s="417" t="s">
        <v>810</v>
      </c>
      <c r="D609" s="359">
        <f>+SUMIF('BG SISTEMA'!A:A,'CA EF'!B609,'BG SISTEMA'!F:F)</f>
        <v>0</v>
      </c>
      <c r="E609" s="360"/>
      <c r="F609" s="360"/>
      <c r="G609" s="418">
        <v>0</v>
      </c>
      <c r="H609" s="361">
        <f t="shared" si="31"/>
        <v>0</v>
      </c>
      <c r="I609" s="361">
        <v>0</v>
      </c>
      <c r="J609" s="361">
        <v>0</v>
      </c>
      <c r="K609" s="361">
        <v>0</v>
      </c>
      <c r="L609" s="361">
        <v>0</v>
      </c>
      <c r="M609" s="361">
        <v>0</v>
      </c>
      <c r="N609" s="361">
        <v>0</v>
      </c>
      <c r="O609" s="361">
        <v>0</v>
      </c>
      <c r="P609" s="361">
        <v>0</v>
      </c>
      <c r="Q609" s="361">
        <v>0</v>
      </c>
      <c r="R609" s="361">
        <v>0</v>
      </c>
      <c r="S609" s="361">
        <v>0</v>
      </c>
      <c r="T609" s="361">
        <v>0</v>
      </c>
      <c r="U609" s="361">
        <v>0</v>
      </c>
      <c r="V609" s="361">
        <v>0</v>
      </c>
      <c r="W609" s="361">
        <v>0</v>
      </c>
      <c r="X609" s="361">
        <v>0</v>
      </c>
      <c r="Y609" s="361">
        <v>0</v>
      </c>
      <c r="Z609" s="362">
        <f t="shared" si="32"/>
        <v>0</v>
      </c>
      <c r="AA609" s="365"/>
    </row>
    <row r="610" spans="1:27" s="364" customFormat="1" ht="12.75" customHeight="1">
      <c r="A610" s="358">
        <f t="shared" si="2"/>
        <v>15</v>
      </c>
      <c r="B610" s="398">
        <v>130902350090101</v>
      </c>
      <c r="C610" s="417" t="s">
        <v>811</v>
      </c>
      <c r="D610" s="359">
        <f>+SUMIF('BG SISTEMA'!A:A,'CA EF'!B610,'BG SISTEMA'!F:F)</f>
        <v>0</v>
      </c>
      <c r="E610" s="360"/>
      <c r="F610" s="360"/>
      <c r="G610" s="418">
        <v>0</v>
      </c>
      <c r="H610" s="361">
        <f t="shared" si="31"/>
        <v>0</v>
      </c>
      <c r="I610" s="361">
        <v>0</v>
      </c>
      <c r="J610" s="361">
        <v>0</v>
      </c>
      <c r="K610" s="361">
        <v>0</v>
      </c>
      <c r="L610" s="361">
        <v>0</v>
      </c>
      <c r="M610" s="361">
        <v>0</v>
      </c>
      <c r="N610" s="361">
        <v>0</v>
      </c>
      <c r="O610" s="361">
        <v>0</v>
      </c>
      <c r="P610" s="361">
        <v>0</v>
      </c>
      <c r="Q610" s="361">
        <v>0</v>
      </c>
      <c r="R610" s="361">
        <v>0</v>
      </c>
      <c r="S610" s="361">
        <v>0</v>
      </c>
      <c r="T610" s="361">
        <v>0</v>
      </c>
      <c r="U610" s="361">
        <v>0</v>
      </c>
      <c r="V610" s="361">
        <v>0</v>
      </c>
      <c r="W610" s="361">
        <v>0</v>
      </c>
      <c r="X610" s="361">
        <v>0</v>
      </c>
      <c r="Y610" s="361">
        <v>0</v>
      </c>
      <c r="Z610" s="362">
        <f t="shared" si="32"/>
        <v>0</v>
      </c>
      <c r="AA610" s="365"/>
    </row>
    <row r="611" spans="1:27" s="364" customFormat="1" ht="12.75" customHeight="1">
      <c r="A611" s="358">
        <f t="shared" ref="A611:A671" si="36">+LEN(B611)</f>
        <v>15</v>
      </c>
      <c r="B611" s="398">
        <v>130902350090199</v>
      </c>
      <c r="C611" s="417" t="s">
        <v>812</v>
      </c>
      <c r="D611" s="359">
        <f>+SUMIF('BG SISTEMA'!A:A,'CA EF'!B611,'BG SISTEMA'!F:F)</f>
        <v>0</v>
      </c>
      <c r="E611" s="360"/>
      <c r="F611" s="360"/>
      <c r="G611" s="418">
        <v>0</v>
      </c>
      <c r="H611" s="361">
        <f t="shared" si="31"/>
        <v>0</v>
      </c>
      <c r="I611" s="361">
        <v>0</v>
      </c>
      <c r="J611" s="361">
        <v>0</v>
      </c>
      <c r="K611" s="361">
        <v>0</v>
      </c>
      <c r="L611" s="361">
        <v>0</v>
      </c>
      <c r="M611" s="361">
        <v>0</v>
      </c>
      <c r="N611" s="361">
        <v>0</v>
      </c>
      <c r="O611" s="361">
        <v>0</v>
      </c>
      <c r="P611" s="361">
        <v>0</v>
      </c>
      <c r="Q611" s="361">
        <v>0</v>
      </c>
      <c r="R611" s="361">
        <v>0</v>
      </c>
      <c r="S611" s="361">
        <v>0</v>
      </c>
      <c r="T611" s="361">
        <v>0</v>
      </c>
      <c r="U611" s="361">
        <v>0</v>
      </c>
      <c r="V611" s="361">
        <v>0</v>
      </c>
      <c r="W611" s="361">
        <v>0</v>
      </c>
      <c r="X611" s="361">
        <v>0</v>
      </c>
      <c r="Y611" s="361">
        <v>0</v>
      </c>
      <c r="Z611" s="362">
        <f t="shared" si="32"/>
        <v>0</v>
      </c>
      <c r="AA611" s="363"/>
    </row>
    <row r="612" spans="1:27" s="364" customFormat="1" ht="12.75" customHeight="1">
      <c r="A612" s="358">
        <f t="shared" si="36"/>
        <v>15</v>
      </c>
      <c r="B612" s="398">
        <v>130902350100101</v>
      </c>
      <c r="C612" s="417" t="s">
        <v>813</v>
      </c>
      <c r="D612" s="359">
        <f>+SUMIF('BG SISTEMA'!A:A,'CA EF'!B612,'BG SISTEMA'!F:F)</f>
        <v>0</v>
      </c>
      <c r="E612" s="360"/>
      <c r="F612" s="360"/>
      <c r="G612" s="418">
        <v>0</v>
      </c>
      <c r="H612" s="361">
        <f t="shared" si="31"/>
        <v>0</v>
      </c>
      <c r="I612" s="361">
        <v>0</v>
      </c>
      <c r="J612" s="361">
        <v>0</v>
      </c>
      <c r="K612" s="361">
        <v>0</v>
      </c>
      <c r="L612" s="361">
        <v>0</v>
      </c>
      <c r="M612" s="361">
        <v>0</v>
      </c>
      <c r="N612" s="361">
        <v>0</v>
      </c>
      <c r="O612" s="361">
        <v>0</v>
      </c>
      <c r="P612" s="361">
        <v>0</v>
      </c>
      <c r="Q612" s="361">
        <v>0</v>
      </c>
      <c r="R612" s="361">
        <v>0</v>
      </c>
      <c r="S612" s="361">
        <v>0</v>
      </c>
      <c r="T612" s="361">
        <v>0</v>
      </c>
      <c r="U612" s="361">
        <v>0</v>
      </c>
      <c r="V612" s="361">
        <v>0</v>
      </c>
      <c r="W612" s="361">
        <v>0</v>
      </c>
      <c r="X612" s="361">
        <v>0</v>
      </c>
      <c r="Y612" s="361">
        <v>0</v>
      </c>
      <c r="Z612" s="362">
        <f t="shared" si="32"/>
        <v>0</v>
      </c>
      <c r="AA612" s="365"/>
    </row>
    <row r="613" spans="1:27" s="364" customFormat="1" ht="12.75" customHeight="1">
      <c r="A613" s="358">
        <f t="shared" si="36"/>
        <v>15</v>
      </c>
      <c r="B613" s="398">
        <v>130902350100199</v>
      </c>
      <c r="C613" s="417" t="s">
        <v>814</v>
      </c>
      <c r="D613" s="359">
        <f>+SUMIF('BG SISTEMA'!A:A,'CA EF'!B613,'BG SISTEMA'!F:F)</f>
        <v>0</v>
      </c>
      <c r="E613" s="360"/>
      <c r="F613" s="360"/>
      <c r="G613" s="418">
        <v>0</v>
      </c>
      <c r="H613" s="361">
        <f t="shared" si="31"/>
        <v>0</v>
      </c>
      <c r="I613" s="361">
        <v>0</v>
      </c>
      <c r="J613" s="361">
        <v>0</v>
      </c>
      <c r="K613" s="361">
        <v>0</v>
      </c>
      <c r="L613" s="361">
        <v>0</v>
      </c>
      <c r="M613" s="361">
        <v>0</v>
      </c>
      <c r="N613" s="361">
        <v>0</v>
      </c>
      <c r="O613" s="361">
        <v>0</v>
      </c>
      <c r="P613" s="361">
        <v>0</v>
      </c>
      <c r="Q613" s="361">
        <v>0</v>
      </c>
      <c r="R613" s="361">
        <v>0</v>
      </c>
      <c r="S613" s="361">
        <v>0</v>
      </c>
      <c r="T613" s="361">
        <v>0</v>
      </c>
      <c r="U613" s="361">
        <v>0</v>
      </c>
      <c r="V613" s="361">
        <v>0</v>
      </c>
      <c r="W613" s="361">
        <v>0</v>
      </c>
      <c r="X613" s="361">
        <v>0</v>
      </c>
      <c r="Y613" s="361">
        <v>0</v>
      </c>
      <c r="Z613" s="362">
        <f t="shared" si="32"/>
        <v>0</v>
      </c>
      <c r="AA613" s="365"/>
    </row>
    <row r="614" spans="1:27" s="364" customFormat="1" ht="12.75" customHeight="1">
      <c r="A614" s="358">
        <f t="shared" si="36"/>
        <v>15</v>
      </c>
      <c r="B614" s="398">
        <v>130902350110101</v>
      </c>
      <c r="C614" s="417" t="s">
        <v>815</v>
      </c>
      <c r="D614" s="359">
        <f>+SUMIF('BG SISTEMA'!A:A,'CA EF'!B614,'BG SISTEMA'!F:F)</f>
        <v>0</v>
      </c>
      <c r="E614" s="360"/>
      <c r="F614" s="360"/>
      <c r="G614" s="418">
        <v>0</v>
      </c>
      <c r="H614" s="361">
        <f t="shared" si="31"/>
        <v>0</v>
      </c>
      <c r="I614" s="361">
        <v>0</v>
      </c>
      <c r="J614" s="361">
        <v>0</v>
      </c>
      <c r="K614" s="361">
        <v>0</v>
      </c>
      <c r="L614" s="361">
        <v>0</v>
      </c>
      <c r="M614" s="361">
        <v>0</v>
      </c>
      <c r="N614" s="361">
        <v>0</v>
      </c>
      <c r="O614" s="361">
        <v>0</v>
      </c>
      <c r="P614" s="361">
        <v>0</v>
      </c>
      <c r="Q614" s="361">
        <v>0</v>
      </c>
      <c r="R614" s="361">
        <v>0</v>
      </c>
      <c r="S614" s="361">
        <v>0</v>
      </c>
      <c r="T614" s="361">
        <v>0</v>
      </c>
      <c r="U614" s="361">
        <v>0</v>
      </c>
      <c r="V614" s="361">
        <v>0</v>
      </c>
      <c r="W614" s="361">
        <v>0</v>
      </c>
      <c r="X614" s="361">
        <v>0</v>
      </c>
      <c r="Y614" s="361">
        <v>0</v>
      </c>
      <c r="Z614" s="362">
        <f t="shared" si="32"/>
        <v>0</v>
      </c>
      <c r="AA614" s="365"/>
    </row>
    <row r="615" spans="1:27" s="364" customFormat="1" ht="12.75" customHeight="1">
      <c r="A615" s="358">
        <f t="shared" si="36"/>
        <v>15</v>
      </c>
      <c r="B615" s="398">
        <v>130902350110199</v>
      </c>
      <c r="C615" s="417" t="s">
        <v>816</v>
      </c>
      <c r="D615" s="359">
        <f>+SUMIF('BG SISTEMA'!A:A,'CA EF'!B615,'BG SISTEMA'!F:F)</f>
        <v>0</v>
      </c>
      <c r="E615" s="360"/>
      <c r="F615" s="360"/>
      <c r="G615" s="418">
        <v>0</v>
      </c>
      <c r="H615" s="361">
        <f t="shared" si="31"/>
        <v>0</v>
      </c>
      <c r="I615" s="361">
        <v>0</v>
      </c>
      <c r="J615" s="361">
        <v>0</v>
      </c>
      <c r="K615" s="361">
        <v>0</v>
      </c>
      <c r="L615" s="361">
        <v>0</v>
      </c>
      <c r="M615" s="361">
        <v>0</v>
      </c>
      <c r="N615" s="361">
        <v>0</v>
      </c>
      <c r="O615" s="361">
        <v>0</v>
      </c>
      <c r="P615" s="361">
        <v>0</v>
      </c>
      <c r="Q615" s="361">
        <v>0</v>
      </c>
      <c r="R615" s="361">
        <v>0</v>
      </c>
      <c r="S615" s="361">
        <v>0</v>
      </c>
      <c r="T615" s="361">
        <v>0</v>
      </c>
      <c r="U615" s="361">
        <v>0</v>
      </c>
      <c r="V615" s="361">
        <v>0</v>
      </c>
      <c r="W615" s="361">
        <v>0</v>
      </c>
      <c r="X615" s="361">
        <v>0</v>
      </c>
      <c r="Y615" s="361">
        <v>0</v>
      </c>
      <c r="Z615" s="362">
        <f t="shared" si="32"/>
        <v>0</v>
      </c>
      <c r="AA615" s="365"/>
    </row>
    <row r="616" spans="1:27" s="364" customFormat="1" ht="12.75" customHeight="1">
      <c r="A616" s="358">
        <f t="shared" si="36"/>
        <v>15</v>
      </c>
      <c r="B616" s="398">
        <v>130902350120101</v>
      </c>
      <c r="C616" s="417" t="s">
        <v>817</v>
      </c>
      <c r="D616" s="359">
        <f>+SUMIF('BG SISTEMA'!A:A,'CA EF'!B616,'BG SISTEMA'!F:F)</f>
        <v>0</v>
      </c>
      <c r="E616" s="360"/>
      <c r="F616" s="360"/>
      <c r="G616" s="418">
        <v>0</v>
      </c>
      <c r="H616" s="361">
        <f t="shared" si="31"/>
        <v>0</v>
      </c>
      <c r="I616" s="361">
        <v>0</v>
      </c>
      <c r="J616" s="361">
        <v>0</v>
      </c>
      <c r="K616" s="361">
        <v>0</v>
      </c>
      <c r="L616" s="361">
        <v>0</v>
      </c>
      <c r="M616" s="361">
        <v>0</v>
      </c>
      <c r="N616" s="361">
        <v>0</v>
      </c>
      <c r="O616" s="361">
        <v>0</v>
      </c>
      <c r="P616" s="361">
        <v>0</v>
      </c>
      <c r="Q616" s="361">
        <v>0</v>
      </c>
      <c r="R616" s="361">
        <v>0</v>
      </c>
      <c r="S616" s="361">
        <v>0</v>
      </c>
      <c r="T616" s="361">
        <v>0</v>
      </c>
      <c r="U616" s="361">
        <v>0</v>
      </c>
      <c r="V616" s="361">
        <v>0</v>
      </c>
      <c r="W616" s="361">
        <v>0</v>
      </c>
      <c r="X616" s="361">
        <v>0</v>
      </c>
      <c r="Y616" s="361">
        <v>0</v>
      </c>
      <c r="Z616" s="362">
        <f t="shared" si="32"/>
        <v>0</v>
      </c>
      <c r="AA616" s="365"/>
    </row>
    <row r="617" spans="1:27" s="364" customFormat="1" ht="12.75" customHeight="1">
      <c r="A617" s="358">
        <f t="shared" ref="A617" si="37">+LEN(B617)</f>
        <v>15</v>
      </c>
      <c r="B617" s="398">
        <v>130902350120199</v>
      </c>
      <c r="C617" s="417" t="s">
        <v>818</v>
      </c>
      <c r="D617" s="359">
        <f>+SUMIF('BG SISTEMA'!A:A,'CA EF'!B617,'BG SISTEMA'!F:F)</f>
        <v>0</v>
      </c>
      <c r="E617" s="360"/>
      <c r="F617" s="360"/>
      <c r="G617" s="418">
        <v>0</v>
      </c>
      <c r="H617" s="361">
        <f t="shared" ref="H617" si="38">+D617+E617-F617-G617</f>
        <v>0</v>
      </c>
      <c r="I617" s="361">
        <v>0</v>
      </c>
      <c r="J617" s="361">
        <v>0</v>
      </c>
      <c r="K617" s="361">
        <v>0</v>
      </c>
      <c r="L617" s="361">
        <v>0</v>
      </c>
      <c r="M617" s="361">
        <v>0</v>
      </c>
      <c r="N617" s="361">
        <v>0</v>
      </c>
      <c r="O617" s="361">
        <v>0</v>
      </c>
      <c r="P617" s="361">
        <v>0</v>
      </c>
      <c r="Q617" s="361">
        <v>0</v>
      </c>
      <c r="R617" s="361">
        <v>0</v>
      </c>
      <c r="S617" s="361">
        <v>0</v>
      </c>
      <c r="T617" s="361">
        <v>0</v>
      </c>
      <c r="U617" s="361">
        <v>0</v>
      </c>
      <c r="V617" s="361">
        <v>0</v>
      </c>
      <c r="W617" s="361">
        <v>0</v>
      </c>
      <c r="X617" s="361">
        <v>0</v>
      </c>
      <c r="Y617" s="361">
        <v>0</v>
      </c>
      <c r="Z617" s="362">
        <f t="shared" ref="Z617" si="39">SUM(H617:Y617)</f>
        <v>0</v>
      </c>
      <c r="AA617" s="363"/>
    </row>
    <row r="618" spans="1:27" s="364" customFormat="1" ht="12.75" customHeight="1">
      <c r="A618" s="358">
        <f t="shared" si="36"/>
        <v>15</v>
      </c>
      <c r="B618" s="398">
        <v>140102370010101</v>
      </c>
      <c r="C618" s="417" t="s">
        <v>819</v>
      </c>
      <c r="D618" s="359">
        <f>+SUMIF('BG SISTEMA'!A:A,'CA EF'!B618,'BG SISTEMA'!F:F)</f>
        <v>0</v>
      </c>
      <c r="E618" s="360"/>
      <c r="F618" s="360"/>
      <c r="G618" s="418">
        <v>0</v>
      </c>
      <c r="H618" s="361">
        <f t="shared" si="31"/>
        <v>0</v>
      </c>
      <c r="I618" s="361">
        <v>0</v>
      </c>
      <c r="J618" s="361">
        <v>0</v>
      </c>
      <c r="K618" s="361">
        <v>0</v>
      </c>
      <c r="L618" s="361">
        <v>0</v>
      </c>
      <c r="M618" s="361">
        <v>0</v>
      </c>
      <c r="N618" s="361">
        <v>0</v>
      </c>
      <c r="O618" s="361">
        <v>0</v>
      </c>
      <c r="P618" s="361">
        <v>0</v>
      </c>
      <c r="Q618" s="361">
        <v>0</v>
      </c>
      <c r="R618" s="361">
        <v>0</v>
      </c>
      <c r="S618" s="361">
        <v>0</v>
      </c>
      <c r="T618" s="361">
        <v>0</v>
      </c>
      <c r="U618" s="361">
        <v>0</v>
      </c>
      <c r="V618" s="361">
        <v>0</v>
      </c>
      <c r="W618" s="361">
        <v>0</v>
      </c>
      <c r="X618" s="361">
        <v>0</v>
      </c>
      <c r="Y618" s="361">
        <v>0</v>
      </c>
      <c r="Z618" s="362">
        <f t="shared" si="32"/>
        <v>0</v>
      </c>
      <c r="AA618" s="363"/>
    </row>
    <row r="619" spans="1:27" s="364" customFormat="1" ht="12.75" customHeight="1">
      <c r="A619" s="358">
        <f t="shared" si="36"/>
        <v>15</v>
      </c>
      <c r="B619" s="398">
        <v>140102370010199</v>
      </c>
      <c r="C619" s="417" t="s">
        <v>820</v>
      </c>
      <c r="D619" s="359">
        <f>+SUMIF('BG SISTEMA'!A:A,'CA EF'!B619,'BG SISTEMA'!F:F)</f>
        <v>0</v>
      </c>
      <c r="E619" s="360"/>
      <c r="F619" s="360"/>
      <c r="G619" s="418">
        <v>0</v>
      </c>
      <c r="H619" s="361">
        <f t="shared" si="31"/>
        <v>0</v>
      </c>
      <c r="I619" s="361">
        <v>0</v>
      </c>
      <c r="J619" s="361">
        <v>0</v>
      </c>
      <c r="K619" s="361">
        <v>0</v>
      </c>
      <c r="L619" s="361">
        <v>0</v>
      </c>
      <c r="M619" s="361">
        <v>0</v>
      </c>
      <c r="N619" s="361">
        <v>0</v>
      </c>
      <c r="O619" s="361">
        <v>0</v>
      </c>
      <c r="P619" s="361">
        <v>0</v>
      </c>
      <c r="Q619" s="361">
        <v>0</v>
      </c>
      <c r="R619" s="361">
        <v>0</v>
      </c>
      <c r="S619" s="361">
        <v>0</v>
      </c>
      <c r="T619" s="361">
        <v>0</v>
      </c>
      <c r="U619" s="361">
        <v>0</v>
      </c>
      <c r="V619" s="361">
        <v>0</v>
      </c>
      <c r="W619" s="361">
        <v>0</v>
      </c>
      <c r="X619" s="361">
        <v>0</v>
      </c>
      <c r="Y619" s="361">
        <v>0</v>
      </c>
      <c r="Z619" s="362">
        <f t="shared" si="32"/>
        <v>0</v>
      </c>
      <c r="AA619" s="365"/>
    </row>
    <row r="620" spans="1:27" s="364" customFormat="1" ht="12.75" customHeight="1">
      <c r="A620" s="358">
        <f t="shared" si="36"/>
        <v>15</v>
      </c>
      <c r="B620" s="398">
        <v>140102370020101</v>
      </c>
      <c r="C620" s="417" t="s">
        <v>821</v>
      </c>
      <c r="D620" s="359">
        <f>+SUMIF('BG SISTEMA'!A:A,'CA EF'!B620,'BG SISTEMA'!F:F)</f>
        <v>0</v>
      </c>
      <c r="E620" s="360"/>
      <c r="F620" s="360"/>
      <c r="G620" s="418">
        <v>0</v>
      </c>
      <c r="H620" s="361">
        <f t="shared" si="31"/>
        <v>0</v>
      </c>
      <c r="I620" s="361">
        <v>0</v>
      </c>
      <c r="J620" s="361">
        <v>0</v>
      </c>
      <c r="K620" s="361">
        <v>0</v>
      </c>
      <c r="L620" s="361">
        <v>0</v>
      </c>
      <c r="M620" s="361">
        <v>0</v>
      </c>
      <c r="N620" s="361">
        <v>0</v>
      </c>
      <c r="O620" s="361">
        <v>0</v>
      </c>
      <c r="P620" s="361">
        <v>0</v>
      </c>
      <c r="Q620" s="361">
        <v>0</v>
      </c>
      <c r="R620" s="361">
        <v>0</v>
      </c>
      <c r="S620" s="361">
        <v>0</v>
      </c>
      <c r="T620" s="361">
        <v>0</v>
      </c>
      <c r="U620" s="361">
        <v>0</v>
      </c>
      <c r="V620" s="361">
        <v>0</v>
      </c>
      <c r="W620" s="361">
        <v>0</v>
      </c>
      <c r="X620" s="361">
        <v>0</v>
      </c>
      <c r="Y620" s="361">
        <v>0</v>
      </c>
      <c r="Z620" s="362">
        <f t="shared" si="32"/>
        <v>0</v>
      </c>
      <c r="AA620" s="365"/>
    </row>
    <row r="621" spans="1:27" s="364" customFormat="1" ht="12.75" customHeight="1">
      <c r="A621" s="358">
        <f t="shared" si="36"/>
        <v>15</v>
      </c>
      <c r="B621" s="398">
        <v>140102370020199</v>
      </c>
      <c r="C621" s="417" t="s">
        <v>822</v>
      </c>
      <c r="D621" s="359">
        <f>+SUMIF('BG SISTEMA'!A:A,'CA EF'!B621,'BG SISTEMA'!F:F)</f>
        <v>0</v>
      </c>
      <c r="E621" s="360"/>
      <c r="F621" s="360"/>
      <c r="G621" s="418">
        <v>0</v>
      </c>
      <c r="H621" s="361">
        <f t="shared" si="31"/>
        <v>0</v>
      </c>
      <c r="I621" s="361">
        <v>0</v>
      </c>
      <c r="J621" s="361">
        <v>0</v>
      </c>
      <c r="K621" s="361">
        <v>0</v>
      </c>
      <c r="L621" s="361">
        <v>0</v>
      </c>
      <c r="M621" s="361">
        <v>0</v>
      </c>
      <c r="N621" s="361">
        <v>0</v>
      </c>
      <c r="O621" s="361">
        <v>0</v>
      </c>
      <c r="P621" s="361">
        <v>0</v>
      </c>
      <c r="Q621" s="361">
        <v>0</v>
      </c>
      <c r="R621" s="361">
        <v>0</v>
      </c>
      <c r="S621" s="361">
        <v>0</v>
      </c>
      <c r="T621" s="361">
        <v>0</v>
      </c>
      <c r="U621" s="361">
        <v>0</v>
      </c>
      <c r="V621" s="361">
        <v>0</v>
      </c>
      <c r="W621" s="361">
        <v>0</v>
      </c>
      <c r="X621" s="361">
        <v>0</v>
      </c>
      <c r="Y621" s="361">
        <v>0</v>
      </c>
      <c r="Z621" s="362">
        <f t="shared" si="32"/>
        <v>0</v>
      </c>
      <c r="AA621" s="365"/>
    </row>
    <row r="622" spans="1:27" s="364" customFormat="1" ht="12.75" customHeight="1">
      <c r="A622" s="358">
        <f t="shared" si="36"/>
        <v>15</v>
      </c>
      <c r="B622" s="398">
        <v>140102370030101</v>
      </c>
      <c r="C622" s="417" t="s">
        <v>823</v>
      </c>
      <c r="D622" s="359">
        <f>+SUMIF('BG SISTEMA'!A:A,'CA EF'!B622,'BG SISTEMA'!F:F)</f>
        <v>0</v>
      </c>
      <c r="E622" s="360"/>
      <c r="F622" s="360"/>
      <c r="G622" s="418">
        <v>0</v>
      </c>
      <c r="H622" s="361">
        <f t="shared" si="31"/>
        <v>0</v>
      </c>
      <c r="I622" s="361">
        <v>0</v>
      </c>
      <c r="J622" s="361">
        <v>0</v>
      </c>
      <c r="K622" s="361">
        <v>0</v>
      </c>
      <c r="L622" s="361">
        <v>0</v>
      </c>
      <c r="M622" s="361">
        <v>0</v>
      </c>
      <c r="N622" s="361">
        <v>0</v>
      </c>
      <c r="O622" s="361">
        <v>0</v>
      </c>
      <c r="P622" s="361">
        <v>0</v>
      </c>
      <c r="Q622" s="361">
        <v>0</v>
      </c>
      <c r="R622" s="361">
        <v>0</v>
      </c>
      <c r="S622" s="361">
        <v>0</v>
      </c>
      <c r="T622" s="361">
        <v>0</v>
      </c>
      <c r="U622" s="361">
        <v>0</v>
      </c>
      <c r="V622" s="361">
        <v>0</v>
      </c>
      <c r="W622" s="361">
        <v>0</v>
      </c>
      <c r="X622" s="361">
        <v>0</v>
      </c>
      <c r="Y622" s="361">
        <v>0</v>
      </c>
      <c r="Z622" s="362">
        <f t="shared" si="32"/>
        <v>0</v>
      </c>
      <c r="AA622" s="365"/>
    </row>
    <row r="623" spans="1:27" s="364" customFormat="1" ht="12.75" customHeight="1">
      <c r="A623" s="358">
        <f t="shared" si="36"/>
        <v>15</v>
      </c>
      <c r="B623" s="398">
        <v>140102370030199</v>
      </c>
      <c r="C623" s="417" t="s">
        <v>824</v>
      </c>
      <c r="D623" s="359">
        <f>+SUMIF('BG SISTEMA'!A:A,'CA EF'!B623,'BG SISTEMA'!F:F)</f>
        <v>0</v>
      </c>
      <c r="E623" s="360"/>
      <c r="F623" s="360"/>
      <c r="G623" s="418">
        <v>0</v>
      </c>
      <c r="H623" s="361">
        <f t="shared" si="31"/>
        <v>0</v>
      </c>
      <c r="I623" s="361">
        <v>0</v>
      </c>
      <c r="J623" s="361">
        <v>0</v>
      </c>
      <c r="K623" s="361">
        <v>0</v>
      </c>
      <c r="L623" s="361">
        <v>0</v>
      </c>
      <c r="M623" s="361">
        <v>0</v>
      </c>
      <c r="N623" s="361">
        <v>0</v>
      </c>
      <c r="O623" s="361">
        <v>0</v>
      </c>
      <c r="P623" s="361">
        <v>0</v>
      </c>
      <c r="Q623" s="361">
        <v>0</v>
      </c>
      <c r="R623" s="361">
        <v>0</v>
      </c>
      <c r="S623" s="361">
        <v>0</v>
      </c>
      <c r="T623" s="361">
        <v>0</v>
      </c>
      <c r="U623" s="361">
        <v>0</v>
      </c>
      <c r="V623" s="361">
        <v>0</v>
      </c>
      <c r="W623" s="361">
        <v>0</v>
      </c>
      <c r="X623" s="361">
        <v>0</v>
      </c>
      <c r="Y623" s="361">
        <v>0</v>
      </c>
      <c r="Z623" s="362">
        <f t="shared" si="32"/>
        <v>0</v>
      </c>
      <c r="AA623" s="365"/>
    </row>
    <row r="624" spans="1:27" s="364" customFormat="1" ht="12.75" customHeight="1">
      <c r="A624" s="358">
        <f t="shared" si="36"/>
        <v>15</v>
      </c>
      <c r="B624" s="398">
        <v>140102370040101</v>
      </c>
      <c r="C624" s="417" t="s">
        <v>825</v>
      </c>
      <c r="D624" s="359">
        <f>+SUMIF('BG SISTEMA'!A:A,'CA EF'!B624,'BG SISTEMA'!F:F)</f>
        <v>0</v>
      </c>
      <c r="E624" s="360"/>
      <c r="F624" s="360"/>
      <c r="G624" s="418">
        <v>0</v>
      </c>
      <c r="H624" s="361">
        <f t="shared" si="31"/>
        <v>0</v>
      </c>
      <c r="I624" s="361">
        <v>0</v>
      </c>
      <c r="J624" s="361">
        <v>0</v>
      </c>
      <c r="K624" s="361">
        <v>0</v>
      </c>
      <c r="L624" s="361">
        <v>0</v>
      </c>
      <c r="M624" s="361">
        <v>0</v>
      </c>
      <c r="N624" s="361">
        <v>0</v>
      </c>
      <c r="O624" s="361">
        <v>0</v>
      </c>
      <c r="P624" s="361">
        <v>0</v>
      </c>
      <c r="Q624" s="361">
        <v>0</v>
      </c>
      <c r="R624" s="361">
        <v>0</v>
      </c>
      <c r="S624" s="361">
        <v>0</v>
      </c>
      <c r="T624" s="361">
        <v>0</v>
      </c>
      <c r="U624" s="361">
        <v>0</v>
      </c>
      <c r="V624" s="361">
        <v>0</v>
      </c>
      <c r="W624" s="361">
        <v>0</v>
      </c>
      <c r="X624" s="361">
        <v>0</v>
      </c>
      <c r="Y624" s="361">
        <v>0</v>
      </c>
      <c r="Z624" s="362">
        <f t="shared" si="32"/>
        <v>0</v>
      </c>
      <c r="AA624" s="365"/>
    </row>
    <row r="625" spans="1:27" s="364" customFormat="1" ht="12.75" customHeight="1">
      <c r="A625" s="358">
        <f t="shared" si="36"/>
        <v>15</v>
      </c>
      <c r="B625" s="398">
        <v>140102370040199</v>
      </c>
      <c r="C625" s="417" t="s">
        <v>826</v>
      </c>
      <c r="D625" s="359">
        <f>+SUMIF('BG SISTEMA'!A:A,'CA EF'!B625,'BG SISTEMA'!F:F)</f>
        <v>69130909</v>
      </c>
      <c r="E625" s="360"/>
      <c r="F625" s="360"/>
      <c r="G625" s="418">
        <v>69130909</v>
      </c>
      <c r="H625" s="361">
        <f t="shared" si="31"/>
        <v>0</v>
      </c>
      <c r="I625" s="361">
        <v>0</v>
      </c>
      <c r="J625" s="361">
        <v>0</v>
      </c>
      <c r="K625" s="361">
        <v>0</v>
      </c>
      <c r="L625" s="361">
        <v>0</v>
      </c>
      <c r="M625" s="361">
        <v>0</v>
      </c>
      <c r="N625" s="361">
        <v>0</v>
      </c>
      <c r="O625" s="361">
        <v>0</v>
      </c>
      <c r="P625" s="361">
        <v>0</v>
      </c>
      <c r="Q625" s="361">
        <v>0</v>
      </c>
      <c r="R625" s="361">
        <v>0</v>
      </c>
      <c r="S625" s="361">
        <v>0</v>
      </c>
      <c r="T625" s="361">
        <v>0</v>
      </c>
      <c r="U625" s="361">
        <v>0</v>
      </c>
      <c r="V625" s="361">
        <v>0</v>
      </c>
      <c r="W625" s="361">
        <v>0</v>
      </c>
      <c r="X625" s="361">
        <v>0</v>
      </c>
      <c r="Y625" s="361">
        <v>0</v>
      </c>
      <c r="Z625" s="362">
        <f t="shared" si="32"/>
        <v>0</v>
      </c>
      <c r="AA625" s="365"/>
    </row>
    <row r="626" spans="1:27" s="364" customFormat="1" ht="12.75" customHeight="1">
      <c r="A626" s="358">
        <f t="shared" si="36"/>
        <v>15</v>
      </c>
      <c r="B626" s="398">
        <v>140102370050101</v>
      </c>
      <c r="C626" s="417" t="s">
        <v>827</v>
      </c>
      <c r="D626" s="359">
        <f>+SUMIF('BG SISTEMA'!A:A,'CA EF'!B626,'BG SISTEMA'!F:F)</f>
        <v>16966276</v>
      </c>
      <c r="E626" s="360"/>
      <c r="F626" s="360"/>
      <c r="G626" s="418">
        <v>0</v>
      </c>
      <c r="H626" s="361">
        <f t="shared" si="31"/>
        <v>16966276</v>
      </c>
      <c r="I626" s="361">
        <v>0</v>
      </c>
      <c r="J626" s="361">
        <v>0</v>
      </c>
      <c r="K626" s="361">
        <v>0</v>
      </c>
      <c r="L626" s="361">
        <v>0</v>
      </c>
      <c r="M626" s="361">
        <v>0</v>
      </c>
      <c r="N626" s="361">
        <f>-$H626</f>
        <v>-16966276</v>
      </c>
      <c r="O626" s="361">
        <v>0</v>
      </c>
      <c r="P626" s="361">
        <v>0</v>
      </c>
      <c r="Q626" s="361">
        <v>0</v>
      </c>
      <c r="R626" s="361">
        <v>0</v>
      </c>
      <c r="S626" s="361">
        <v>0</v>
      </c>
      <c r="T626" s="361">
        <v>0</v>
      </c>
      <c r="U626" s="361">
        <v>0</v>
      </c>
      <c r="V626" s="361">
        <v>0</v>
      </c>
      <c r="W626" s="361">
        <v>0</v>
      </c>
      <c r="X626" s="361">
        <v>0</v>
      </c>
      <c r="Y626" s="361">
        <v>0</v>
      </c>
      <c r="Z626" s="362">
        <f t="shared" si="32"/>
        <v>0</v>
      </c>
      <c r="AA626" s="365"/>
    </row>
    <row r="627" spans="1:27" s="364" customFormat="1" ht="12.75" customHeight="1">
      <c r="A627" s="358">
        <f t="shared" si="36"/>
        <v>15</v>
      </c>
      <c r="B627" s="398">
        <v>140102370050199</v>
      </c>
      <c r="C627" s="417" t="s">
        <v>828</v>
      </c>
      <c r="D627" s="359">
        <f>+SUMIF('BG SISTEMA'!A:A,'CA EF'!B627,'BG SISTEMA'!F:F)</f>
        <v>180548613</v>
      </c>
      <c r="E627" s="360"/>
      <c r="F627" s="360"/>
      <c r="G627" s="418">
        <v>181992771</v>
      </c>
      <c r="H627" s="361">
        <f t="shared" si="31"/>
        <v>-1444158</v>
      </c>
      <c r="I627" s="361">
        <v>0</v>
      </c>
      <c r="J627" s="361">
        <v>0</v>
      </c>
      <c r="K627" s="361">
        <v>0</v>
      </c>
      <c r="L627" s="361">
        <v>0</v>
      </c>
      <c r="M627" s="361">
        <v>0</v>
      </c>
      <c r="N627" s="361">
        <f>-$H627</f>
        <v>1444158</v>
      </c>
      <c r="O627" s="361">
        <v>0</v>
      </c>
      <c r="P627" s="361">
        <v>0</v>
      </c>
      <c r="Q627" s="361">
        <v>0</v>
      </c>
      <c r="R627" s="361">
        <v>0</v>
      </c>
      <c r="S627" s="361">
        <v>0</v>
      </c>
      <c r="T627" s="361">
        <v>0</v>
      </c>
      <c r="U627" s="361">
        <v>0</v>
      </c>
      <c r="V627" s="361">
        <v>0</v>
      </c>
      <c r="W627" s="361">
        <v>0</v>
      </c>
      <c r="X627" s="361">
        <v>0</v>
      </c>
      <c r="Y627" s="361">
        <v>0</v>
      </c>
      <c r="Z627" s="362">
        <f t="shared" si="32"/>
        <v>0</v>
      </c>
      <c r="AA627" s="365"/>
    </row>
    <row r="628" spans="1:27" s="364" customFormat="1" ht="12.75" customHeight="1">
      <c r="A628" s="358">
        <f t="shared" si="36"/>
        <v>15</v>
      </c>
      <c r="B628" s="398">
        <v>140102370060101</v>
      </c>
      <c r="C628" s="417" t="s">
        <v>829</v>
      </c>
      <c r="D628" s="359">
        <f>+SUMIF('BG SISTEMA'!A:A,'CA EF'!B628,'BG SISTEMA'!F:F)</f>
        <v>0</v>
      </c>
      <c r="E628" s="360"/>
      <c r="F628" s="360"/>
      <c r="G628" s="418">
        <v>0</v>
      </c>
      <c r="H628" s="361">
        <f t="shared" si="31"/>
        <v>0</v>
      </c>
      <c r="I628" s="361">
        <v>0</v>
      </c>
      <c r="J628" s="361">
        <v>0</v>
      </c>
      <c r="K628" s="361">
        <v>0</v>
      </c>
      <c r="L628" s="361">
        <v>0</v>
      </c>
      <c r="M628" s="361">
        <v>0</v>
      </c>
      <c r="N628" s="361">
        <v>0</v>
      </c>
      <c r="O628" s="361">
        <v>0</v>
      </c>
      <c r="P628" s="361">
        <v>0</v>
      </c>
      <c r="Q628" s="361">
        <v>0</v>
      </c>
      <c r="R628" s="361">
        <v>0</v>
      </c>
      <c r="S628" s="361">
        <v>0</v>
      </c>
      <c r="T628" s="361">
        <v>0</v>
      </c>
      <c r="U628" s="361">
        <v>0</v>
      </c>
      <c r="V628" s="361">
        <v>0</v>
      </c>
      <c r="W628" s="361">
        <v>0</v>
      </c>
      <c r="X628" s="361">
        <v>0</v>
      </c>
      <c r="Y628" s="361">
        <v>0</v>
      </c>
      <c r="Z628" s="362">
        <f t="shared" si="32"/>
        <v>0</v>
      </c>
      <c r="AA628" s="365"/>
    </row>
    <row r="629" spans="1:27" s="364" customFormat="1" ht="12.75" customHeight="1">
      <c r="A629" s="358">
        <f t="shared" si="36"/>
        <v>15</v>
      </c>
      <c r="B629" s="398">
        <v>140102370060199</v>
      </c>
      <c r="C629" s="417" t="s">
        <v>830</v>
      </c>
      <c r="D629" s="359">
        <f>+SUMIF('BG SISTEMA'!A:A,'CA EF'!B629,'BG SISTEMA'!F:F)</f>
        <v>0</v>
      </c>
      <c r="E629" s="360"/>
      <c r="F629" s="360"/>
      <c r="G629" s="418">
        <v>0</v>
      </c>
      <c r="H629" s="361">
        <f t="shared" si="31"/>
        <v>0</v>
      </c>
      <c r="I629" s="361">
        <v>0</v>
      </c>
      <c r="J629" s="361">
        <v>0</v>
      </c>
      <c r="K629" s="361">
        <v>0</v>
      </c>
      <c r="L629" s="361">
        <v>0</v>
      </c>
      <c r="M629" s="361">
        <v>0</v>
      </c>
      <c r="N629" s="361">
        <v>0</v>
      </c>
      <c r="O629" s="361">
        <v>0</v>
      </c>
      <c r="P629" s="361">
        <v>0</v>
      </c>
      <c r="Q629" s="361">
        <v>0</v>
      </c>
      <c r="R629" s="361">
        <v>0</v>
      </c>
      <c r="S629" s="361">
        <v>0</v>
      </c>
      <c r="T629" s="361">
        <v>0</v>
      </c>
      <c r="U629" s="361">
        <v>0</v>
      </c>
      <c r="V629" s="361">
        <v>0</v>
      </c>
      <c r="W629" s="361">
        <v>0</v>
      </c>
      <c r="X629" s="361">
        <v>0</v>
      </c>
      <c r="Y629" s="361">
        <v>0</v>
      </c>
      <c r="Z629" s="362">
        <f t="shared" si="32"/>
        <v>0</v>
      </c>
      <c r="AA629" s="363"/>
    </row>
    <row r="630" spans="1:27" s="364" customFormat="1" ht="12.75" customHeight="1">
      <c r="A630" s="358">
        <f t="shared" si="36"/>
        <v>15</v>
      </c>
      <c r="B630" s="398">
        <v>140102370070101</v>
      </c>
      <c r="C630" s="417" t="s">
        <v>831</v>
      </c>
      <c r="D630" s="359">
        <f>+SUMIF('BG SISTEMA'!A:A,'CA EF'!B630,'BG SISTEMA'!F:F)</f>
        <v>0</v>
      </c>
      <c r="E630" s="360"/>
      <c r="F630" s="360"/>
      <c r="G630" s="418">
        <v>0</v>
      </c>
      <c r="H630" s="361">
        <f t="shared" ref="H630:H661" si="40">+D630+E630-F630-G630</f>
        <v>0</v>
      </c>
      <c r="I630" s="361">
        <v>0</v>
      </c>
      <c r="J630" s="361">
        <v>0</v>
      </c>
      <c r="K630" s="361">
        <v>0</v>
      </c>
      <c r="L630" s="361">
        <v>0</v>
      </c>
      <c r="M630" s="361">
        <v>0</v>
      </c>
      <c r="N630" s="361">
        <v>0</v>
      </c>
      <c r="O630" s="361">
        <v>0</v>
      </c>
      <c r="P630" s="361">
        <v>0</v>
      </c>
      <c r="Q630" s="361">
        <v>0</v>
      </c>
      <c r="R630" s="361">
        <v>0</v>
      </c>
      <c r="S630" s="361">
        <v>0</v>
      </c>
      <c r="T630" s="361">
        <v>0</v>
      </c>
      <c r="U630" s="361">
        <v>0</v>
      </c>
      <c r="V630" s="361">
        <v>0</v>
      </c>
      <c r="W630" s="361">
        <v>0</v>
      </c>
      <c r="X630" s="361">
        <v>0</v>
      </c>
      <c r="Y630" s="361">
        <v>0</v>
      </c>
      <c r="Z630" s="362">
        <f t="shared" si="32"/>
        <v>0</v>
      </c>
      <c r="AA630" s="363"/>
    </row>
    <row r="631" spans="1:27" s="364" customFormat="1" ht="12.75" customHeight="1">
      <c r="A631" s="358">
        <f t="shared" si="36"/>
        <v>15</v>
      </c>
      <c r="B631" s="398">
        <v>140102370070199</v>
      </c>
      <c r="C631" s="417" t="s">
        <v>832</v>
      </c>
      <c r="D631" s="359">
        <f>+SUMIF('BG SISTEMA'!A:A,'CA EF'!B631,'BG SISTEMA'!F:F)</f>
        <v>0</v>
      </c>
      <c r="E631" s="360"/>
      <c r="F631" s="360"/>
      <c r="G631" s="418">
        <v>0</v>
      </c>
      <c r="H631" s="361">
        <f t="shared" si="40"/>
        <v>0</v>
      </c>
      <c r="I631" s="361">
        <v>0</v>
      </c>
      <c r="J631" s="361">
        <v>0</v>
      </c>
      <c r="K631" s="361">
        <v>0</v>
      </c>
      <c r="L631" s="361">
        <v>0</v>
      </c>
      <c r="M631" s="361">
        <v>0</v>
      </c>
      <c r="N631" s="361">
        <v>0</v>
      </c>
      <c r="O631" s="361">
        <v>0</v>
      </c>
      <c r="P631" s="361">
        <v>0</v>
      </c>
      <c r="Q631" s="361">
        <v>0</v>
      </c>
      <c r="R631" s="361">
        <v>0</v>
      </c>
      <c r="S631" s="361">
        <v>0</v>
      </c>
      <c r="T631" s="361">
        <v>0</v>
      </c>
      <c r="U631" s="361">
        <v>0</v>
      </c>
      <c r="V631" s="361">
        <v>0</v>
      </c>
      <c r="W631" s="361">
        <v>0</v>
      </c>
      <c r="X631" s="361">
        <v>0</v>
      </c>
      <c r="Y631" s="361">
        <v>0</v>
      </c>
      <c r="Z631" s="362">
        <f t="shared" si="32"/>
        <v>0</v>
      </c>
      <c r="AA631" s="363"/>
    </row>
    <row r="632" spans="1:27" s="364" customFormat="1" ht="12.75" customHeight="1">
      <c r="A632" s="358">
        <f t="shared" si="36"/>
        <v>15</v>
      </c>
      <c r="B632" s="398">
        <v>140102370080101</v>
      </c>
      <c r="C632" s="417" t="s">
        <v>833</v>
      </c>
      <c r="D632" s="359">
        <f>+SUMIF('BG SISTEMA'!A:A,'CA EF'!B632,'BG SISTEMA'!F:F)</f>
        <v>0</v>
      </c>
      <c r="E632" s="360"/>
      <c r="F632" s="360"/>
      <c r="G632" s="418">
        <v>0</v>
      </c>
      <c r="H632" s="361">
        <f t="shared" si="40"/>
        <v>0</v>
      </c>
      <c r="I632" s="361">
        <v>0</v>
      </c>
      <c r="J632" s="361">
        <v>0</v>
      </c>
      <c r="K632" s="361">
        <v>0</v>
      </c>
      <c r="L632" s="361">
        <v>0</v>
      </c>
      <c r="M632" s="361">
        <v>0</v>
      </c>
      <c r="N632" s="361">
        <v>0</v>
      </c>
      <c r="O632" s="361">
        <v>0</v>
      </c>
      <c r="P632" s="361">
        <v>0</v>
      </c>
      <c r="Q632" s="361">
        <v>0</v>
      </c>
      <c r="R632" s="361">
        <v>0</v>
      </c>
      <c r="S632" s="361">
        <v>0</v>
      </c>
      <c r="T632" s="361">
        <v>0</v>
      </c>
      <c r="U632" s="361">
        <v>0</v>
      </c>
      <c r="V632" s="361">
        <v>0</v>
      </c>
      <c r="W632" s="361">
        <v>0</v>
      </c>
      <c r="X632" s="361">
        <v>0</v>
      </c>
      <c r="Y632" s="361">
        <v>0</v>
      </c>
      <c r="Z632" s="362">
        <f t="shared" si="32"/>
        <v>0</v>
      </c>
      <c r="AA632" s="363"/>
    </row>
    <row r="633" spans="1:27" s="364" customFormat="1" ht="12.75" customHeight="1">
      <c r="A633" s="358">
        <f t="shared" si="36"/>
        <v>15</v>
      </c>
      <c r="B633" s="398">
        <v>140102370080199</v>
      </c>
      <c r="C633" s="417" t="s">
        <v>834</v>
      </c>
      <c r="D633" s="359">
        <f>+SUMIF('BG SISTEMA'!A:A,'CA EF'!B633,'BG SISTEMA'!F:F)</f>
        <v>0</v>
      </c>
      <c r="E633" s="360"/>
      <c r="F633" s="360"/>
      <c r="G633" s="418">
        <v>0</v>
      </c>
      <c r="H633" s="361">
        <f t="shared" si="40"/>
        <v>0</v>
      </c>
      <c r="I633" s="361">
        <v>0</v>
      </c>
      <c r="J633" s="361">
        <v>0</v>
      </c>
      <c r="K633" s="361">
        <v>0</v>
      </c>
      <c r="L633" s="361">
        <v>0</v>
      </c>
      <c r="M633" s="361">
        <v>0</v>
      </c>
      <c r="N633" s="361">
        <v>0</v>
      </c>
      <c r="O633" s="361">
        <v>0</v>
      </c>
      <c r="P633" s="361">
        <v>0</v>
      </c>
      <c r="Q633" s="361">
        <v>0</v>
      </c>
      <c r="R633" s="361">
        <v>0</v>
      </c>
      <c r="S633" s="361">
        <v>0</v>
      </c>
      <c r="T633" s="361">
        <v>0</v>
      </c>
      <c r="U633" s="361">
        <v>0</v>
      </c>
      <c r="V633" s="361">
        <v>0</v>
      </c>
      <c r="W633" s="361">
        <v>0</v>
      </c>
      <c r="X633" s="361">
        <v>0</v>
      </c>
      <c r="Y633" s="361">
        <v>0</v>
      </c>
      <c r="Z633" s="362">
        <f t="shared" si="32"/>
        <v>0</v>
      </c>
      <c r="AA633" s="363"/>
    </row>
    <row r="634" spans="1:27" s="364" customFormat="1" ht="12.75" customHeight="1">
      <c r="A634" s="358">
        <f t="shared" si="36"/>
        <v>15</v>
      </c>
      <c r="B634" s="398">
        <v>140102370090101</v>
      </c>
      <c r="C634" s="417" t="s">
        <v>835</v>
      </c>
      <c r="D634" s="359">
        <f>+SUMIF('BG SISTEMA'!A:A,'CA EF'!B634,'BG SISTEMA'!F:F)</f>
        <v>0</v>
      </c>
      <c r="E634" s="360"/>
      <c r="F634" s="360"/>
      <c r="G634" s="418">
        <v>0</v>
      </c>
      <c r="H634" s="361">
        <f t="shared" si="40"/>
        <v>0</v>
      </c>
      <c r="I634" s="361">
        <v>0</v>
      </c>
      <c r="J634" s="361">
        <v>0</v>
      </c>
      <c r="K634" s="361">
        <v>0</v>
      </c>
      <c r="L634" s="361">
        <v>0</v>
      </c>
      <c r="M634" s="361">
        <v>0</v>
      </c>
      <c r="N634" s="361">
        <v>0</v>
      </c>
      <c r="O634" s="361">
        <v>0</v>
      </c>
      <c r="P634" s="361">
        <v>0</v>
      </c>
      <c r="Q634" s="361">
        <v>0</v>
      </c>
      <c r="R634" s="361">
        <v>0</v>
      </c>
      <c r="S634" s="361">
        <v>0</v>
      </c>
      <c r="T634" s="361">
        <v>0</v>
      </c>
      <c r="U634" s="361">
        <v>0</v>
      </c>
      <c r="V634" s="361">
        <v>0</v>
      </c>
      <c r="W634" s="361">
        <v>0</v>
      </c>
      <c r="X634" s="361">
        <v>0</v>
      </c>
      <c r="Y634" s="361">
        <v>0</v>
      </c>
      <c r="Z634" s="362">
        <f t="shared" si="32"/>
        <v>0</v>
      </c>
      <c r="AA634" s="363"/>
    </row>
    <row r="635" spans="1:27" s="364" customFormat="1" ht="12.75" customHeight="1">
      <c r="A635" s="358">
        <f t="shared" si="36"/>
        <v>15</v>
      </c>
      <c r="B635" s="398">
        <v>140102370090199</v>
      </c>
      <c r="C635" s="417" t="s">
        <v>836</v>
      </c>
      <c r="D635" s="359">
        <f>+SUMIF('BG SISTEMA'!A:A,'CA EF'!B635,'BG SISTEMA'!F:F)</f>
        <v>275185305</v>
      </c>
      <c r="E635" s="360"/>
      <c r="F635" s="360"/>
      <c r="G635" s="418">
        <v>275185305</v>
      </c>
      <c r="H635" s="361">
        <f t="shared" si="40"/>
        <v>0</v>
      </c>
      <c r="I635" s="361">
        <v>0</v>
      </c>
      <c r="J635" s="361">
        <v>0</v>
      </c>
      <c r="K635" s="361">
        <v>0</v>
      </c>
      <c r="L635" s="361">
        <v>0</v>
      </c>
      <c r="M635" s="361">
        <v>0</v>
      </c>
      <c r="N635" s="361">
        <v>0</v>
      </c>
      <c r="O635" s="361">
        <v>0</v>
      </c>
      <c r="P635" s="361">
        <v>0</v>
      </c>
      <c r="Q635" s="361">
        <v>0</v>
      </c>
      <c r="R635" s="361">
        <v>0</v>
      </c>
      <c r="S635" s="361">
        <v>0</v>
      </c>
      <c r="T635" s="361">
        <v>0</v>
      </c>
      <c r="U635" s="361">
        <v>0</v>
      </c>
      <c r="V635" s="361">
        <v>0</v>
      </c>
      <c r="W635" s="361">
        <v>0</v>
      </c>
      <c r="X635" s="361">
        <v>0</v>
      </c>
      <c r="Y635" s="361">
        <v>0</v>
      </c>
      <c r="Z635" s="362">
        <f t="shared" si="32"/>
        <v>0</v>
      </c>
      <c r="AA635" s="363"/>
    </row>
    <row r="636" spans="1:27" s="364" customFormat="1" ht="12.75" customHeight="1">
      <c r="A636" s="358">
        <f t="shared" si="36"/>
        <v>15</v>
      </c>
      <c r="B636" s="398">
        <v>140102370100101</v>
      </c>
      <c r="C636" s="417" t="s">
        <v>837</v>
      </c>
      <c r="D636" s="359">
        <f>+SUMIF('BG SISTEMA'!A:A,'CA EF'!B636,'BG SISTEMA'!F:F)</f>
        <v>0</v>
      </c>
      <c r="E636" s="360"/>
      <c r="F636" s="360"/>
      <c r="G636" s="418">
        <v>0</v>
      </c>
      <c r="H636" s="361">
        <f t="shared" si="40"/>
        <v>0</v>
      </c>
      <c r="I636" s="361">
        <v>0</v>
      </c>
      <c r="J636" s="361">
        <v>0</v>
      </c>
      <c r="K636" s="361">
        <v>0</v>
      </c>
      <c r="L636" s="361">
        <v>0</v>
      </c>
      <c r="M636" s="361">
        <v>0</v>
      </c>
      <c r="N636" s="361">
        <v>0</v>
      </c>
      <c r="O636" s="361">
        <v>0</v>
      </c>
      <c r="P636" s="361">
        <v>0</v>
      </c>
      <c r="Q636" s="361">
        <v>0</v>
      </c>
      <c r="R636" s="361">
        <v>0</v>
      </c>
      <c r="S636" s="361">
        <v>0</v>
      </c>
      <c r="T636" s="361">
        <v>0</v>
      </c>
      <c r="U636" s="361">
        <v>0</v>
      </c>
      <c r="V636" s="361">
        <v>0</v>
      </c>
      <c r="W636" s="361">
        <v>0</v>
      </c>
      <c r="X636" s="361">
        <v>0</v>
      </c>
      <c r="Y636" s="361">
        <v>0</v>
      </c>
      <c r="Z636" s="362">
        <f t="shared" si="32"/>
        <v>0</v>
      </c>
      <c r="AA636" s="363"/>
    </row>
    <row r="637" spans="1:27" s="364" customFormat="1" ht="12.75" customHeight="1">
      <c r="A637" s="358">
        <f t="shared" si="36"/>
        <v>15</v>
      </c>
      <c r="B637" s="398">
        <v>140102370100199</v>
      </c>
      <c r="C637" s="417" t="s">
        <v>838</v>
      </c>
      <c r="D637" s="359">
        <f>+SUMIF('BG SISTEMA'!A:A,'CA EF'!B637,'BG SISTEMA'!F:F)</f>
        <v>0</v>
      </c>
      <c r="E637" s="360"/>
      <c r="F637" s="360"/>
      <c r="G637" s="418">
        <v>0</v>
      </c>
      <c r="H637" s="361">
        <f t="shared" si="40"/>
        <v>0</v>
      </c>
      <c r="I637" s="361">
        <v>0</v>
      </c>
      <c r="J637" s="361">
        <v>0</v>
      </c>
      <c r="K637" s="361">
        <v>0</v>
      </c>
      <c r="L637" s="361">
        <v>0</v>
      </c>
      <c r="M637" s="361">
        <v>0</v>
      </c>
      <c r="N637" s="361">
        <v>0</v>
      </c>
      <c r="O637" s="361">
        <v>0</v>
      </c>
      <c r="P637" s="361">
        <v>0</v>
      </c>
      <c r="Q637" s="361">
        <v>0</v>
      </c>
      <c r="R637" s="361">
        <v>0</v>
      </c>
      <c r="S637" s="361">
        <v>0</v>
      </c>
      <c r="T637" s="361">
        <v>0</v>
      </c>
      <c r="U637" s="361">
        <v>0</v>
      </c>
      <c r="V637" s="361">
        <v>0</v>
      </c>
      <c r="W637" s="361">
        <v>0</v>
      </c>
      <c r="X637" s="361">
        <v>0</v>
      </c>
      <c r="Y637" s="361">
        <v>0</v>
      </c>
      <c r="Z637" s="362">
        <f t="shared" si="32"/>
        <v>0</v>
      </c>
      <c r="AA637" s="363"/>
    </row>
    <row r="638" spans="1:27" s="364" customFormat="1" ht="12.75" customHeight="1">
      <c r="A638" s="358">
        <f t="shared" si="36"/>
        <v>15</v>
      </c>
      <c r="B638" s="398">
        <v>140102379010101</v>
      </c>
      <c r="C638" s="417" t="s">
        <v>839</v>
      </c>
      <c r="D638" s="359">
        <f>+SUMIF('BG SISTEMA'!A:A,'CA EF'!B638,'BG SISTEMA'!F:F)</f>
        <v>0</v>
      </c>
      <c r="E638" s="360"/>
      <c r="F638" s="360"/>
      <c r="G638" s="418">
        <v>0</v>
      </c>
      <c r="H638" s="361">
        <f t="shared" si="40"/>
        <v>0</v>
      </c>
      <c r="I638" s="361">
        <v>0</v>
      </c>
      <c r="J638" s="361">
        <v>0</v>
      </c>
      <c r="K638" s="361">
        <v>0</v>
      </c>
      <c r="L638" s="361">
        <v>0</v>
      </c>
      <c r="M638" s="361">
        <v>0</v>
      </c>
      <c r="N638" s="361">
        <v>0</v>
      </c>
      <c r="O638" s="361">
        <v>0</v>
      </c>
      <c r="P638" s="361">
        <v>0</v>
      </c>
      <c r="Q638" s="361">
        <v>0</v>
      </c>
      <c r="R638" s="361">
        <v>0</v>
      </c>
      <c r="S638" s="361">
        <v>0</v>
      </c>
      <c r="T638" s="361">
        <v>0</v>
      </c>
      <c r="U638" s="361">
        <v>0</v>
      </c>
      <c r="V638" s="361">
        <v>0</v>
      </c>
      <c r="W638" s="361">
        <v>0</v>
      </c>
      <c r="X638" s="361">
        <v>0</v>
      </c>
      <c r="Y638" s="361">
        <v>0</v>
      </c>
      <c r="Z638" s="362">
        <f t="shared" si="32"/>
        <v>0</v>
      </c>
      <c r="AA638" s="363"/>
    </row>
    <row r="639" spans="1:27" s="364" customFormat="1" ht="12.75" customHeight="1">
      <c r="A639" s="358">
        <f t="shared" si="36"/>
        <v>15</v>
      </c>
      <c r="B639" s="398">
        <v>140102379010199</v>
      </c>
      <c r="C639" s="417" t="s">
        <v>840</v>
      </c>
      <c r="D639" s="359">
        <f>+SUMIF('BG SISTEMA'!A:A,'CA EF'!B639,'BG SISTEMA'!F:F)</f>
        <v>0</v>
      </c>
      <c r="E639" s="360"/>
      <c r="F639" s="360"/>
      <c r="G639" s="418">
        <v>0</v>
      </c>
      <c r="H639" s="361">
        <f t="shared" si="40"/>
        <v>0</v>
      </c>
      <c r="I639" s="361">
        <v>0</v>
      </c>
      <c r="J639" s="361">
        <v>0</v>
      </c>
      <c r="K639" s="361">
        <v>0</v>
      </c>
      <c r="L639" s="361">
        <v>0</v>
      </c>
      <c r="M639" s="361">
        <v>0</v>
      </c>
      <c r="N639" s="361">
        <v>0</v>
      </c>
      <c r="O639" s="361">
        <v>0</v>
      </c>
      <c r="P639" s="361">
        <v>0</v>
      </c>
      <c r="Q639" s="361">
        <v>0</v>
      </c>
      <c r="R639" s="361">
        <v>0</v>
      </c>
      <c r="S639" s="361">
        <v>0</v>
      </c>
      <c r="T639" s="361">
        <v>0</v>
      </c>
      <c r="U639" s="361">
        <v>0</v>
      </c>
      <c r="V639" s="361">
        <v>0</v>
      </c>
      <c r="W639" s="361">
        <v>0</v>
      </c>
      <c r="X639" s="361">
        <v>0</v>
      </c>
      <c r="Y639" s="361">
        <v>0</v>
      </c>
      <c r="Z639" s="362">
        <f t="shared" si="32"/>
        <v>0</v>
      </c>
      <c r="AA639" s="363"/>
    </row>
    <row r="640" spans="1:27" s="364" customFormat="1" ht="12.75" customHeight="1">
      <c r="A640" s="358">
        <f t="shared" si="36"/>
        <v>15</v>
      </c>
      <c r="B640" s="398">
        <v>140102379020101</v>
      </c>
      <c r="C640" s="417" t="s">
        <v>841</v>
      </c>
      <c r="D640" s="359">
        <f>+SUMIF('BG SISTEMA'!A:A,'CA EF'!B640,'BG SISTEMA'!F:F)</f>
        <v>0</v>
      </c>
      <c r="E640" s="360"/>
      <c r="F640" s="360"/>
      <c r="G640" s="418">
        <v>0</v>
      </c>
      <c r="H640" s="361">
        <f t="shared" si="40"/>
        <v>0</v>
      </c>
      <c r="I640" s="361">
        <v>0</v>
      </c>
      <c r="J640" s="361">
        <v>0</v>
      </c>
      <c r="K640" s="361">
        <v>0</v>
      </c>
      <c r="L640" s="361">
        <v>0</v>
      </c>
      <c r="M640" s="361">
        <v>0</v>
      </c>
      <c r="N640" s="361">
        <v>0</v>
      </c>
      <c r="O640" s="361">
        <v>0</v>
      </c>
      <c r="P640" s="361">
        <v>0</v>
      </c>
      <c r="Q640" s="361">
        <v>0</v>
      </c>
      <c r="R640" s="361">
        <v>0</v>
      </c>
      <c r="S640" s="361">
        <v>0</v>
      </c>
      <c r="T640" s="361">
        <v>0</v>
      </c>
      <c r="U640" s="361">
        <v>0</v>
      </c>
      <c r="V640" s="361">
        <v>0</v>
      </c>
      <c r="W640" s="361">
        <v>0</v>
      </c>
      <c r="X640" s="361">
        <v>0</v>
      </c>
      <c r="Y640" s="361">
        <v>0</v>
      </c>
      <c r="Z640" s="362">
        <f t="shared" si="32"/>
        <v>0</v>
      </c>
      <c r="AA640" s="363"/>
    </row>
    <row r="641" spans="1:27" s="364" customFormat="1" ht="12.75" customHeight="1">
      <c r="A641" s="358">
        <f t="shared" si="36"/>
        <v>15</v>
      </c>
      <c r="B641" s="398">
        <v>140102379020199</v>
      </c>
      <c r="C641" s="417" t="s">
        <v>842</v>
      </c>
      <c r="D641" s="359">
        <f>+SUMIF('BG SISTEMA'!A:A,'CA EF'!B641,'BG SISTEMA'!F:F)</f>
        <v>0</v>
      </c>
      <c r="E641" s="360"/>
      <c r="F641" s="360"/>
      <c r="G641" s="418">
        <v>0</v>
      </c>
      <c r="H641" s="361">
        <f t="shared" si="40"/>
        <v>0</v>
      </c>
      <c r="I641" s="361">
        <v>0</v>
      </c>
      <c r="J641" s="361">
        <v>0</v>
      </c>
      <c r="K641" s="361">
        <v>0</v>
      </c>
      <c r="L641" s="361">
        <v>0</v>
      </c>
      <c r="M641" s="361">
        <v>0</v>
      </c>
      <c r="N641" s="361">
        <v>0</v>
      </c>
      <c r="O641" s="361">
        <v>0</v>
      </c>
      <c r="P641" s="361">
        <v>0</v>
      </c>
      <c r="Q641" s="361">
        <v>0</v>
      </c>
      <c r="R641" s="361">
        <v>0</v>
      </c>
      <c r="S641" s="361">
        <v>0</v>
      </c>
      <c r="T641" s="361">
        <v>0</v>
      </c>
      <c r="U641" s="361">
        <v>0</v>
      </c>
      <c r="V641" s="361">
        <v>0</v>
      </c>
      <c r="W641" s="361">
        <v>0</v>
      </c>
      <c r="X641" s="361">
        <v>0</v>
      </c>
      <c r="Y641" s="361">
        <v>0</v>
      </c>
      <c r="Z641" s="362">
        <f t="shared" si="32"/>
        <v>0</v>
      </c>
      <c r="AA641" s="365"/>
    </row>
    <row r="642" spans="1:27" s="364" customFormat="1" ht="12.75" customHeight="1">
      <c r="A642" s="358">
        <f t="shared" si="36"/>
        <v>15</v>
      </c>
      <c r="B642" s="398">
        <v>140102379030101</v>
      </c>
      <c r="C642" s="417" t="s">
        <v>843</v>
      </c>
      <c r="D642" s="359">
        <f>+SUMIF('BG SISTEMA'!A:A,'CA EF'!B642,'BG SISTEMA'!F:F)</f>
        <v>0</v>
      </c>
      <c r="E642" s="360"/>
      <c r="F642" s="360"/>
      <c r="G642" s="418">
        <v>0</v>
      </c>
      <c r="H642" s="361">
        <f t="shared" si="40"/>
        <v>0</v>
      </c>
      <c r="I642" s="361">
        <v>0</v>
      </c>
      <c r="J642" s="361">
        <v>0</v>
      </c>
      <c r="K642" s="361">
        <v>0</v>
      </c>
      <c r="L642" s="361">
        <v>0</v>
      </c>
      <c r="M642" s="361">
        <v>0</v>
      </c>
      <c r="N642" s="361">
        <v>0</v>
      </c>
      <c r="O642" s="361">
        <v>0</v>
      </c>
      <c r="P642" s="361">
        <v>0</v>
      </c>
      <c r="Q642" s="361">
        <v>0</v>
      </c>
      <c r="R642" s="361">
        <v>0</v>
      </c>
      <c r="S642" s="361">
        <v>0</v>
      </c>
      <c r="T642" s="361">
        <v>0</v>
      </c>
      <c r="U642" s="361">
        <v>0</v>
      </c>
      <c r="V642" s="361">
        <v>0</v>
      </c>
      <c r="W642" s="361">
        <v>0</v>
      </c>
      <c r="X642" s="361">
        <v>0</v>
      </c>
      <c r="Y642" s="361">
        <v>0</v>
      </c>
      <c r="Z642" s="362">
        <f t="shared" si="32"/>
        <v>0</v>
      </c>
      <c r="AA642" s="365"/>
    </row>
    <row r="643" spans="1:27" s="364" customFormat="1" ht="12.75" customHeight="1">
      <c r="A643" s="358">
        <f t="shared" si="36"/>
        <v>15</v>
      </c>
      <c r="B643" s="398">
        <v>140102379030199</v>
      </c>
      <c r="C643" s="417" t="s">
        <v>844</v>
      </c>
      <c r="D643" s="359">
        <f>+SUMIF('BG SISTEMA'!A:A,'CA EF'!B643,'BG SISTEMA'!F:F)</f>
        <v>-12443568</v>
      </c>
      <c r="E643" s="430">
        <f>-D643</f>
        <v>12443568</v>
      </c>
      <c r="F643" s="360"/>
      <c r="G643" s="418">
        <v>0</v>
      </c>
      <c r="H643" s="361">
        <f t="shared" si="40"/>
        <v>0</v>
      </c>
      <c r="I643" s="361">
        <v>0</v>
      </c>
      <c r="J643" s="361">
        <v>0</v>
      </c>
      <c r="K643" s="361">
        <v>0</v>
      </c>
      <c r="L643" s="361">
        <v>0</v>
      </c>
      <c r="M643" s="361">
        <v>0</v>
      </c>
      <c r="N643" s="361">
        <v>0</v>
      </c>
      <c r="O643" s="361">
        <v>0</v>
      </c>
      <c r="P643" s="361">
        <v>0</v>
      </c>
      <c r="Q643" s="361">
        <v>0</v>
      </c>
      <c r="R643" s="361">
        <v>0</v>
      </c>
      <c r="S643" s="361">
        <v>0</v>
      </c>
      <c r="T643" s="361">
        <v>0</v>
      </c>
      <c r="U643" s="361">
        <v>0</v>
      </c>
      <c r="V643" s="361">
        <v>0</v>
      </c>
      <c r="W643" s="361">
        <v>0</v>
      </c>
      <c r="X643" s="361">
        <v>0</v>
      </c>
      <c r="Y643" s="361">
        <v>0</v>
      </c>
      <c r="Z643" s="362">
        <f t="shared" si="32"/>
        <v>0</v>
      </c>
      <c r="AA643" s="365"/>
    </row>
    <row r="644" spans="1:27" s="364" customFormat="1" ht="12.75" customHeight="1">
      <c r="A644" s="358">
        <f t="shared" si="36"/>
        <v>15</v>
      </c>
      <c r="B644" s="398">
        <v>140102379040101</v>
      </c>
      <c r="C644" s="417" t="s">
        <v>845</v>
      </c>
      <c r="D644" s="359">
        <f>+SUMIF('BG SISTEMA'!A:A,'CA EF'!B644,'BG SISTEMA'!F:F)</f>
        <v>0</v>
      </c>
      <c r="E644" s="360"/>
      <c r="F644" s="360"/>
      <c r="G644" s="418">
        <v>0</v>
      </c>
      <c r="H644" s="361">
        <f t="shared" si="40"/>
        <v>0</v>
      </c>
      <c r="I644" s="361">
        <v>0</v>
      </c>
      <c r="J644" s="361">
        <v>0</v>
      </c>
      <c r="K644" s="361">
        <v>0</v>
      </c>
      <c r="L644" s="361">
        <v>0</v>
      </c>
      <c r="M644" s="361">
        <v>0</v>
      </c>
      <c r="N644" s="361">
        <v>0</v>
      </c>
      <c r="O644" s="361">
        <v>0</v>
      </c>
      <c r="P644" s="361">
        <v>0</v>
      </c>
      <c r="Q644" s="361">
        <v>0</v>
      </c>
      <c r="R644" s="361">
        <v>0</v>
      </c>
      <c r="S644" s="361">
        <v>0</v>
      </c>
      <c r="T644" s="361">
        <v>0</v>
      </c>
      <c r="U644" s="361">
        <v>0</v>
      </c>
      <c r="V644" s="361">
        <v>0</v>
      </c>
      <c r="W644" s="361">
        <v>0</v>
      </c>
      <c r="X644" s="361">
        <v>0</v>
      </c>
      <c r="Y644" s="361">
        <v>0</v>
      </c>
      <c r="Z644" s="362">
        <f t="shared" si="32"/>
        <v>0</v>
      </c>
      <c r="AA644" s="365"/>
    </row>
    <row r="645" spans="1:27" s="364" customFormat="1" ht="12.75" customHeight="1">
      <c r="A645" s="358">
        <f t="shared" si="36"/>
        <v>15</v>
      </c>
      <c r="B645" s="398">
        <v>140102379040199</v>
      </c>
      <c r="C645" s="417" t="s">
        <v>846</v>
      </c>
      <c r="D645" s="359">
        <f>+SUMIF('BG SISTEMA'!A:A,'CA EF'!B645,'BG SISTEMA'!F:F)</f>
        <v>-81246877</v>
      </c>
      <c r="E645" s="430">
        <f>-D645</f>
        <v>81246877</v>
      </c>
      <c r="F645" s="360"/>
      <c r="G645" s="418">
        <v>0</v>
      </c>
      <c r="H645" s="361">
        <f t="shared" si="40"/>
        <v>0</v>
      </c>
      <c r="I645" s="361">
        <v>0</v>
      </c>
      <c r="J645" s="361">
        <v>0</v>
      </c>
      <c r="K645" s="361">
        <v>0</v>
      </c>
      <c r="L645" s="361">
        <v>0</v>
      </c>
      <c r="M645" s="361">
        <v>0</v>
      </c>
      <c r="N645" s="361">
        <v>0</v>
      </c>
      <c r="O645" s="361">
        <v>0</v>
      </c>
      <c r="P645" s="361">
        <v>0</v>
      </c>
      <c r="Q645" s="361">
        <v>0</v>
      </c>
      <c r="R645" s="361">
        <v>0</v>
      </c>
      <c r="S645" s="361">
        <v>0</v>
      </c>
      <c r="T645" s="361">
        <v>0</v>
      </c>
      <c r="U645" s="361">
        <v>0</v>
      </c>
      <c r="V645" s="361">
        <v>0</v>
      </c>
      <c r="W645" s="361">
        <v>0</v>
      </c>
      <c r="X645" s="361">
        <v>0</v>
      </c>
      <c r="Y645" s="361">
        <v>0</v>
      </c>
      <c r="Z645" s="362">
        <f t="shared" si="32"/>
        <v>0</v>
      </c>
      <c r="AA645" s="365"/>
    </row>
    <row r="646" spans="1:27" s="364" customFormat="1" ht="12.75" customHeight="1">
      <c r="A646" s="358">
        <f t="shared" si="36"/>
        <v>15</v>
      </c>
      <c r="B646" s="398">
        <v>140102379050101</v>
      </c>
      <c r="C646" s="417" t="s">
        <v>847</v>
      </c>
      <c r="D646" s="359">
        <f>+SUMIF('BG SISTEMA'!A:A,'CA EF'!B646,'BG SISTEMA'!F:F)</f>
        <v>0</v>
      </c>
      <c r="E646" s="360"/>
      <c r="F646" s="360"/>
      <c r="G646" s="418">
        <v>0</v>
      </c>
      <c r="H646" s="361">
        <f t="shared" si="40"/>
        <v>0</v>
      </c>
      <c r="I646" s="361">
        <v>0</v>
      </c>
      <c r="J646" s="361">
        <v>0</v>
      </c>
      <c r="K646" s="361">
        <v>0</v>
      </c>
      <c r="L646" s="361">
        <v>0</v>
      </c>
      <c r="M646" s="361">
        <v>0</v>
      </c>
      <c r="N646" s="361">
        <v>0</v>
      </c>
      <c r="O646" s="361">
        <v>0</v>
      </c>
      <c r="P646" s="361">
        <v>0</v>
      </c>
      <c r="Q646" s="361">
        <v>0</v>
      </c>
      <c r="R646" s="361">
        <v>0</v>
      </c>
      <c r="S646" s="361">
        <v>0</v>
      </c>
      <c r="T646" s="361">
        <v>0</v>
      </c>
      <c r="U646" s="361">
        <v>0</v>
      </c>
      <c r="V646" s="361">
        <v>0</v>
      </c>
      <c r="W646" s="361">
        <v>0</v>
      </c>
      <c r="X646" s="361">
        <v>0</v>
      </c>
      <c r="Y646" s="361">
        <v>0</v>
      </c>
      <c r="Z646" s="362">
        <f t="shared" si="32"/>
        <v>0</v>
      </c>
      <c r="AA646" s="363"/>
    </row>
    <row r="647" spans="1:27" s="364" customFormat="1" ht="12.75" customHeight="1">
      <c r="A647" s="358">
        <f t="shared" si="36"/>
        <v>15</v>
      </c>
      <c r="B647" s="398">
        <v>140102379050199</v>
      </c>
      <c r="C647" s="417" t="s">
        <v>848</v>
      </c>
      <c r="D647" s="359">
        <f>+SUMIF('BG SISTEMA'!A:A,'CA EF'!B647,'BG SISTEMA'!F:F)</f>
        <v>0</v>
      </c>
      <c r="E647" s="360"/>
      <c r="F647" s="360"/>
      <c r="G647" s="418">
        <v>0</v>
      </c>
      <c r="H647" s="361">
        <f t="shared" si="40"/>
        <v>0</v>
      </c>
      <c r="I647" s="361">
        <v>0</v>
      </c>
      <c r="J647" s="361">
        <v>0</v>
      </c>
      <c r="K647" s="361">
        <v>0</v>
      </c>
      <c r="L647" s="361">
        <v>0</v>
      </c>
      <c r="M647" s="361">
        <v>0</v>
      </c>
      <c r="N647" s="361">
        <v>0</v>
      </c>
      <c r="O647" s="361">
        <v>0</v>
      </c>
      <c r="P647" s="361">
        <v>0</v>
      </c>
      <c r="Q647" s="361">
        <v>0</v>
      </c>
      <c r="R647" s="361">
        <v>0</v>
      </c>
      <c r="S647" s="361">
        <v>0</v>
      </c>
      <c r="T647" s="361">
        <v>0</v>
      </c>
      <c r="U647" s="361">
        <v>0</v>
      </c>
      <c r="V647" s="361">
        <v>0</v>
      </c>
      <c r="W647" s="361">
        <v>0</v>
      </c>
      <c r="X647" s="361">
        <v>0</v>
      </c>
      <c r="Y647" s="361">
        <v>0</v>
      </c>
      <c r="Z647" s="362">
        <f t="shared" si="32"/>
        <v>0</v>
      </c>
      <c r="AA647" s="365"/>
    </row>
    <row r="648" spans="1:27" s="364" customFormat="1" ht="12.75" customHeight="1">
      <c r="A648" s="358">
        <f t="shared" si="36"/>
        <v>15</v>
      </c>
      <c r="B648" s="398">
        <v>140102379060101</v>
      </c>
      <c r="C648" s="417" t="s">
        <v>849</v>
      </c>
      <c r="D648" s="359">
        <f>+SUMIF('BG SISTEMA'!A:A,'CA EF'!B648,'BG SISTEMA'!F:F)</f>
        <v>0</v>
      </c>
      <c r="E648" s="360"/>
      <c r="F648" s="360"/>
      <c r="G648" s="418">
        <v>0</v>
      </c>
      <c r="H648" s="361">
        <f t="shared" si="40"/>
        <v>0</v>
      </c>
      <c r="I648" s="361">
        <v>0</v>
      </c>
      <c r="J648" s="361">
        <v>0</v>
      </c>
      <c r="K648" s="361">
        <v>0</v>
      </c>
      <c r="L648" s="361">
        <v>0</v>
      </c>
      <c r="M648" s="361">
        <v>0</v>
      </c>
      <c r="N648" s="361">
        <v>0</v>
      </c>
      <c r="O648" s="361">
        <v>0</v>
      </c>
      <c r="P648" s="361">
        <v>0</v>
      </c>
      <c r="Q648" s="361">
        <v>0</v>
      </c>
      <c r="R648" s="361">
        <v>0</v>
      </c>
      <c r="S648" s="361">
        <v>0</v>
      </c>
      <c r="T648" s="361">
        <v>0</v>
      </c>
      <c r="U648" s="361">
        <v>0</v>
      </c>
      <c r="V648" s="361">
        <v>0</v>
      </c>
      <c r="W648" s="361">
        <v>0</v>
      </c>
      <c r="X648" s="361">
        <v>0</v>
      </c>
      <c r="Y648" s="361">
        <v>0</v>
      </c>
      <c r="Z648" s="362">
        <f t="shared" si="32"/>
        <v>0</v>
      </c>
      <c r="AA648" s="365"/>
    </row>
    <row r="649" spans="1:27" s="364" customFormat="1" ht="12.75" customHeight="1">
      <c r="A649" s="358">
        <f t="shared" si="36"/>
        <v>15</v>
      </c>
      <c r="B649" s="398">
        <v>140102379060199</v>
      </c>
      <c r="C649" s="417" t="s">
        <v>850</v>
      </c>
      <c r="D649" s="359">
        <f>+SUMIF('BG SISTEMA'!A:A,'CA EF'!B649,'BG SISTEMA'!F:F)</f>
        <v>0</v>
      </c>
      <c r="E649" s="360"/>
      <c r="F649" s="360"/>
      <c r="G649" s="418">
        <v>0</v>
      </c>
      <c r="H649" s="361">
        <f t="shared" si="40"/>
        <v>0</v>
      </c>
      <c r="I649" s="361">
        <v>0</v>
      </c>
      <c r="J649" s="361">
        <v>0</v>
      </c>
      <c r="K649" s="361">
        <v>0</v>
      </c>
      <c r="L649" s="361">
        <v>0</v>
      </c>
      <c r="M649" s="361">
        <v>0</v>
      </c>
      <c r="N649" s="361">
        <v>0</v>
      </c>
      <c r="O649" s="361">
        <v>0</v>
      </c>
      <c r="P649" s="361">
        <v>0</v>
      </c>
      <c r="Q649" s="361">
        <v>0</v>
      </c>
      <c r="R649" s="361">
        <v>0</v>
      </c>
      <c r="S649" s="361">
        <v>0</v>
      </c>
      <c r="T649" s="361">
        <v>0</v>
      </c>
      <c r="U649" s="361">
        <v>0</v>
      </c>
      <c r="V649" s="361">
        <v>0</v>
      </c>
      <c r="W649" s="361">
        <v>0</v>
      </c>
      <c r="X649" s="361">
        <v>0</v>
      </c>
      <c r="Y649" s="361">
        <v>0</v>
      </c>
      <c r="Z649" s="362">
        <f t="shared" si="32"/>
        <v>0</v>
      </c>
      <c r="AA649" s="365"/>
    </row>
    <row r="650" spans="1:27" s="364" customFormat="1" ht="12.75" customHeight="1">
      <c r="A650" s="358">
        <f t="shared" si="36"/>
        <v>15</v>
      </c>
      <c r="B650" s="398">
        <v>140102379070101</v>
      </c>
      <c r="C650" s="417" t="s">
        <v>851</v>
      </c>
      <c r="D650" s="359">
        <f>+SUMIF('BG SISTEMA'!A:A,'CA EF'!B650,'BG SISTEMA'!F:F)</f>
        <v>0</v>
      </c>
      <c r="E650" s="360"/>
      <c r="F650" s="360"/>
      <c r="G650" s="418">
        <v>0</v>
      </c>
      <c r="H650" s="361">
        <f t="shared" si="40"/>
        <v>0</v>
      </c>
      <c r="I650" s="361">
        <v>0</v>
      </c>
      <c r="J650" s="361">
        <v>0</v>
      </c>
      <c r="K650" s="361">
        <v>0</v>
      </c>
      <c r="L650" s="361">
        <v>0</v>
      </c>
      <c r="M650" s="361">
        <v>0</v>
      </c>
      <c r="N650" s="361">
        <v>0</v>
      </c>
      <c r="O650" s="361">
        <v>0</v>
      </c>
      <c r="P650" s="361">
        <v>0</v>
      </c>
      <c r="Q650" s="361">
        <v>0</v>
      </c>
      <c r="R650" s="361">
        <v>0</v>
      </c>
      <c r="S650" s="361">
        <v>0</v>
      </c>
      <c r="T650" s="361">
        <v>0</v>
      </c>
      <c r="U650" s="361">
        <v>0</v>
      </c>
      <c r="V650" s="361">
        <v>0</v>
      </c>
      <c r="W650" s="361">
        <v>0</v>
      </c>
      <c r="X650" s="361">
        <v>0</v>
      </c>
      <c r="Y650" s="361">
        <v>0</v>
      </c>
      <c r="Z650" s="362">
        <f t="shared" si="32"/>
        <v>0</v>
      </c>
      <c r="AA650" s="365"/>
    </row>
    <row r="651" spans="1:27" s="364" customFormat="1" ht="12.75" customHeight="1">
      <c r="A651" s="358">
        <f t="shared" si="36"/>
        <v>15</v>
      </c>
      <c r="B651" s="398">
        <v>140102379070199</v>
      </c>
      <c r="C651" s="417" t="s">
        <v>852</v>
      </c>
      <c r="D651" s="359">
        <f>+SUMIF('BG SISTEMA'!A:A,'CA EF'!B651,'BG SISTEMA'!F:F)</f>
        <v>0</v>
      </c>
      <c r="E651" s="360"/>
      <c r="F651" s="360"/>
      <c r="G651" s="418">
        <v>0</v>
      </c>
      <c r="H651" s="361">
        <f t="shared" si="40"/>
        <v>0</v>
      </c>
      <c r="I651" s="361">
        <v>0</v>
      </c>
      <c r="J651" s="361">
        <v>0</v>
      </c>
      <c r="K651" s="361">
        <v>0</v>
      </c>
      <c r="L651" s="361">
        <v>0</v>
      </c>
      <c r="M651" s="361">
        <v>0</v>
      </c>
      <c r="N651" s="361">
        <v>0</v>
      </c>
      <c r="O651" s="361">
        <v>0</v>
      </c>
      <c r="P651" s="361">
        <v>0</v>
      </c>
      <c r="Q651" s="361">
        <v>0</v>
      </c>
      <c r="R651" s="361">
        <v>0</v>
      </c>
      <c r="S651" s="361">
        <v>0</v>
      </c>
      <c r="T651" s="361">
        <v>0</v>
      </c>
      <c r="U651" s="361">
        <v>0</v>
      </c>
      <c r="V651" s="361">
        <v>0</v>
      </c>
      <c r="W651" s="361">
        <v>0</v>
      </c>
      <c r="X651" s="361">
        <v>0</v>
      </c>
      <c r="Y651" s="361">
        <v>0</v>
      </c>
      <c r="Z651" s="362">
        <f t="shared" si="32"/>
        <v>0</v>
      </c>
      <c r="AA651" s="363"/>
    </row>
    <row r="652" spans="1:27" s="364" customFormat="1" ht="12.75" customHeight="1">
      <c r="A652" s="358">
        <f t="shared" si="36"/>
        <v>15</v>
      </c>
      <c r="B652" s="398">
        <v>140102379080101</v>
      </c>
      <c r="C652" s="417" t="s">
        <v>853</v>
      </c>
      <c r="D652" s="359">
        <f>+SUMIF('BG SISTEMA'!A:A,'CA EF'!B652,'BG SISTEMA'!F:F)</f>
        <v>0</v>
      </c>
      <c r="E652" s="360"/>
      <c r="F652" s="360"/>
      <c r="G652" s="418">
        <v>0</v>
      </c>
      <c r="H652" s="361">
        <f t="shared" si="40"/>
        <v>0</v>
      </c>
      <c r="I652" s="361">
        <v>0</v>
      </c>
      <c r="J652" s="361">
        <v>0</v>
      </c>
      <c r="K652" s="361">
        <v>0</v>
      </c>
      <c r="L652" s="361">
        <v>0</v>
      </c>
      <c r="M652" s="361">
        <v>0</v>
      </c>
      <c r="N652" s="361">
        <v>0</v>
      </c>
      <c r="O652" s="361">
        <v>0</v>
      </c>
      <c r="P652" s="361">
        <v>0</v>
      </c>
      <c r="Q652" s="361">
        <v>0</v>
      </c>
      <c r="R652" s="361">
        <v>0</v>
      </c>
      <c r="S652" s="361">
        <v>0</v>
      </c>
      <c r="T652" s="361">
        <v>0</v>
      </c>
      <c r="U652" s="361">
        <v>0</v>
      </c>
      <c r="V652" s="361">
        <v>0</v>
      </c>
      <c r="W652" s="361">
        <v>0</v>
      </c>
      <c r="X652" s="361">
        <v>0</v>
      </c>
      <c r="Y652" s="361">
        <v>0</v>
      </c>
      <c r="Z652" s="362">
        <f t="shared" si="32"/>
        <v>0</v>
      </c>
      <c r="AA652" s="365"/>
    </row>
    <row r="653" spans="1:27" s="364" customFormat="1" ht="12.75" customHeight="1">
      <c r="A653" s="358">
        <f t="shared" si="36"/>
        <v>15</v>
      </c>
      <c r="B653" s="398">
        <v>140102379080199</v>
      </c>
      <c r="C653" s="417" t="s">
        <v>854</v>
      </c>
      <c r="D653" s="359">
        <f>+SUMIF('BG SISTEMA'!A:A,'CA EF'!B653,'BG SISTEMA'!F:F)</f>
        <v>-137592660</v>
      </c>
      <c r="E653" s="430">
        <f>-D653</f>
        <v>137592660</v>
      </c>
      <c r="F653" s="360"/>
      <c r="G653" s="418">
        <v>0</v>
      </c>
      <c r="H653" s="361">
        <f t="shared" si="40"/>
        <v>0</v>
      </c>
      <c r="I653" s="361">
        <v>0</v>
      </c>
      <c r="J653" s="361">
        <v>0</v>
      </c>
      <c r="K653" s="361">
        <v>0</v>
      </c>
      <c r="L653" s="361">
        <v>0</v>
      </c>
      <c r="M653" s="361">
        <v>0</v>
      </c>
      <c r="N653" s="361">
        <v>0</v>
      </c>
      <c r="O653" s="361">
        <v>0</v>
      </c>
      <c r="P653" s="361">
        <v>0</v>
      </c>
      <c r="Q653" s="361">
        <v>0</v>
      </c>
      <c r="R653" s="361">
        <v>0</v>
      </c>
      <c r="S653" s="361">
        <v>0</v>
      </c>
      <c r="T653" s="361">
        <v>0</v>
      </c>
      <c r="U653" s="361">
        <v>0</v>
      </c>
      <c r="V653" s="361">
        <v>0</v>
      </c>
      <c r="W653" s="361">
        <v>0</v>
      </c>
      <c r="X653" s="361">
        <v>0</v>
      </c>
      <c r="Y653" s="361">
        <v>0</v>
      </c>
      <c r="Z653" s="362">
        <f t="shared" si="32"/>
        <v>0</v>
      </c>
      <c r="AA653" s="365"/>
    </row>
    <row r="654" spans="1:27" s="364" customFormat="1" ht="12.75" customHeight="1">
      <c r="A654" s="358">
        <f t="shared" si="36"/>
        <v>15</v>
      </c>
      <c r="B654" s="398">
        <v>140102379090101</v>
      </c>
      <c r="C654" s="417" t="s">
        <v>855</v>
      </c>
      <c r="D654" s="359">
        <f>+SUMIF('BG SISTEMA'!A:A,'CA EF'!B654,'BG SISTEMA'!F:F)</f>
        <v>0</v>
      </c>
      <c r="E654" s="360"/>
      <c r="F654" s="360"/>
      <c r="G654" s="418">
        <v>0</v>
      </c>
      <c r="H654" s="361">
        <f t="shared" si="40"/>
        <v>0</v>
      </c>
      <c r="I654" s="361">
        <v>0</v>
      </c>
      <c r="J654" s="361">
        <v>0</v>
      </c>
      <c r="K654" s="361">
        <v>0</v>
      </c>
      <c r="L654" s="361">
        <v>0</v>
      </c>
      <c r="M654" s="361">
        <v>0</v>
      </c>
      <c r="N654" s="361">
        <v>0</v>
      </c>
      <c r="O654" s="361">
        <v>0</v>
      </c>
      <c r="P654" s="361">
        <v>0</v>
      </c>
      <c r="Q654" s="361">
        <v>0</v>
      </c>
      <c r="R654" s="361">
        <v>0</v>
      </c>
      <c r="S654" s="361">
        <v>0</v>
      </c>
      <c r="T654" s="361">
        <v>0</v>
      </c>
      <c r="U654" s="361">
        <v>0</v>
      </c>
      <c r="V654" s="361">
        <v>0</v>
      </c>
      <c r="W654" s="361">
        <v>0</v>
      </c>
      <c r="X654" s="361">
        <v>0</v>
      </c>
      <c r="Y654" s="361">
        <v>0</v>
      </c>
      <c r="Z654" s="362">
        <f t="shared" si="32"/>
        <v>0</v>
      </c>
      <c r="AA654" s="365"/>
    </row>
    <row r="655" spans="1:27" s="364" customFormat="1" ht="12.75" customHeight="1">
      <c r="A655" s="358">
        <f t="shared" si="36"/>
        <v>15</v>
      </c>
      <c r="B655" s="398">
        <v>140102379090199</v>
      </c>
      <c r="C655" s="417" t="s">
        <v>856</v>
      </c>
      <c r="D655" s="359">
        <f>+SUMIF('BG SISTEMA'!A:A,'CA EF'!B655,'BG SISTEMA'!F:F)</f>
        <v>0</v>
      </c>
      <c r="E655" s="360"/>
      <c r="F655" s="360"/>
      <c r="G655" s="418">
        <v>0</v>
      </c>
      <c r="H655" s="361">
        <f t="shared" si="40"/>
        <v>0</v>
      </c>
      <c r="I655" s="361">
        <v>0</v>
      </c>
      <c r="J655" s="361">
        <v>0</v>
      </c>
      <c r="K655" s="361">
        <v>0</v>
      </c>
      <c r="L655" s="361">
        <v>0</v>
      </c>
      <c r="M655" s="361">
        <v>0</v>
      </c>
      <c r="N655" s="361">
        <v>0</v>
      </c>
      <c r="O655" s="361">
        <v>0</v>
      </c>
      <c r="P655" s="361">
        <v>0</v>
      </c>
      <c r="Q655" s="361">
        <v>0</v>
      </c>
      <c r="R655" s="361">
        <v>0</v>
      </c>
      <c r="S655" s="361">
        <v>0</v>
      </c>
      <c r="T655" s="361">
        <v>0</v>
      </c>
      <c r="U655" s="361">
        <v>0</v>
      </c>
      <c r="V655" s="361">
        <v>0</v>
      </c>
      <c r="W655" s="361">
        <v>0</v>
      </c>
      <c r="X655" s="361">
        <v>0</v>
      </c>
      <c r="Y655" s="361">
        <v>0</v>
      </c>
      <c r="Z655" s="362">
        <f t="shared" si="32"/>
        <v>0</v>
      </c>
      <c r="AA655" s="365"/>
    </row>
    <row r="656" spans="1:27" s="364" customFormat="1" ht="12.75" customHeight="1">
      <c r="A656" s="358">
        <f t="shared" si="36"/>
        <v>15</v>
      </c>
      <c r="B656" s="398">
        <v>150102390010101</v>
      </c>
      <c r="C656" s="417" t="s">
        <v>857</v>
      </c>
      <c r="D656" s="359">
        <f>+SUMIF('BG SISTEMA'!A:A,'CA EF'!B656,'BG SISTEMA'!F:F)</f>
        <v>0</v>
      </c>
      <c r="E656" s="360"/>
      <c r="F656" s="360"/>
      <c r="G656" s="418">
        <v>0</v>
      </c>
      <c r="H656" s="361">
        <f t="shared" si="40"/>
        <v>0</v>
      </c>
      <c r="I656" s="361">
        <v>0</v>
      </c>
      <c r="J656" s="361">
        <v>0</v>
      </c>
      <c r="K656" s="361">
        <v>0</v>
      </c>
      <c r="L656" s="361">
        <v>0</v>
      </c>
      <c r="M656" s="361">
        <v>0</v>
      </c>
      <c r="N656" s="361">
        <v>0</v>
      </c>
      <c r="O656" s="361">
        <v>0</v>
      </c>
      <c r="P656" s="361">
        <v>0</v>
      </c>
      <c r="Q656" s="361">
        <v>0</v>
      </c>
      <c r="R656" s="361">
        <v>0</v>
      </c>
      <c r="S656" s="361">
        <v>0</v>
      </c>
      <c r="T656" s="361">
        <v>0</v>
      </c>
      <c r="U656" s="361">
        <v>0</v>
      </c>
      <c r="V656" s="361">
        <v>0</v>
      </c>
      <c r="W656" s="361">
        <v>0</v>
      </c>
      <c r="X656" s="361">
        <v>0</v>
      </c>
      <c r="Y656" s="361">
        <v>0</v>
      </c>
      <c r="Z656" s="362">
        <f t="shared" si="32"/>
        <v>0</v>
      </c>
      <c r="AA656" s="365"/>
    </row>
    <row r="657" spans="1:27" s="364" customFormat="1" ht="12.75" customHeight="1">
      <c r="A657" s="358">
        <f t="shared" si="36"/>
        <v>15</v>
      </c>
      <c r="B657" s="398">
        <v>150102390010199</v>
      </c>
      <c r="C657" s="417" t="s">
        <v>858</v>
      </c>
      <c r="D657" s="359">
        <f>+SUMIF('BG SISTEMA'!A:A,'CA EF'!B657,'BG SISTEMA'!F:F)</f>
        <v>0</v>
      </c>
      <c r="E657" s="360"/>
      <c r="F657" s="360"/>
      <c r="G657" s="418">
        <v>0</v>
      </c>
      <c r="H657" s="361">
        <f t="shared" si="40"/>
        <v>0</v>
      </c>
      <c r="I657" s="361">
        <v>0</v>
      </c>
      <c r="J657" s="361">
        <v>0</v>
      </c>
      <c r="K657" s="361">
        <v>0</v>
      </c>
      <c r="L657" s="361">
        <v>0</v>
      </c>
      <c r="M657" s="361">
        <v>0</v>
      </c>
      <c r="N657" s="361">
        <v>0</v>
      </c>
      <c r="O657" s="361">
        <v>0</v>
      </c>
      <c r="P657" s="361">
        <v>0</v>
      </c>
      <c r="Q657" s="361">
        <v>0</v>
      </c>
      <c r="R657" s="361">
        <v>0</v>
      </c>
      <c r="S657" s="361">
        <v>0</v>
      </c>
      <c r="T657" s="361">
        <v>0</v>
      </c>
      <c r="U657" s="361">
        <v>0</v>
      </c>
      <c r="V657" s="361">
        <v>0</v>
      </c>
      <c r="W657" s="361">
        <v>0</v>
      </c>
      <c r="X657" s="361">
        <v>0</v>
      </c>
      <c r="Y657" s="361">
        <v>0</v>
      </c>
      <c r="Z657" s="362">
        <f t="shared" si="32"/>
        <v>0</v>
      </c>
      <c r="AA657" s="363"/>
    </row>
    <row r="658" spans="1:27" s="364" customFormat="1" ht="12.75" customHeight="1">
      <c r="A658" s="358">
        <f t="shared" si="36"/>
        <v>15</v>
      </c>
      <c r="B658" s="398">
        <v>150102390020101</v>
      </c>
      <c r="C658" s="417" t="s">
        <v>859</v>
      </c>
      <c r="D658" s="359">
        <f>+SUMIF('BG SISTEMA'!A:A,'CA EF'!B658,'BG SISTEMA'!F:F)</f>
        <v>158016132</v>
      </c>
      <c r="E658" s="360"/>
      <c r="F658" s="360"/>
      <c r="G658" s="418">
        <v>0</v>
      </c>
      <c r="H658" s="361">
        <f t="shared" si="40"/>
        <v>158016132</v>
      </c>
      <c r="I658" s="361">
        <v>0</v>
      </c>
      <c r="J658" s="361">
        <v>0</v>
      </c>
      <c r="K658" s="361">
        <v>0</v>
      </c>
      <c r="L658" s="361">
        <v>0</v>
      </c>
      <c r="M658" s="361">
        <v>0</v>
      </c>
      <c r="N658" s="361">
        <f>-$H658</f>
        <v>-158016132</v>
      </c>
      <c r="O658" s="361">
        <v>0</v>
      </c>
      <c r="P658" s="361">
        <v>0</v>
      </c>
      <c r="Q658" s="361">
        <v>0</v>
      </c>
      <c r="R658" s="361">
        <v>0</v>
      </c>
      <c r="S658" s="361">
        <v>0</v>
      </c>
      <c r="T658" s="361">
        <v>0</v>
      </c>
      <c r="U658" s="361">
        <v>0</v>
      </c>
      <c r="V658" s="361">
        <v>0</v>
      </c>
      <c r="W658" s="361">
        <v>0</v>
      </c>
      <c r="X658" s="361">
        <v>0</v>
      </c>
      <c r="Y658" s="361">
        <v>0</v>
      </c>
      <c r="Z658" s="362">
        <f t="shared" si="32"/>
        <v>0</v>
      </c>
      <c r="AA658" s="365"/>
    </row>
    <row r="659" spans="1:27" s="364" customFormat="1" ht="12.75" customHeight="1">
      <c r="A659" s="358">
        <f t="shared" si="36"/>
        <v>15</v>
      </c>
      <c r="B659" s="398">
        <v>150102390020199</v>
      </c>
      <c r="C659" s="417" t="s">
        <v>860</v>
      </c>
      <c r="D659" s="359">
        <f>+SUMIF('BG SISTEMA'!A:A,'CA EF'!B659,'BG SISTEMA'!F:F)</f>
        <v>0</v>
      </c>
      <c r="E659" s="360"/>
      <c r="F659" s="360"/>
      <c r="G659" s="418">
        <v>0</v>
      </c>
      <c r="H659" s="361">
        <f t="shared" si="40"/>
        <v>0</v>
      </c>
      <c r="I659" s="361">
        <v>0</v>
      </c>
      <c r="J659" s="361">
        <v>0</v>
      </c>
      <c r="K659" s="361">
        <v>0</v>
      </c>
      <c r="L659" s="361">
        <v>0</v>
      </c>
      <c r="M659" s="361">
        <v>0</v>
      </c>
      <c r="N659" s="361">
        <v>0</v>
      </c>
      <c r="O659" s="361">
        <v>0</v>
      </c>
      <c r="P659" s="361">
        <v>0</v>
      </c>
      <c r="Q659" s="361">
        <v>0</v>
      </c>
      <c r="R659" s="361">
        <v>0</v>
      </c>
      <c r="S659" s="361">
        <v>0</v>
      </c>
      <c r="T659" s="361">
        <v>0</v>
      </c>
      <c r="U659" s="361">
        <v>0</v>
      </c>
      <c r="V659" s="361">
        <v>0</v>
      </c>
      <c r="W659" s="361">
        <v>0</v>
      </c>
      <c r="X659" s="361">
        <v>0</v>
      </c>
      <c r="Y659" s="361">
        <v>0</v>
      </c>
      <c r="Z659" s="362">
        <f t="shared" si="32"/>
        <v>0</v>
      </c>
      <c r="AA659" s="365"/>
    </row>
    <row r="660" spans="1:27" s="364" customFormat="1" ht="12.75" customHeight="1">
      <c r="A660" s="358">
        <f t="shared" si="36"/>
        <v>15</v>
      </c>
      <c r="B660" s="398">
        <v>150102390030101</v>
      </c>
      <c r="C660" s="417" t="s">
        <v>861</v>
      </c>
      <c r="D660" s="359">
        <f>+SUMIF('BG SISTEMA'!A:A,'CA EF'!B660,'BG SISTEMA'!F:F)</f>
        <v>323268986</v>
      </c>
      <c r="E660" s="360"/>
      <c r="F660" s="360"/>
      <c r="G660" s="418">
        <v>201106419</v>
      </c>
      <c r="H660" s="361">
        <f t="shared" si="40"/>
        <v>122162567</v>
      </c>
      <c r="I660" s="361">
        <v>0</v>
      </c>
      <c r="J660" s="361">
        <v>0</v>
      </c>
      <c r="K660" s="361">
        <v>0</v>
      </c>
      <c r="L660" s="361">
        <v>0</v>
      </c>
      <c r="M660" s="361">
        <v>0</v>
      </c>
      <c r="N660" s="361">
        <f>-$H660</f>
        <v>-122162567</v>
      </c>
      <c r="O660" s="361">
        <v>0</v>
      </c>
      <c r="P660" s="361">
        <v>0</v>
      </c>
      <c r="Q660" s="361">
        <v>0</v>
      </c>
      <c r="R660" s="361">
        <v>0</v>
      </c>
      <c r="S660" s="361">
        <v>0</v>
      </c>
      <c r="T660" s="361">
        <v>0</v>
      </c>
      <c r="U660" s="361">
        <v>0</v>
      </c>
      <c r="V660" s="361">
        <v>0</v>
      </c>
      <c r="W660" s="361">
        <v>0</v>
      </c>
      <c r="X660" s="361">
        <v>0</v>
      </c>
      <c r="Y660" s="361">
        <v>0</v>
      </c>
      <c r="Z660" s="362">
        <f t="shared" si="32"/>
        <v>0</v>
      </c>
      <c r="AA660" s="363"/>
    </row>
    <row r="661" spans="1:27" s="364" customFormat="1" ht="12.75" customHeight="1">
      <c r="A661" s="358">
        <f t="shared" si="36"/>
        <v>15</v>
      </c>
      <c r="B661" s="398">
        <v>150102390030199</v>
      </c>
      <c r="C661" s="417" t="s">
        <v>862</v>
      </c>
      <c r="D661" s="359">
        <f>+SUMIF('BG SISTEMA'!A:A,'CA EF'!B661,'BG SISTEMA'!F:F)</f>
        <v>29200000</v>
      </c>
      <c r="E661" s="360"/>
      <c r="F661" s="360"/>
      <c r="G661" s="418">
        <v>26000000</v>
      </c>
      <c r="H661" s="361">
        <f t="shared" si="40"/>
        <v>3200000</v>
      </c>
      <c r="I661" s="361">
        <v>0</v>
      </c>
      <c r="J661" s="361">
        <v>0</v>
      </c>
      <c r="K661" s="361">
        <v>0</v>
      </c>
      <c r="L661" s="361">
        <v>0</v>
      </c>
      <c r="M661" s="361">
        <v>0</v>
      </c>
      <c r="N661" s="361">
        <f>-$H661</f>
        <v>-3200000</v>
      </c>
      <c r="O661" s="361">
        <v>0</v>
      </c>
      <c r="P661" s="361">
        <v>0</v>
      </c>
      <c r="Q661" s="361">
        <v>0</v>
      </c>
      <c r="R661" s="361">
        <v>0</v>
      </c>
      <c r="S661" s="361">
        <v>0</v>
      </c>
      <c r="T661" s="361">
        <v>0</v>
      </c>
      <c r="U661" s="361">
        <v>0</v>
      </c>
      <c r="V661" s="361">
        <v>0</v>
      </c>
      <c r="W661" s="361">
        <v>0</v>
      </c>
      <c r="X661" s="361">
        <v>0</v>
      </c>
      <c r="Y661" s="361">
        <v>0</v>
      </c>
      <c r="Z661" s="362">
        <f t="shared" si="32"/>
        <v>0</v>
      </c>
      <c r="AA661" s="363"/>
    </row>
    <row r="662" spans="1:27" s="364" customFormat="1" ht="12.75" customHeight="1">
      <c r="A662" s="358">
        <f t="shared" si="36"/>
        <v>15</v>
      </c>
      <c r="B662" s="398">
        <v>150102399010101</v>
      </c>
      <c r="C662" s="417" t="s">
        <v>863</v>
      </c>
      <c r="D662" s="359">
        <f>+SUMIF('BG SISTEMA'!A:A,'CA EF'!B662,'BG SISTEMA'!F:F)</f>
        <v>0</v>
      </c>
      <c r="E662" s="360"/>
      <c r="F662" s="360"/>
      <c r="G662" s="418">
        <v>0</v>
      </c>
      <c r="H662" s="361">
        <f t="shared" ref="H662:H671" si="41">+D662+E662-F662-G662</f>
        <v>0</v>
      </c>
      <c r="I662" s="361">
        <v>0</v>
      </c>
      <c r="J662" s="361">
        <v>0</v>
      </c>
      <c r="K662" s="361">
        <v>0</v>
      </c>
      <c r="L662" s="361">
        <v>0</v>
      </c>
      <c r="M662" s="361">
        <v>0</v>
      </c>
      <c r="N662" s="361">
        <v>0</v>
      </c>
      <c r="O662" s="361">
        <v>0</v>
      </c>
      <c r="P662" s="361">
        <v>0</v>
      </c>
      <c r="Q662" s="361">
        <v>0</v>
      </c>
      <c r="R662" s="361">
        <v>0</v>
      </c>
      <c r="S662" s="361">
        <v>0</v>
      </c>
      <c r="T662" s="361">
        <v>0</v>
      </c>
      <c r="U662" s="361">
        <v>0</v>
      </c>
      <c r="V662" s="361">
        <v>0</v>
      </c>
      <c r="W662" s="361">
        <v>0</v>
      </c>
      <c r="X662" s="361">
        <v>0</v>
      </c>
      <c r="Y662" s="361">
        <v>0</v>
      </c>
      <c r="Z662" s="362">
        <f t="shared" ref="Z662:Z948" si="42">SUM(H662:Y662)</f>
        <v>0</v>
      </c>
      <c r="AA662" s="363"/>
    </row>
    <row r="663" spans="1:27" s="364" customFormat="1" ht="12.75" customHeight="1">
      <c r="A663" s="358">
        <f t="shared" si="36"/>
        <v>15</v>
      </c>
      <c r="B663" s="398">
        <v>150102399010199</v>
      </c>
      <c r="C663" s="417" t="s">
        <v>864</v>
      </c>
      <c r="D663" s="359">
        <f>+SUMIF('BG SISTEMA'!A:A,'CA EF'!B663,'BG SISTEMA'!F:F)</f>
        <v>0</v>
      </c>
      <c r="E663" s="360"/>
      <c r="F663" s="360"/>
      <c r="G663" s="418">
        <v>0</v>
      </c>
      <c r="H663" s="361">
        <f t="shared" si="41"/>
        <v>0</v>
      </c>
      <c r="I663" s="361">
        <v>0</v>
      </c>
      <c r="J663" s="361">
        <v>0</v>
      </c>
      <c r="K663" s="361">
        <v>0</v>
      </c>
      <c r="L663" s="361">
        <v>0</v>
      </c>
      <c r="M663" s="361">
        <v>0</v>
      </c>
      <c r="N663" s="361">
        <v>0</v>
      </c>
      <c r="O663" s="361">
        <v>0</v>
      </c>
      <c r="P663" s="361">
        <v>0</v>
      </c>
      <c r="Q663" s="361">
        <v>0</v>
      </c>
      <c r="R663" s="361">
        <v>0</v>
      </c>
      <c r="S663" s="361">
        <v>0</v>
      </c>
      <c r="T663" s="361">
        <v>0</v>
      </c>
      <c r="U663" s="361">
        <v>0</v>
      </c>
      <c r="V663" s="361">
        <v>0</v>
      </c>
      <c r="W663" s="361">
        <v>0</v>
      </c>
      <c r="X663" s="361">
        <v>0</v>
      </c>
      <c r="Y663" s="361">
        <v>0</v>
      </c>
      <c r="Z663" s="362">
        <f t="shared" si="42"/>
        <v>0</v>
      </c>
      <c r="AA663" s="365"/>
    </row>
    <row r="664" spans="1:27" s="364" customFormat="1" ht="12.75" customHeight="1">
      <c r="A664" s="358">
        <f t="shared" si="36"/>
        <v>15</v>
      </c>
      <c r="B664" s="398">
        <v>150102399020101</v>
      </c>
      <c r="C664" s="417" t="s">
        <v>865</v>
      </c>
      <c r="D664" s="359">
        <f>+SUMIF('BG SISTEMA'!A:A,'CA EF'!B664,'BG SISTEMA'!F:F)</f>
        <v>-103091213</v>
      </c>
      <c r="E664" s="437">
        <f>-D664</f>
        <v>103091213</v>
      </c>
      <c r="F664" s="360"/>
      <c r="G664" s="418">
        <v>0</v>
      </c>
      <c r="H664" s="361">
        <f t="shared" si="41"/>
        <v>0</v>
      </c>
      <c r="I664" s="361">
        <v>0</v>
      </c>
      <c r="J664" s="361">
        <v>0</v>
      </c>
      <c r="K664" s="361">
        <v>0</v>
      </c>
      <c r="L664" s="361">
        <v>0</v>
      </c>
      <c r="M664" s="361">
        <v>0</v>
      </c>
      <c r="N664" s="361">
        <v>0</v>
      </c>
      <c r="O664" s="361">
        <v>0</v>
      </c>
      <c r="P664" s="361">
        <v>0</v>
      </c>
      <c r="Q664" s="361">
        <v>0</v>
      </c>
      <c r="R664" s="361">
        <v>0</v>
      </c>
      <c r="S664" s="361">
        <v>0</v>
      </c>
      <c r="T664" s="361">
        <v>0</v>
      </c>
      <c r="U664" s="361">
        <v>0</v>
      </c>
      <c r="V664" s="361">
        <v>0</v>
      </c>
      <c r="W664" s="361">
        <v>0</v>
      </c>
      <c r="X664" s="361">
        <v>0</v>
      </c>
      <c r="Y664" s="361">
        <v>0</v>
      </c>
      <c r="Z664" s="362">
        <f t="shared" si="42"/>
        <v>0</v>
      </c>
      <c r="AA664" s="365"/>
    </row>
    <row r="665" spans="1:27" s="364" customFormat="1" ht="12.75" customHeight="1">
      <c r="A665" s="358">
        <f t="shared" si="36"/>
        <v>15</v>
      </c>
      <c r="B665" s="398">
        <v>150102399020199</v>
      </c>
      <c r="C665" s="417" t="s">
        <v>866</v>
      </c>
      <c r="D665" s="359">
        <f>+SUMIF('BG SISTEMA'!A:A,'CA EF'!B665,'BG SISTEMA'!F:F)</f>
        <v>0</v>
      </c>
      <c r="E665" s="360"/>
      <c r="F665" s="360"/>
      <c r="G665" s="418">
        <v>0</v>
      </c>
      <c r="H665" s="361">
        <f t="shared" si="41"/>
        <v>0</v>
      </c>
      <c r="I665" s="361">
        <v>0</v>
      </c>
      <c r="J665" s="361">
        <v>0</v>
      </c>
      <c r="K665" s="361">
        <v>0</v>
      </c>
      <c r="L665" s="361">
        <v>0</v>
      </c>
      <c r="M665" s="361">
        <v>0</v>
      </c>
      <c r="N665" s="361">
        <v>0</v>
      </c>
      <c r="O665" s="361">
        <v>0</v>
      </c>
      <c r="P665" s="361">
        <v>0</v>
      </c>
      <c r="Q665" s="361">
        <v>0</v>
      </c>
      <c r="R665" s="361">
        <v>0</v>
      </c>
      <c r="S665" s="361">
        <v>0</v>
      </c>
      <c r="T665" s="361">
        <v>0</v>
      </c>
      <c r="U665" s="361">
        <v>0</v>
      </c>
      <c r="V665" s="361">
        <v>0</v>
      </c>
      <c r="W665" s="361">
        <v>0</v>
      </c>
      <c r="X665" s="361">
        <v>0</v>
      </c>
      <c r="Y665" s="361">
        <v>0</v>
      </c>
      <c r="Z665" s="362">
        <f t="shared" si="42"/>
        <v>0</v>
      </c>
      <c r="AA665" s="365"/>
    </row>
    <row r="666" spans="1:27" s="364" customFormat="1" ht="12.75" customHeight="1">
      <c r="A666" s="358">
        <f t="shared" si="36"/>
        <v>15</v>
      </c>
      <c r="B666" s="399">
        <v>150102399030101</v>
      </c>
      <c r="C666" s="417" t="s">
        <v>867</v>
      </c>
      <c r="D666" s="359">
        <f>+SUMIF('BG SISTEMA'!A:A,'CA EF'!B666,'BG SISTEMA'!F:F)</f>
        <v>-40221288</v>
      </c>
      <c r="E666" s="437">
        <f t="shared" ref="E666:E667" si="43">-D666</f>
        <v>40221288</v>
      </c>
      <c r="F666" s="360"/>
      <c r="G666" s="418">
        <v>0</v>
      </c>
      <c r="H666" s="361">
        <f t="shared" si="41"/>
        <v>0</v>
      </c>
      <c r="I666" s="361">
        <v>0</v>
      </c>
      <c r="J666" s="361">
        <v>0</v>
      </c>
      <c r="K666" s="361">
        <v>0</v>
      </c>
      <c r="L666" s="361">
        <v>0</v>
      </c>
      <c r="M666" s="361">
        <v>0</v>
      </c>
      <c r="N666" s="361">
        <v>0</v>
      </c>
      <c r="O666" s="361">
        <v>0</v>
      </c>
      <c r="P666" s="361">
        <v>0</v>
      </c>
      <c r="Q666" s="361">
        <v>0</v>
      </c>
      <c r="R666" s="361">
        <v>0</v>
      </c>
      <c r="S666" s="361">
        <v>0</v>
      </c>
      <c r="T666" s="361">
        <v>0</v>
      </c>
      <c r="U666" s="361">
        <v>0</v>
      </c>
      <c r="V666" s="361">
        <v>0</v>
      </c>
      <c r="W666" s="361">
        <v>0</v>
      </c>
      <c r="X666" s="361">
        <v>0</v>
      </c>
      <c r="Y666" s="361">
        <v>0</v>
      </c>
      <c r="Z666" s="362">
        <f t="shared" si="42"/>
        <v>0</v>
      </c>
      <c r="AA666" s="365"/>
    </row>
    <row r="667" spans="1:27" s="364" customFormat="1" ht="12.75" customHeight="1">
      <c r="A667" s="358">
        <f t="shared" si="36"/>
        <v>15</v>
      </c>
      <c r="B667" s="399">
        <v>150102399030199</v>
      </c>
      <c r="C667" s="417" t="s">
        <v>868</v>
      </c>
      <c r="D667" s="359">
        <f>+SUMIF('BG SISTEMA'!A:A,'CA EF'!B667,'BG SISTEMA'!F:F)</f>
        <v>-5199996</v>
      </c>
      <c r="E667" s="437">
        <f t="shared" si="43"/>
        <v>5199996</v>
      </c>
      <c r="F667" s="360"/>
      <c r="G667" s="418">
        <v>0</v>
      </c>
      <c r="H667" s="361">
        <f t="shared" si="41"/>
        <v>0</v>
      </c>
      <c r="I667" s="361">
        <v>0</v>
      </c>
      <c r="J667" s="361">
        <v>0</v>
      </c>
      <c r="K667" s="361">
        <v>0</v>
      </c>
      <c r="L667" s="361">
        <v>0</v>
      </c>
      <c r="M667" s="361">
        <v>0</v>
      </c>
      <c r="N667" s="361">
        <v>0</v>
      </c>
      <c r="O667" s="361">
        <v>0</v>
      </c>
      <c r="P667" s="361">
        <v>0</v>
      </c>
      <c r="Q667" s="361">
        <v>0</v>
      </c>
      <c r="R667" s="361">
        <v>0</v>
      </c>
      <c r="S667" s="361">
        <v>0</v>
      </c>
      <c r="T667" s="361">
        <v>0</v>
      </c>
      <c r="U667" s="361">
        <v>0</v>
      </c>
      <c r="V667" s="361">
        <v>0</v>
      </c>
      <c r="W667" s="361">
        <v>0</v>
      </c>
      <c r="X667" s="361">
        <v>0</v>
      </c>
      <c r="Y667" s="361">
        <v>0</v>
      </c>
      <c r="Z667" s="362">
        <f t="shared" si="42"/>
        <v>0</v>
      </c>
      <c r="AA667" s="365"/>
    </row>
    <row r="668" spans="1:27" s="364" customFormat="1" ht="12.75" customHeight="1">
      <c r="A668" s="358">
        <f t="shared" si="36"/>
        <v>15</v>
      </c>
      <c r="B668" s="398">
        <v>150202410010101</v>
      </c>
      <c r="C668" s="417" t="s">
        <v>869</v>
      </c>
      <c r="D668" s="359">
        <f>+SUMIF('BG SISTEMA'!A:A,'CA EF'!B668,'BG SISTEMA'!F:F)</f>
        <v>0</v>
      </c>
      <c r="E668" s="360"/>
      <c r="F668" s="360"/>
      <c r="G668" s="418">
        <v>0</v>
      </c>
      <c r="H668" s="361">
        <f t="shared" si="41"/>
        <v>0</v>
      </c>
      <c r="I668" s="361">
        <v>0</v>
      </c>
      <c r="J668" s="361">
        <v>0</v>
      </c>
      <c r="K668" s="361">
        <v>0</v>
      </c>
      <c r="L668" s="361">
        <v>0</v>
      </c>
      <c r="M668" s="361">
        <v>0</v>
      </c>
      <c r="N668" s="361">
        <v>0</v>
      </c>
      <c r="O668" s="361">
        <v>0</v>
      </c>
      <c r="P668" s="361">
        <v>0</v>
      </c>
      <c r="Q668" s="361">
        <v>0</v>
      </c>
      <c r="R668" s="361">
        <v>0</v>
      </c>
      <c r="S668" s="361">
        <v>0</v>
      </c>
      <c r="T668" s="361">
        <v>0</v>
      </c>
      <c r="U668" s="361">
        <v>0</v>
      </c>
      <c r="V668" s="361">
        <v>0</v>
      </c>
      <c r="W668" s="361">
        <v>0</v>
      </c>
      <c r="X668" s="361">
        <v>0</v>
      </c>
      <c r="Y668" s="361">
        <v>0</v>
      </c>
      <c r="Z668" s="362">
        <f t="shared" si="42"/>
        <v>0</v>
      </c>
      <c r="AA668" s="365"/>
    </row>
    <row r="669" spans="1:27" s="364" customFormat="1" ht="12.75" customHeight="1">
      <c r="A669" s="358">
        <f t="shared" si="36"/>
        <v>15</v>
      </c>
      <c r="B669" s="398">
        <v>150202410010199</v>
      </c>
      <c r="C669" s="417" t="s">
        <v>870</v>
      </c>
      <c r="D669" s="359">
        <f>+SUMIF('BG SISTEMA'!A:A,'CA EF'!B669,'BG SISTEMA'!F:F)</f>
        <v>403467500</v>
      </c>
      <c r="E669" s="360"/>
      <c r="F669" s="360"/>
      <c r="G669" s="418">
        <v>403467500</v>
      </c>
      <c r="H669" s="361">
        <f t="shared" si="41"/>
        <v>0</v>
      </c>
      <c r="I669" s="361">
        <v>0</v>
      </c>
      <c r="J669" s="361">
        <v>0</v>
      </c>
      <c r="K669" s="361">
        <v>0</v>
      </c>
      <c r="L669" s="361">
        <v>0</v>
      </c>
      <c r="M669" s="361">
        <v>0</v>
      </c>
      <c r="N669" s="361">
        <v>0</v>
      </c>
      <c r="O669" s="361">
        <v>0</v>
      </c>
      <c r="P669" s="361">
        <v>0</v>
      </c>
      <c r="Q669" s="361">
        <v>0</v>
      </c>
      <c r="R669" s="361">
        <v>0</v>
      </c>
      <c r="S669" s="361">
        <v>0</v>
      </c>
      <c r="T669" s="361">
        <v>0</v>
      </c>
      <c r="U669" s="361">
        <v>0</v>
      </c>
      <c r="V669" s="361">
        <v>0</v>
      </c>
      <c r="W669" s="361">
        <v>0</v>
      </c>
      <c r="X669" s="361">
        <v>0</v>
      </c>
      <c r="Y669" s="361">
        <v>0</v>
      </c>
      <c r="Z669" s="362">
        <f t="shared" si="42"/>
        <v>0</v>
      </c>
      <c r="AA669" s="363"/>
    </row>
    <row r="670" spans="1:27" s="364" customFormat="1" ht="12.75" customHeight="1">
      <c r="A670" s="358">
        <f t="shared" si="36"/>
        <v>15</v>
      </c>
      <c r="B670" s="398">
        <v>150202419010101</v>
      </c>
      <c r="C670" s="417" t="s">
        <v>871</v>
      </c>
      <c r="D670" s="359">
        <f>+SUMIF('BG SISTEMA'!A:A,'CA EF'!B670,'BG SISTEMA'!F:F)</f>
        <v>0</v>
      </c>
      <c r="E670" s="360"/>
      <c r="F670" s="360"/>
      <c r="G670" s="418">
        <v>0</v>
      </c>
      <c r="H670" s="361">
        <f t="shared" si="41"/>
        <v>0</v>
      </c>
      <c r="I670" s="361">
        <v>0</v>
      </c>
      <c r="J670" s="361">
        <v>0</v>
      </c>
      <c r="K670" s="361">
        <v>0</v>
      </c>
      <c r="L670" s="361">
        <v>0</v>
      </c>
      <c r="M670" s="361">
        <v>0</v>
      </c>
      <c r="N670" s="361">
        <v>0</v>
      </c>
      <c r="O670" s="361">
        <v>0</v>
      </c>
      <c r="P670" s="361">
        <v>0</v>
      </c>
      <c r="Q670" s="361">
        <v>0</v>
      </c>
      <c r="R670" s="361">
        <v>0</v>
      </c>
      <c r="S670" s="361">
        <v>0</v>
      </c>
      <c r="T670" s="361">
        <v>0</v>
      </c>
      <c r="U670" s="361">
        <v>0</v>
      </c>
      <c r="V670" s="361">
        <v>0</v>
      </c>
      <c r="W670" s="361">
        <v>0</v>
      </c>
      <c r="X670" s="361">
        <v>0</v>
      </c>
      <c r="Y670" s="361">
        <v>0</v>
      </c>
      <c r="Z670" s="362">
        <f t="shared" si="42"/>
        <v>0</v>
      </c>
      <c r="AA670" s="365"/>
    </row>
    <row r="671" spans="1:27" s="364" customFormat="1" ht="12.75" customHeight="1">
      <c r="A671" s="358">
        <f t="shared" si="36"/>
        <v>15</v>
      </c>
      <c r="B671" s="399">
        <v>150202419010199</v>
      </c>
      <c r="C671" s="417" t="s">
        <v>872</v>
      </c>
      <c r="D671" s="359">
        <f>+SUMIF('BG SISTEMA'!A:A,'CA EF'!B671,'BG SISTEMA'!F:F)</f>
        <v>-80693496</v>
      </c>
      <c r="E671" s="430">
        <f>-D671</f>
        <v>80693496</v>
      </c>
      <c r="F671" s="360"/>
      <c r="G671" s="418">
        <v>0</v>
      </c>
      <c r="H671" s="361">
        <f t="shared" si="41"/>
        <v>0</v>
      </c>
      <c r="I671" s="361">
        <v>0</v>
      </c>
      <c r="J671" s="361">
        <v>0</v>
      </c>
      <c r="K671" s="361">
        <v>0</v>
      </c>
      <c r="L671" s="361">
        <v>0</v>
      </c>
      <c r="M671" s="361">
        <v>0</v>
      </c>
      <c r="N671" s="361">
        <v>0</v>
      </c>
      <c r="O671" s="361">
        <v>0</v>
      </c>
      <c r="P671" s="361">
        <v>0</v>
      </c>
      <c r="Q671" s="361">
        <v>0</v>
      </c>
      <c r="R671" s="361">
        <v>0</v>
      </c>
      <c r="S671" s="361">
        <v>0</v>
      </c>
      <c r="T671" s="361">
        <v>0</v>
      </c>
      <c r="U671" s="361">
        <v>0</v>
      </c>
      <c r="V671" s="361">
        <v>0</v>
      </c>
      <c r="W671" s="361">
        <v>0</v>
      </c>
      <c r="X671" s="361">
        <v>0</v>
      </c>
      <c r="Y671" s="361">
        <v>0</v>
      </c>
      <c r="Z671" s="362">
        <f t="shared" si="42"/>
        <v>0</v>
      </c>
      <c r="AA671" s="365"/>
    </row>
    <row r="672" spans="1:27" s="364" customFormat="1" ht="12.75" customHeight="1">
      <c r="B672" s="398"/>
      <c r="C672" s="401"/>
      <c r="D672" s="359"/>
      <c r="E672" s="360"/>
      <c r="F672" s="360"/>
      <c r="G672" s="361"/>
      <c r="H672" s="361"/>
      <c r="I672" s="361"/>
      <c r="J672" s="361"/>
      <c r="K672" s="361"/>
      <c r="L672" s="361"/>
      <c r="M672" s="361"/>
      <c r="N672" s="361"/>
      <c r="O672" s="361"/>
      <c r="P672" s="361"/>
      <c r="Q672" s="361"/>
      <c r="R672" s="361"/>
      <c r="S672" s="361"/>
      <c r="T672" s="361"/>
      <c r="U672" s="361"/>
      <c r="V672" s="361"/>
      <c r="W672" s="361"/>
      <c r="X672" s="361"/>
      <c r="Y672" s="361"/>
      <c r="Z672" s="362"/>
      <c r="AA672" s="365"/>
    </row>
    <row r="673" spans="1:27" s="364" customFormat="1" ht="12.75" customHeight="1">
      <c r="A673" s="358">
        <f t="shared" ref="A673:A1200" si="44">+LEN(B673)</f>
        <v>15</v>
      </c>
      <c r="B673" s="398">
        <v>210101020010101</v>
      </c>
      <c r="C673" s="417" t="s">
        <v>873</v>
      </c>
      <c r="D673" s="359">
        <f>+SUMIF('BG SISTEMA'!A:A,'CA EF'!B673,'BG SISTEMA'!F:F)</f>
        <v>0</v>
      </c>
      <c r="E673" s="360"/>
      <c r="F673" s="360"/>
      <c r="G673" s="418">
        <v>0</v>
      </c>
      <c r="H673" s="361">
        <f t="shared" ref="H673:H982" si="45">+D673-E673+F673-G673</f>
        <v>0</v>
      </c>
      <c r="I673" s="361">
        <v>0</v>
      </c>
      <c r="J673" s="361">
        <v>0</v>
      </c>
      <c r="K673" s="361">
        <v>0</v>
      </c>
      <c r="L673" s="361">
        <v>0</v>
      </c>
      <c r="M673" s="361">
        <v>0</v>
      </c>
      <c r="N673" s="361">
        <f>-$H673</f>
        <v>0</v>
      </c>
      <c r="O673" s="361">
        <v>0</v>
      </c>
      <c r="P673" s="361">
        <v>0</v>
      </c>
      <c r="Q673" s="361">
        <v>0</v>
      </c>
      <c r="R673" s="361">
        <v>0</v>
      </c>
      <c r="S673" s="361">
        <v>0</v>
      </c>
      <c r="T673" s="361">
        <v>0</v>
      </c>
      <c r="U673" s="361">
        <v>0</v>
      </c>
      <c r="V673" s="361">
        <v>0</v>
      </c>
      <c r="W673" s="361">
        <v>0</v>
      </c>
      <c r="X673" s="361">
        <v>0</v>
      </c>
      <c r="Y673" s="361">
        <v>0</v>
      </c>
      <c r="Z673" s="362">
        <f t="shared" si="42"/>
        <v>0</v>
      </c>
      <c r="AA673" s="365"/>
    </row>
    <row r="674" spans="1:27" s="364" customFormat="1" ht="12.75" customHeight="1">
      <c r="A674" s="358">
        <f t="shared" ref="A674" si="46">+LEN(B674)</f>
        <v>15</v>
      </c>
      <c r="B674" s="398">
        <v>210101020010199</v>
      </c>
      <c r="C674" s="417" t="s">
        <v>874</v>
      </c>
      <c r="D674" s="359">
        <f>+SUMIF('BG SISTEMA'!A:A,'CA EF'!B674,'BG SISTEMA'!F:F)</f>
        <v>-678880</v>
      </c>
      <c r="E674" s="360"/>
      <c r="F674" s="360"/>
      <c r="G674" s="418">
        <v>-1250000</v>
      </c>
      <c r="H674" s="361">
        <f t="shared" ref="H674" si="47">+D674-E674+F674-G674</f>
        <v>571120</v>
      </c>
      <c r="I674" s="361">
        <v>0</v>
      </c>
      <c r="J674" s="361">
        <v>0</v>
      </c>
      <c r="K674" s="361">
        <v>0</v>
      </c>
      <c r="L674" s="361">
        <v>0</v>
      </c>
      <c r="M674" s="361">
        <v>0</v>
      </c>
      <c r="N674" s="361">
        <f>-$H674</f>
        <v>-571120</v>
      </c>
      <c r="O674" s="361">
        <v>0</v>
      </c>
      <c r="P674" s="361">
        <v>0</v>
      </c>
      <c r="Q674" s="361">
        <v>0</v>
      </c>
      <c r="R674" s="361">
        <v>0</v>
      </c>
      <c r="S674" s="361">
        <v>0</v>
      </c>
      <c r="T674" s="361">
        <v>0</v>
      </c>
      <c r="U674" s="361">
        <v>0</v>
      </c>
      <c r="V674" s="361">
        <v>0</v>
      </c>
      <c r="W674" s="361">
        <v>0</v>
      </c>
      <c r="X674" s="361">
        <v>0</v>
      </c>
      <c r="Y674" s="361">
        <v>0</v>
      </c>
      <c r="Z674" s="362">
        <f t="shared" ref="Z674" si="48">SUM(H674:Y674)</f>
        <v>0</v>
      </c>
      <c r="AA674" s="365"/>
    </row>
    <row r="675" spans="1:27" s="364" customFormat="1" ht="12.75" customHeight="1">
      <c r="A675" s="358">
        <f t="shared" si="44"/>
        <v>15</v>
      </c>
      <c r="B675" s="398">
        <v>210101020020101</v>
      </c>
      <c r="C675" s="417" t="s">
        <v>875</v>
      </c>
      <c r="D675" s="359">
        <f>+SUMIF('BG SISTEMA'!A:A,'CA EF'!B675,'BG SISTEMA'!F:F)</f>
        <v>-4369843</v>
      </c>
      <c r="E675" s="360"/>
      <c r="F675" s="360"/>
      <c r="G675" s="418">
        <v>-3204793</v>
      </c>
      <c r="H675" s="361">
        <f t="shared" si="45"/>
        <v>-1165050</v>
      </c>
      <c r="I675" s="361">
        <v>0</v>
      </c>
      <c r="J675" s="361">
        <v>0</v>
      </c>
      <c r="K675" s="361">
        <v>0</v>
      </c>
      <c r="L675" s="361">
        <v>0</v>
      </c>
      <c r="M675" s="361">
        <v>0</v>
      </c>
      <c r="N675" s="361">
        <f>-$H675</f>
        <v>1165050</v>
      </c>
      <c r="O675" s="361">
        <v>0</v>
      </c>
      <c r="P675" s="361">
        <v>0</v>
      </c>
      <c r="Q675" s="361">
        <v>0</v>
      </c>
      <c r="R675" s="361">
        <v>0</v>
      </c>
      <c r="S675" s="361">
        <v>0</v>
      </c>
      <c r="T675" s="361">
        <v>0</v>
      </c>
      <c r="U675" s="361">
        <v>0</v>
      </c>
      <c r="V675" s="361">
        <v>0</v>
      </c>
      <c r="W675" s="361">
        <v>0</v>
      </c>
      <c r="X675" s="361">
        <v>0</v>
      </c>
      <c r="Y675" s="361">
        <v>0</v>
      </c>
      <c r="Z675" s="362">
        <f t="shared" si="42"/>
        <v>0</v>
      </c>
      <c r="AA675" s="365"/>
    </row>
    <row r="676" spans="1:27" s="364" customFormat="1" ht="12.75" customHeight="1">
      <c r="A676" s="358">
        <f t="shared" ref="A676:A731" si="49">+LEN(B676)</f>
        <v>15</v>
      </c>
      <c r="B676" s="398">
        <v>210101020020199</v>
      </c>
      <c r="C676" s="417" t="s">
        <v>876</v>
      </c>
      <c r="D676" s="359">
        <f>+SUMIF('BG SISTEMA'!A:A,'CA EF'!B676,'BG SISTEMA'!F:F)</f>
        <v>-6465400</v>
      </c>
      <c r="E676" s="360"/>
      <c r="F676" s="360"/>
      <c r="G676" s="418">
        <v>-51759500</v>
      </c>
      <c r="H676" s="361">
        <f t="shared" ref="H676:H731" si="50">+D676-E676+F676-G676</f>
        <v>45294100</v>
      </c>
      <c r="I676" s="361">
        <v>0</v>
      </c>
      <c r="J676" s="361">
        <v>0</v>
      </c>
      <c r="K676" s="361">
        <v>0</v>
      </c>
      <c r="L676" s="361">
        <v>0</v>
      </c>
      <c r="M676" s="361">
        <v>0</v>
      </c>
      <c r="N676" s="361">
        <f>-$H676</f>
        <v>-45294100</v>
      </c>
      <c r="O676" s="361">
        <v>0</v>
      </c>
      <c r="P676" s="361">
        <v>0</v>
      </c>
      <c r="Q676" s="361">
        <v>0</v>
      </c>
      <c r="R676" s="361">
        <v>0</v>
      </c>
      <c r="S676" s="361">
        <v>0</v>
      </c>
      <c r="T676" s="361">
        <v>0</v>
      </c>
      <c r="U676" s="361">
        <v>0</v>
      </c>
      <c r="V676" s="361">
        <v>0</v>
      </c>
      <c r="W676" s="361">
        <v>0</v>
      </c>
      <c r="X676" s="361">
        <v>0</v>
      </c>
      <c r="Y676" s="361">
        <v>0</v>
      </c>
      <c r="Z676" s="362">
        <f t="shared" ref="Z676:Z731" si="51">SUM(H676:Y676)</f>
        <v>0</v>
      </c>
      <c r="AA676" s="365"/>
    </row>
    <row r="677" spans="1:27" s="364" customFormat="1" ht="12.75" customHeight="1">
      <c r="A677" s="358">
        <f t="shared" si="49"/>
        <v>15</v>
      </c>
      <c r="B677" s="398">
        <v>210101020030101</v>
      </c>
      <c r="C677" s="417" t="s">
        <v>877</v>
      </c>
      <c r="D677" s="359">
        <f>+SUMIF('BG SISTEMA'!A:A,'CA EF'!B677,'BG SISTEMA'!F:F)</f>
        <v>0</v>
      </c>
      <c r="E677" s="360"/>
      <c r="F677" s="360"/>
      <c r="G677" s="418">
        <v>0</v>
      </c>
      <c r="H677" s="361">
        <f t="shared" si="50"/>
        <v>0</v>
      </c>
      <c r="I677" s="361">
        <v>0</v>
      </c>
      <c r="J677" s="361">
        <v>0</v>
      </c>
      <c r="K677" s="361">
        <v>0</v>
      </c>
      <c r="L677" s="361">
        <v>0</v>
      </c>
      <c r="M677" s="361">
        <v>0</v>
      </c>
      <c r="N677" s="361">
        <v>0</v>
      </c>
      <c r="O677" s="361">
        <v>0</v>
      </c>
      <c r="P677" s="361">
        <v>0</v>
      </c>
      <c r="Q677" s="361">
        <v>0</v>
      </c>
      <c r="R677" s="361">
        <v>0</v>
      </c>
      <c r="S677" s="361">
        <v>0</v>
      </c>
      <c r="T677" s="361">
        <v>0</v>
      </c>
      <c r="U677" s="361">
        <v>0</v>
      </c>
      <c r="V677" s="361">
        <v>0</v>
      </c>
      <c r="W677" s="361">
        <v>0</v>
      </c>
      <c r="X677" s="361">
        <v>0</v>
      </c>
      <c r="Y677" s="361">
        <v>0</v>
      </c>
      <c r="Z677" s="362">
        <f t="shared" si="51"/>
        <v>0</v>
      </c>
      <c r="AA677" s="365"/>
    </row>
    <row r="678" spans="1:27" s="364" customFormat="1" ht="12.75" customHeight="1">
      <c r="A678" s="358">
        <f t="shared" si="49"/>
        <v>15</v>
      </c>
      <c r="B678" s="398">
        <v>210101020030199</v>
      </c>
      <c r="C678" s="417" t="s">
        <v>878</v>
      </c>
      <c r="D678" s="359">
        <f>+SUMIF('BG SISTEMA'!A:A,'CA EF'!B678,'BG SISTEMA'!F:F)</f>
        <v>0</v>
      </c>
      <c r="E678" s="360"/>
      <c r="F678" s="360"/>
      <c r="G678" s="418">
        <v>0</v>
      </c>
      <c r="H678" s="361">
        <f t="shared" si="50"/>
        <v>0</v>
      </c>
      <c r="I678" s="361">
        <v>0</v>
      </c>
      <c r="J678" s="361">
        <v>0</v>
      </c>
      <c r="K678" s="361">
        <v>0</v>
      </c>
      <c r="L678" s="361">
        <v>0</v>
      </c>
      <c r="M678" s="361">
        <v>0</v>
      </c>
      <c r="N678" s="361">
        <v>0</v>
      </c>
      <c r="O678" s="361">
        <v>0</v>
      </c>
      <c r="P678" s="361">
        <v>0</v>
      </c>
      <c r="Q678" s="361">
        <v>0</v>
      </c>
      <c r="R678" s="361">
        <v>0</v>
      </c>
      <c r="S678" s="361">
        <v>0</v>
      </c>
      <c r="T678" s="361">
        <v>0</v>
      </c>
      <c r="U678" s="361">
        <v>0</v>
      </c>
      <c r="V678" s="361">
        <v>0</v>
      </c>
      <c r="W678" s="361">
        <v>0</v>
      </c>
      <c r="X678" s="361">
        <v>0</v>
      </c>
      <c r="Y678" s="361">
        <v>0</v>
      </c>
      <c r="Z678" s="362">
        <f t="shared" si="51"/>
        <v>0</v>
      </c>
      <c r="AA678" s="363"/>
    </row>
    <row r="679" spans="1:27" s="364" customFormat="1" ht="12.75" customHeight="1">
      <c r="A679" s="358">
        <f t="shared" ref="A679:A691" si="52">+LEN(B679)</f>
        <v>15</v>
      </c>
      <c r="B679" s="398">
        <v>210101020040101</v>
      </c>
      <c r="C679" s="417" t="s">
        <v>879</v>
      </c>
      <c r="D679" s="359">
        <f>+SUMIF('BG SISTEMA'!A:A,'CA EF'!B679,'BG SISTEMA'!F:F)</f>
        <v>0</v>
      </c>
      <c r="E679" s="360"/>
      <c r="F679" s="360"/>
      <c r="G679" s="418">
        <v>0</v>
      </c>
      <c r="H679" s="361">
        <f t="shared" ref="H679:H691" si="53">+D679-E679+F679-G679</f>
        <v>0</v>
      </c>
      <c r="I679" s="361">
        <v>0</v>
      </c>
      <c r="J679" s="361">
        <v>0</v>
      </c>
      <c r="K679" s="361">
        <v>0</v>
      </c>
      <c r="L679" s="361">
        <v>0</v>
      </c>
      <c r="M679" s="361">
        <v>0</v>
      </c>
      <c r="N679" s="361">
        <v>0</v>
      </c>
      <c r="O679" s="361">
        <v>0</v>
      </c>
      <c r="P679" s="361">
        <v>0</v>
      </c>
      <c r="Q679" s="361">
        <v>0</v>
      </c>
      <c r="R679" s="361">
        <v>0</v>
      </c>
      <c r="S679" s="361">
        <v>0</v>
      </c>
      <c r="T679" s="361">
        <v>0</v>
      </c>
      <c r="U679" s="361">
        <v>0</v>
      </c>
      <c r="V679" s="361">
        <v>0</v>
      </c>
      <c r="W679" s="361">
        <v>0</v>
      </c>
      <c r="X679" s="361">
        <v>0</v>
      </c>
      <c r="Y679" s="361">
        <v>0</v>
      </c>
      <c r="Z679" s="362">
        <f t="shared" ref="Z679:Z691" si="54">SUM(H679:Y679)</f>
        <v>0</v>
      </c>
      <c r="AA679" s="365"/>
    </row>
    <row r="680" spans="1:27" s="364" customFormat="1" ht="12.75" customHeight="1">
      <c r="A680" s="358">
        <f t="shared" si="52"/>
        <v>15</v>
      </c>
      <c r="B680" s="398">
        <v>210101020040199</v>
      </c>
      <c r="C680" s="417" t="s">
        <v>880</v>
      </c>
      <c r="D680" s="359">
        <f>+SUMIF('BG SISTEMA'!A:A,'CA EF'!B680,'BG SISTEMA'!F:F)</f>
        <v>0</v>
      </c>
      <c r="E680" s="360"/>
      <c r="F680" s="360"/>
      <c r="G680" s="418">
        <v>0</v>
      </c>
      <c r="H680" s="361">
        <f t="shared" si="53"/>
        <v>0</v>
      </c>
      <c r="I680" s="361">
        <v>0</v>
      </c>
      <c r="J680" s="361">
        <v>0</v>
      </c>
      <c r="K680" s="361">
        <v>0</v>
      </c>
      <c r="L680" s="361">
        <v>0</v>
      </c>
      <c r="M680" s="361">
        <v>0</v>
      </c>
      <c r="N680" s="361">
        <v>0</v>
      </c>
      <c r="O680" s="361">
        <v>0</v>
      </c>
      <c r="P680" s="361">
        <v>0</v>
      </c>
      <c r="Q680" s="361">
        <v>0</v>
      </c>
      <c r="R680" s="361">
        <v>0</v>
      </c>
      <c r="S680" s="361">
        <v>0</v>
      </c>
      <c r="T680" s="361">
        <v>0</v>
      </c>
      <c r="U680" s="361">
        <v>0</v>
      </c>
      <c r="V680" s="361">
        <v>0</v>
      </c>
      <c r="W680" s="361">
        <v>0</v>
      </c>
      <c r="X680" s="361">
        <v>0</v>
      </c>
      <c r="Y680" s="361">
        <v>0</v>
      </c>
      <c r="Z680" s="362">
        <f t="shared" si="54"/>
        <v>0</v>
      </c>
      <c r="AA680" s="365"/>
    </row>
    <row r="681" spans="1:27" s="364" customFormat="1" ht="12.75" customHeight="1">
      <c r="A681" s="358">
        <f t="shared" si="52"/>
        <v>15</v>
      </c>
      <c r="B681" s="398">
        <v>210101020050101</v>
      </c>
      <c r="C681" s="417" t="s">
        <v>881</v>
      </c>
      <c r="D681" s="359">
        <f>+SUMIF('BG SISTEMA'!A:A,'CA EF'!B681,'BG SISTEMA'!F:F)</f>
        <v>0</v>
      </c>
      <c r="E681" s="360"/>
      <c r="F681" s="360"/>
      <c r="G681" s="418">
        <v>0</v>
      </c>
      <c r="H681" s="361">
        <f t="shared" si="53"/>
        <v>0</v>
      </c>
      <c r="I681" s="361">
        <v>0</v>
      </c>
      <c r="J681" s="361">
        <v>0</v>
      </c>
      <c r="K681" s="361">
        <v>0</v>
      </c>
      <c r="L681" s="361">
        <v>0</v>
      </c>
      <c r="M681" s="361">
        <v>0</v>
      </c>
      <c r="N681" s="361">
        <v>0</v>
      </c>
      <c r="O681" s="361">
        <v>0</v>
      </c>
      <c r="P681" s="361">
        <v>0</v>
      </c>
      <c r="Q681" s="361">
        <v>0</v>
      </c>
      <c r="R681" s="361">
        <v>0</v>
      </c>
      <c r="S681" s="361">
        <v>0</v>
      </c>
      <c r="T681" s="361">
        <v>0</v>
      </c>
      <c r="U681" s="361">
        <v>0</v>
      </c>
      <c r="V681" s="361">
        <v>0</v>
      </c>
      <c r="W681" s="361">
        <v>0</v>
      </c>
      <c r="X681" s="361">
        <v>0</v>
      </c>
      <c r="Y681" s="361">
        <v>0</v>
      </c>
      <c r="Z681" s="362">
        <f t="shared" si="54"/>
        <v>0</v>
      </c>
      <c r="AA681" s="365"/>
    </row>
    <row r="682" spans="1:27" s="364" customFormat="1" ht="12.75" customHeight="1">
      <c r="A682" s="358">
        <f t="shared" si="52"/>
        <v>15</v>
      </c>
      <c r="B682" s="398">
        <v>210101020050199</v>
      </c>
      <c r="C682" s="417" t="s">
        <v>882</v>
      </c>
      <c r="D682" s="359">
        <f>+SUMIF('BG SISTEMA'!A:A,'CA EF'!B682,'BG SISTEMA'!F:F)</f>
        <v>-9307038</v>
      </c>
      <c r="E682" s="360"/>
      <c r="F682" s="360"/>
      <c r="G682" s="418">
        <v>0</v>
      </c>
      <c r="H682" s="361">
        <f t="shared" si="53"/>
        <v>-9307038</v>
      </c>
      <c r="I682" s="361">
        <v>0</v>
      </c>
      <c r="J682" s="361">
        <v>0</v>
      </c>
      <c r="K682" s="361">
        <v>0</v>
      </c>
      <c r="L682" s="361">
        <v>0</v>
      </c>
      <c r="M682" s="361">
        <v>0</v>
      </c>
      <c r="N682" s="361">
        <v>0</v>
      </c>
      <c r="O682" s="361">
        <v>0</v>
      </c>
      <c r="P682" s="361">
        <v>0</v>
      </c>
      <c r="Q682" s="361">
        <v>0</v>
      </c>
      <c r="R682" s="361">
        <f>-$H682</f>
        <v>9307038</v>
      </c>
      <c r="S682" s="361">
        <v>0</v>
      </c>
      <c r="T682" s="361">
        <v>0</v>
      </c>
      <c r="U682" s="361">
        <v>0</v>
      </c>
      <c r="V682" s="361">
        <v>0</v>
      </c>
      <c r="W682" s="361">
        <v>0</v>
      </c>
      <c r="X682" s="361">
        <v>0</v>
      </c>
      <c r="Y682" s="361">
        <v>0</v>
      </c>
      <c r="Z682" s="362">
        <f t="shared" si="54"/>
        <v>0</v>
      </c>
      <c r="AA682" s="365"/>
    </row>
    <row r="683" spans="1:27" s="364" customFormat="1" ht="12.75" customHeight="1">
      <c r="A683" s="358">
        <f t="shared" si="52"/>
        <v>15</v>
      </c>
      <c r="B683" s="398">
        <v>210101020050201</v>
      </c>
      <c r="C683" s="417" t="s">
        <v>883</v>
      </c>
      <c r="D683" s="359">
        <f>+SUMIF('BG SISTEMA'!A:A,'CA EF'!B683,'BG SISTEMA'!F:F)</f>
        <v>0</v>
      </c>
      <c r="E683" s="360"/>
      <c r="F683" s="360"/>
      <c r="G683" s="418">
        <v>0</v>
      </c>
      <c r="H683" s="361">
        <f t="shared" si="53"/>
        <v>0</v>
      </c>
      <c r="I683" s="361">
        <v>0</v>
      </c>
      <c r="J683" s="361">
        <v>0</v>
      </c>
      <c r="K683" s="361">
        <v>0</v>
      </c>
      <c r="L683" s="361">
        <v>0</v>
      </c>
      <c r="M683" s="361">
        <v>0</v>
      </c>
      <c r="N683" s="361">
        <v>0</v>
      </c>
      <c r="O683" s="361">
        <v>0</v>
      </c>
      <c r="P683" s="361">
        <v>0</v>
      </c>
      <c r="Q683" s="361">
        <v>0</v>
      </c>
      <c r="R683" s="361">
        <v>0</v>
      </c>
      <c r="S683" s="361">
        <v>0</v>
      </c>
      <c r="T683" s="361">
        <v>0</v>
      </c>
      <c r="U683" s="361">
        <v>0</v>
      </c>
      <c r="V683" s="361">
        <v>0</v>
      </c>
      <c r="W683" s="361">
        <v>0</v>
      </c>
      <c r="X683" s="361">
        <v>0</v>
      </c>
      <c r="Y683" s="361">
        <v>0</v>
      </c>
      <c r="Z683" s="362">
        <f t="shared" si="54"/>
        <v>0</v>
      </c>
      <c r="AA683" s="363"/>
    </row>
    <row r="684" spans="1:27" s="364" customFormat="1" ht="12.75" customHeight="1">
      <c r="A684" s="358">
        <f t="shared" si="52"/>
        <v>15</v>
      </c>
      <c r="B684" s="398">
        <v>210101020050299</v>
      </c>
      <c r="C684" s="417" t="s">
        <v>884</v>
      </c>
      <c r="D684" s="359">
        <f>+SUMIF('BG SISTEMA'!A:A,'CA EF'!B684,'BG SISTEMA'!F:F)</f>
        <v>0</v>
      </c>
      <c r="E684" s="360"/>
      <c r="F684" s="360"/>
      <c r="G684" s="418">
        <v>0</v>
      </c>
      <c r="H684" s="361">
        <f t="shared" si="53"/>
        <v>0</v>
      </c>
      <c r="I684" s="361">
        <v>0</v>
      </c>
      <c r="J684" s="361">
        <v>0</v>
      </c>
      <c r="K684" s="361">
        <v>0</v>
      </c>
      <c r="L684" s="361">
        <v>0</v>
      </c>
      <c r="M684" s="361">
        <v>0</v>
      </c>
      <c r="N684" s="361">
        <v>0</v>
      </c>
      <c r="O684" s="361">
        <v>0</v>
      </c>
      <c r="P684" s="361">
        <v>0</v>
      </c>
      <c r="Q684" s="361">
        <v>0</v>
      </c>
      <c r="R684" s="361">
        <v>0</v>
      </c>
      <c r="S684" s="361">
        <v>0</v>
      </c>
      <c r="T684" s="361">
        <v>0</v>
      </c>
      <c r="U684" s="361">
        <v>0</v>
      </c>
      <c r="V684" s="361">
        <v>0</v>
      </c>
      <c r="W684" s="361">
        <v>0</v>
      </c>
      <c r="X684" s="361">
        <v>0</v>
      </c>
      <c r="Y684" s="361">
        <v>0</v>
      </c>
      <c r="Z684" s="362">
        <f t="shared" si="54"/>
        <v>0</v>
      </c>
      <c r="AA684" s="365"/>
    </row>
    <row r="685" spans="1:27" s="364" customFormat="1" ht="12.75" customHeight="1">
      <c r="A685" s="358">
        <f t="shared" si="52"/>
        <v>15</v>
      </c>
      <c r="B685" s="398">
        <v>210101020060101</v>
      </c>
      <c r="C685" s="417" t="s">
        <v>885</v>
      </c>
      <c r="D685" s="359">
        <f>+SUMIF('BG SISTEMA'!A:A,'CA EF'!B685,'BG SISTEMA'!F:F)</f>
        <v>0</v>
      </c>
      <c r="E685" s="360"/>
      <c r="F685" s="360"/>
      <c r="G685" s="418">
        <v>0</v>
      </c>
      <c r="H685" s="361">
        <f t="shared" si="53"/>
        <v>0</v>
      </c>
      <c r="I685" s="361">
        <v>0</v>
      </c>
      <c r="J685" s="361">
        <v>0</v>
      </c>
      <c r="K685" s="361">
        <v>0</v>
      </c>
      <c r="L685" s="361">
        <v>0</v>
      </c>
      <c r="M685" s="361">
        <v>0</v>
      </c>
      <c r="N685" s="361">
        <v>0</v>
      </c>
      <c r="O685" s="361">
        <v>0</v>
      </c>
      <c r="P685" s="361">
        <v>0</v>
      </c>
      <c r="Q685" s="361">
        <v>0</v>
      </c>
      <c r="R685" s="361">
        <v>0</v>
      </c>
      <c r="S685" s="361">
        <v>0</v>
      </c>
      <c r="T685" s="361">
        <v>0</v>
      </c>
      <c r="U685" s="361">
        <v>0</v>
      </c>
      <c r="V685" s="361">
        <v>0</v>
      </c>
      <c r="W685" s="361">
        <v>0</v>
      </c>
      <c r="X685" s="361">
        <v>0</v>
      </c>
      <c r="Y685" s="361">
        <v>0</v>
      </c>
      <c r="Z685" s="362">
        <f t="shared" si="54"/>
        <v>0</v>
      </c>
      <c r="AA685" s="365"/>
    </row>
    <row r="686" spans="1:27" s="364" customFormat="1" ht="12.75" customHeight="1">
      <c r="A686" s="358">
        <f t="shared" si="52"/>
        <v>15</v>
      </c>
      <c r="B686" s="398">
        <v>210101020060199</v>
      </c>
      <c r="C686" s="417" t="s">
        <v>886</v>
      </c>
      <c r="D686" s="359">
        <f>+SUMIF('BG SISTEMA'!A:A,'CA EF'!B686,'BG SISTEMA'!F:F)</f>
        <v>0</v>
      </c>
      <c r="E686" s="360"/>
      <c r="F686" s="360"/>
      <c r="G686" s="418">
        <v>0</v>
      </c>
      <c r="H686" s="361">
        <f t="shared" si="53"/>
        <v>0</v>
      </c>
      <c r="I686" s="361">
        <v>0</v>
      </c>
      <c r="J686" s="361">
        <v>0</v>
      </c>
      <c r="K686" s="361">
        <v>0</v>
      </c>
      <c r="L686" s="361">
        <v>0</v>
      </c>
      <c r="M686" s="361">
        <v>0</v>
      </c>
      <c r="N686" s="361">
        <v>0</v>
      </c>
      <c r="O686" s="361">
        <v>0</v>
      </c>
      <c r="P686" s="361">
        <v>0</v>
      </c>
      <c r="Q686" s="361">
        <v>0</v>
      </c>
      <c r="R686" s="361">
        <v>0</v>
      </c>
      <c r="S686" s="361">
        <v>0</v>
      </c>
      <c r="T686" s="361">
        <v>0</v>
      </c>
      <c r="U686" s="361">
        <v>0</v>
      </c>
      <c r="V686" s="361">
        <v>0</v>
      </c>
      <c r="W686" s="361">
        <v>0</v>
      </c>
      <c r="X686" s="361">
        <v>0</v>
      </c>
      <c r="Y686" s="361">
        <v>0</v>
      </c>
      <c r="Z686" s="362">
        <f t="shared" si="54"/>
        <v>0</v>
      </c>
      <c r="AA686" s="365"/>
    </row>
    <row r="687" spans="1:27" s="364" customFormat="1" ht="12.75" customHeight="1">
      <c r="A687" s="358">
        <f t="shared" si="52"/>
        <v>15</v>
      </c>
      <c r="B687" s="398">
        <v>210101040010101</v>
      </c>
      <c r="C687" s="417" t="s">
        <v>887</v>
      </c>
      <c r="D687" s="359">
        <f>+SUMIF('BG SISTEMA'!A:A,'CA EF'!B687,'BG SISTEMA'!F:F)</f>
        <v>0</v>
      </c>
      <c r="E687" s="360"/>
      <c r="F687" s="360"/>
      <c r="G687" s="418">
        <v>0</v>
      </c>
      <c r="H687" s="361">
        <f t="shared" si="53"/>
        <v>0</v>
      </c>
      <c r="I687" s="361">
        <v>0</v>
      </c>
      <c r="J687" s="361">
        <v>0</v>
      </c>
      <c r="K687" s="361">
        <v>0</v>
      </c>
      <c r="L687" s="361">
        <v>0</v>
      </c>
      <c r="M687" s="361">
        <v>0</v>
      </c>
      <c r="N687" s="361">
        <v>0</v>
      </c>
      <c r="O687" s="361">
        <v>0</v>
      </c>
      <c r="P687" s="361">
        <v>0</v>
      </c>
      <c r="Q687" s="361">
        <v>0</v>
      </c>
      <c r="R687" s="361">
        <v>0</v>
      </c>
      <c r="S687" s="361">
        <v>0</v>
      </c>
      <c r="T687" s="361">
        <v>0</v>
      </c>
      <c r="U687" s="361">
        <v>0</v>
      </c>
      <c r="V687" s="361">
        <v>0</v>
      </c>
      <c r="W687" s="361">
        <v>0</v>
      </c>
      <c r="X687" s="361">
        <v>0</v>
      </c>
      <c r="Y687" s="361">
        <v>0</v>
      </c>
      <c r="Z687" s="362">
        <f t="shared" si="54"/>
        <v>0</v>
      </c>
      <c r="AA687" s="365"/>
    </row>
    <row r="688" spans="1:27" s="364" customFormat="1" ht="12.75" customHeight="1">
      <c r="A688" s="358">
        <f t="shared" si="52"/>
        <v>15</v>
      </c>
      <c r="B688" s="398">
        <v>210101040010199</v>
      </c>
      <c r="C688" s="417" t="s">
        <v>888</v>
      </c>
      <c r="D688" s="359">
        <f>+SUMIF('BG SISTEMA'!A:A,'CA EF'!B688,'BG SISTEMA'!F:F)</f>
        <v>0</v>
      </c>
      <c r="E688" s="360"/>
      <c r="F688" s="360"/>
      <c r="G688" s="418">
        <v>0</v>
      </c>
      <c r="H688" s="361">
        <f t="shared" si="53"/>
        <v>0</v>
      </c>
      <c r="I688" s="361">
        <v>0</v>
      </c>
      <c r="J688" s="361">
        <v>0</v>
      </c>
      <c r="K688" s="361">
        <v>0</v>
      </c>
      <c r="L688" s="361">
        <v>0</v>
      </c>
      <c r="M688" s="361">
        <v>0</v>
      </c>
      <c r="N688" s="361">
        <v>0</v>
      </c>
      <c r="O688" s="361">
        <v>0</v>
      </c>
      <c r="P688" s="361">
        <v>0</v>
      </c>
      <c r="Q688" s="361">
        <v>0</v>
      </c>
      <c r="R688" s="361">
        <v>0</v>
      </c>
      <c r="S688" s="361">
        <v>0</v>
      </c>
      <c r="T688" s="361">
        <v>0</v>
      </c>
      <c r="U688" s="361">
        <v>0</v>
      </c>
      <c r="V688" s="361">
        <v>0</v>
      </c>
      <c r="W688" s="361">
        <v>0</v>
      </c>
      <c r="X688" s="361">
        <v>0</v>
      </c>
      <c r="Y688" s="361">
        <v>0</v>
      </c>
      <c r="Z688" s="362">
        <f t="shared" si="54"/>
        <v>0</v>
      </c>
      <c r="AA688" s="365"/>
    </row>
    <row r="689" spans="1:27" s="364" customFormat="1" ht="12.75" customHeight="1">
      <c r="A689" s="358">
        <f t="shared" si="52"/>
        <v>15</v>
      </c>
      <c r="B689" s="398">
        <v>210101040020101</v>
      </c>
      <c r="C689" s="417" t="s">
        <v>889</v>
      </c>
      <c r="D689" s="359">
        <f>+SUMIF('BG SISTEMA'!A:A,'CA EF'!B689,'BG SISTEMA'!F:F)</f>
        <v>0</v>
      </c>
      <c r="E689" s="360"/>
      <c r="F689" s="360"/>
      <c r="G689" s="418">
        <v>0</v>
      </c>
      <c r="H689" s="361">
        <f t="shared" si="53"/>
        <v>0</v>
      </c>
      <c r="I689" s="361">
        <v>0</v>
      </c>
      <c r="J689" s="361">
        <v>0</v>
      </c>
      <c r="K689" s="361">
        <v>0</v>
      </c>
      <c r="L689" s="361">
        <v>0</v>
      </c>
      <c r="M689" s="361">
        <v>0</v>
      </c>
      <c r="N689" s="361">
        <v>0</v>
      </c>
      <c r="O689" s="361">
        <v>0</v>
      </c>
      <c r="P689" s="361">
        <v>0</v>
      </c>
      <c r="Q689" s="361">
        <v>0</v>
      </c>
      <c r="R689" s="361">
        <v>0</v>
      </c>
      <c r="S689" s="361">
        <v>0</v>
      </c>
      <c r="T689" s="361">
        <v>0</v>
      </c>
      <c r="U689" s="361">
        <v>0</v>
      </c>
      <c r="V689" s="361">
        <v>0</v>
      </c>
      <c r="W689" s="361">
        <v>0</v>
      </c>
      <c r="X689" s="361">
        <v>0</v>
      </c>
      <c r="Y689" s="361">
        <v>0</v>
      </c>
      <c r="Z689" s="362">
        <f t="shared" si="54"/>
        <v>0</v>
      </c>
      <c r="AA689" s="363"/>
    </row>
    <row r="690" spans="1:27" s="364" customFormat="1" ht="12.75" customHeight="1">
      <c r="A690" s="358">
        <f t="shared" si="52"/>
        <v>15</v>
      </c>
      <c r="B690" s="398">
        <v>210101040020199</v>
      </c>
      <c r="C690" s="417" t="s">
        <v>890</v>
      </c>
      <c r="D690" s="359">
        <f>+SUMIF('BG SISTEMA'!A:A,'CA EF'!B690,'BG SISTEMA'!F:F)</f>
        <v>-4634080</v>
      </c>
      <c r="E690" s="360"/>
      <c r="F690" s="360"/>
      <c r="G690" s="418">
        <v>0</v>
      </c>
      <c r="H690" s="361">
        <f t="shared" si="53"/>
        <v>-4634080</v>
      </c>
      <c r="I690" s="361">
        <v>0</v>
      </c>
      <c r="J690" s="361">
        <v>0</v>
      </c>
      <c r="K690" s="361">
        <v>0</v>
      </c>
      <c r="L690" s="361">
        <v>0</v>
      </c>
      <c r="M690" s="361">
        <v>0</v>
      </c>
      <c r="N690" s="361">
        <f>-$H690</f>
        <v>4634080</v>
      </c>
      <c r="O690" s="361">
        <v>0</v>
      </c>
      <c r="P690" s="361">
        <v>0</v>
      </c>
      <c r="Q690" s="361">
        <v>0</v>
      </c>
      <c r="R690" s="361">
        <v>0</v>
      </c>
      <c r="S690" s="361">
        <v>0</v>
      </c>
      <c r="T690" s="361">
        <v>0</v>
      </c>
      <c r="U690" s="361">
        <v>0</v>
      </c>
      <c r="V690" s="361">
        <v>0</v>
      </c>
      <c r="W690" s="361">
        <v>0</v>
      </c>
      <c r="X690" s="361">
        <v>0</v>
      </c>
      <c r="Y690" s="361">
        <v>0</v>
      </c>
      <c r="Z690" s="362">
        <f t="shared" si="54"/>
        <v>0</v>
      </c>
      <c r="AA690" s="365"/>
    </row>
    <row r="691" spans="1:27" s="364" customFormat="1" ht="12.75" customHeight="1">
      <c r="A691" s="358">
        <f t="shared" si="52"/>
        <v>15</v>
      </c>
      <c r="B691" s="398">
        <v>210101040030101</v>
      </c>
      <c r="C691" s="417" t="s">
        <v>877</v>
      </c>
      <c r="D691" s="359">
        <f>+SUMIF('BG SISTEMA'!A:A,'CA EF'!B691,'BG SISTEMA'!F:F)</f>
        <v>0</v>
      </c>
      <c r="E691" s="360"/>
      <c r="F691" s="360"/>
      <c r="G691" s="418">
        <v>0</v>
      </c>
      <c r="H691" s="361">
        <f t="shared" si="53"/>
        <v>0</v>
      </c>
      <c r="I691" s="361">
        <v>0</v>
      </c>
      <c r="J691" s="361">
        <v>0</v>
      </c>
      <c r="K691" s="361">
        <v>0</v>
      </c>
      <c r="L691" s="361">
        <v>0</v>
      </c>
      <c r="M691" s="361">
        <v>0</v>
      </c>
      <c r="N691" s="361">
        <v>0</v>
      </c>
      <c r="O691" s="361">
        <v>0</v>
      </c>
      <c r="P691" s="361">
        <v>0</v>
      </c>
      <c r="Q691" s="361">
        <v>0</v>
      </c>
      <c r="R691" s="361">
        <v>0</v>
      </c>
      <c r="S691" s="361">
        <v>0</v>
      </c>
      <c r="T691" s="361">
        <v>0</v>
      </c>
      <c r="U691" s="361">
        <v>0</v>
      </c>
      <c r="V691" s="361">
        <v>0</v>
      </c>
      <c r="W691" s="361">
        <v>0</v>
      </c>
      <c r="X691" s="361">
        <v>0</v>
      </c>
      <c r="Y691" s="361">
        <v>0</v>
      </c>
      <c r="Z691" s="362">
        <f t="shared" si="54"/>
        <v>0</v>
      </c>
      <c r="AA691" s="365"/>
    </row>
    <row r="692" spans="1:27" s="364" customFormat="1" ht="12.75" customHeight="1">
      <c r="A692" s="358">
        <f t="shared" si="49"/>
        <v>15</v>
      </c>
      <c r="B692" s="398">
        <v>210101040030199</v>
      </c>
      <c r="C692" s="417" t="s">
        <v>878</v>
      </c>
      <c r="D692" s="359">
        <f>+SUMIF('BG SISTEMA'!A:A,'CA EF'!B692,'BG SISTEMA'!F:F)</f>
        <v>0</v>
      </c>
      <c r="E692" s="360"/>
      <c r="F692" s="360"/>
      <c r="G692" s="418">
        <v>0</v>
      </c>
      <c r="H692" s="361">
        <f t="shared" si="50"/>
        <v>0</v>
      </c>
      <c r="I692" s="361">
        <v>0</v>
      </c>
      <c r="J692" s="361">
        <v>0</v>
      </c>
      <c r="K692" s="361">
        <v>0</v>
      </c>
      <c r="L692" s="361">
        <v>0</v>
      </c>
      <c r="M692" s="361">
        <v>0</v>
      </c>
      <c r="N692" s="361">
        <v>0</v>
      </c>
      <c r="O692" s="361">
        <v>0</v>
      </c>
      <c r="P692" s="361">
        <v>0</v>
      </c>
      <c r="Q692" s="361">
        <v>0</v>
      </c>
      <c r="R692" s="361">
        <v>0</v>
      </c>
      <c r="S692" s="361">
        <v>0</v>
      </c>
      <c r="T692" s="361">
        <v>0</v>
      </c>
      <c r="U692" s="361">
        <v>0</v>
      </c>
      <c r="V692" s="361">
        <v>0</v>
      </c>
      <c r="W692" s="361">
        <v>0</v>
      </c>
      <c r="X692" s="361">
        <v>0</v>
      </c>
      <c r="Y692" s="361">
        <v>0</v>
      </c>
      <c r="Z692" s="362">
        <f t="shared" si="51"/>
        <v>0</v>
      </c>
      <c r="AA692" s="365"/>
    </row>
    <row r="693" spans="1:27" s="364" customFormat="1" ht="12.75" customHeight="1">
      <c r="A693" s="358">
        <f t="shared" si="49"/>
        <v>15</v>
      </c>
      <c r="B693" s="398">
        <v>210101040040101</v>
      </c>
      <c r="C693" s="417" t="s">
        <v>879</v>
      </c>
      <c r="D693" s="359">
        <f>+SUMIF('BG SISTEMA'!A:A,'CA EF'!B693,'BG SISTEMA'!F:F)</f>
        <v>0</v>
      </c>
      <c r="E693" s="360"/>
      <c r="F693" s="360"/>
      <c r="G693" s="418">
        <v>0</v>
      </c>
      <c r="H693" s="361">
        <f t="shared" si="50"/>
        <v>0</v>
      </c>
      <c r="I693" s="361">
        <v>0</v>
      </c>
      <c r="J693" s="361">
        <v>0</v>
      </c>
      <c r="K693" s="361">
        <v>0</v>
      </c>
      <c r="L693" s="361">
        <v>0</v>
      </c>
      <c r="M693" s="361">
        <v>0</v>
      </c>
      <c r="N693" s="361">
        <v>0</v>
      </c>
      <c r="O693" s="361">
        <v>0</v>
      </c>
      <c r="P693" s="361">
        <v>0</v>
      </c>
      <c r="Q693" s="361">
        <v>0</v>
      </c>
      <c r="R693" s="361">
        <v>0</v>
      </c>
      <c r="S693" s="361">
        <v>0</v>
      </c>
      <c r="T693" s="361">
        <v>0</v>
      </c>
      <c r="U693" s="361">
        <v>0</v>
      </c>
      <c r="V693" s="361">
        <v>0</v>
      </c>
      <c r="W693" s="361">
        <v>0</v>
      </c>
      <c r="X693" s="361">
        <v>0</v>
      </c>
      <c r="Y693" s="361">
        <v>0</v>
      </c>
      <c r="Z693" s="362">
        <f t="shared" si="51"/>
        <v>0</v>
      </c>
      <c r="AA693" s="365"/>
    </row>
    <row r="694" spans="1:27" s="364" customFormat="1" ht="12.75" customHeight="1">
      <c r="A694" s="358">
        <f t="shared" si="49"/>
        <v>15</v>
      </c>
      <c r="B694" s="398">
        <v>210101040040199</v>
      </c>
      <c r="C694" s="417" t="s">
        <v>880</v>
      </c>
      <c r="D694" s="359">
        <f>+SUMIF('BG SISTEMA'!A:A,'CA EF'!B694,'BG SISTEMA'!F:F)</f>
        <v>0</v>
      </c>
      <c r="E694" s="360"/>
      <c r="F694" s="360"/>
      <c r="G694" s="418">
        <v>0</v>
      </c>
      <c r="H694" s="361">
        <f t="shared" si="50"/>
        <v>0</v>
      </c>
      <c r="I694" s="361">
        <v>0</v>
      </c>
      <c r="J694" s="361">
        <v>0</v>
      </c>
      <c r="K694" s="361">
        <v>0</v>
      </c>
      <c r="L694" s="361">
        <v>0</v>
      </c>
      <c r="M694" s="361">
        <v>0</v>
      </c>
      <c r="N694" s="361">
        <v>0</v>
      </c>
      <c r="O694" s="361">
        <v>0</v>
      </c>
      <c r="P694" s="361">
        <v>0</v>
      </c>
      <c r="Q694" s="361">
        <v>0</v>
      </c>
      <c r="R694" s="361">
        <v>0</v>
      </c>
      <c r="S694" s="361">
        <v>0</v>
      </c>
      <c r="T694" s="361">
        <v>0</v>
      </c>
      <c r="U694" s="361">
        <v>0</v>
      </c>
      <c r="V694" s="361">
        <v>0</v>
      </c>
      <c r="W694" s="361">
        <v>0</v>
      </c>
      <c r="X694" s="361">
        <v>0</v>
      </c>
      <c r="Y694" s="361">
        <v>0</v>
      </c>
      <c r="Z694" s="362">
        <f t="shared" si="51"/>
        <v>0</v>
      </c>
      <c r="AA694" s="365"/>
    </row>
    <row r="695" spans="1:27" s="364" customFormat="1" ht="12.75" customHeight="1">
      <c r="A695" s="358">
        <f t="shared" si="49"/>
        <v>15</v>
      </c>
      <c r="B695" s="398">
        <v>210801060010101</v>
      </c>
      <c r="C695" s="417" t="s">
        <v>891</v>
      </c>
      <c r="D695" s="359">
        <f>+SUMIF('BG SISTEMA'!A:A,'CA EF'!B695,'BG SISTEMA'!F:F)</f>
        <v>0</v>
      </c>
      <c r="E695" s="360"/>
      <c r="F695" s="360"/>
      <c r="G695" s="418">
        <v>0</v>
      </c>
      <c r="H695" s="361">
        <f t="shared" si="50"/>
        <v>0</v>
      </c>
      <c r="I695" s="361">
        <v>0</v>
      </c>
      <c r="J695" s="361">
        <v>0</v>
      </c>
      <c r="K695" s="361">
        <v>0</v>
      </c>
      <c r="L695" s="361">
        <v>0</v>
      </c>
      <c r="M695" s="361">
        <v>0</v>
      </c>
      <c r="N695" s="361">
        <v>0</v>
      </c>
      <c r="O695" s="361">
        <v>0</v>
      </c>
      <c r="P695" s="361">
        <v>0</v>
      </c>
      <c r="Q695" s="361">
        <v>0</v>
      </c>
      <c r="R695" s="361">
        <v>0</v>
      </c>
      <c r="S695" s="361">
        <v>0</v>
      </c>
      <c r="T695" s="361">
        <v>0</v>
      </c>
      <c r="U695" s="361">
        <v>0</v>
      </c>
      <c r="V695" s="361">
        <v>0</v>
      </c>
      <c r="W695" s="361">
        <v>0</v>
      </c>
      <c r="X695" s="361">
        <v>0</v>
      </c>
      <c r="Y695" s="361">
        <v>0</v>
      </c>
      <c r="Z695" s="362">
        <f t="shared" si="51"/>
        <v>0</v>
      </c>
      <c r="AA695" s="365"/>
    </row>
    <row r="696" spans="1:27" s="364" customFormat="1" ht="12.75" customHeight="1">
      <c r="A696" s="358">
        <f t="shared" si="49"/>
        <v>15</v>
      </c>
      <c r="B696" s="398">
        <v>210801060010199</v>
      </c>
      <c r="C696" s="417" t="s">
        <v>892</v>
      </c>
      <c r="D696" s="359">
        <f>+SUMIF('BG SISTEMA'!A:A,'CA EF'!B696,'BG SISTEMA'!F:F)</f>
        <v>0</v>
      </c>
      <c r="E696" s="360"/>
      <c r="F696" s="360"/>
      <c r="G696" s="418">
        <v>0</v>
      </c>
      <c r="H696" s="361">
        <f t="shared" si="50"/>
        <v>0</v>
      </c>
      <c r="I696" s="361">
        <v>0</v>
      </c>
      <c r="J696" s="361">
        <v>0</v>
      </c>
      <c r="K696" s="361">
        <v>0</v>
      </c>
      <c r="L696" s="361">
        <v>0</v>
      </c>
      <c r="M696" s="361">
        <v>0</v>
      </c>
      <c r="N696" s="361">
        <v>0</v>
      </c>
      <c r="O696" s="361">
        <v>0</v>
      </c>
      <c r="P696" s="361">
        <v>0</v>
      </c>
      <c r="Q696" s="361">
        <v>0</v>
      </c>
      <c r="R696" s="361">
        <v>0</v>
      </c>
      <c r="S696" s="361">
        <v>0</v>
      </c>
      <c r="T696" s="361">
        <v>0</v>
      </c>
      <c r="U696" s="361">
        <v>0</v>
      </c>
      <c r="V696" s="361">
        <v>0</v>
      </c>
      <c r="W696" s="361">
        <v>0</v>
      </c>
      <c r="X696" s="361">
        <v>0</v>
      </c>
      <c r="Y696" s="361">
        <v>0</v>
      </c>
      <c r="Z696" s="362">
        <f t="shared" si="51"/>
        <v>0</v>
      </c>
      <c r="AA696" s="363"/>
    </row>
    <row r="697" spans="1:27" s="364" customFormat="1" ht="12.75" customHeight="1">
      <c r="A697" s="358">
        <f t="shared" si="49"/>
        <v>15</v>
      </c>
      <c r="B697" s="398">
        <v>210801060020101</v>
      </c>
      <c r="C697" s="417" t="s">
        <v>893</v>
      </c>
      <c r="D697" s="359">
        <f>+SUMIF('BG SISTEMA'!A:A,'CA EF'!B697,'BG SISTEMA'!F:F)</f>
        <v>0</v>
      </c>
      <c r="E697" s="360"/>
      <c r="F697" s="360"/>
      <c r="G697" s="418">
        <v>0</v>
      </c>
      <c r="H697" s="361">
        <f t="shared" si="50"/>
        <v>0</v>
      </c>
      <c r="I697" s="361">
        <v>0</v>
      </c>
      <c r="J697" s="361">
        <v>0</v>
      </c>
      <c r="K697" s="361">
        <v>0</v>
      </c>
      <c r="L697" s="361">
        <v>0</v>
      </c>
      <c r="M697" s="361">
        <v>0</v>
      </c>
      <c r="N697" s="361">
        <v>0</v>
      </c>
      <c r="O697" s="361">
        <v>0</v>
      </c>
      <c r="P697" s="361">
        <v>0</v>
      </c>
      <c r="Q697" s="361">
        <v>0</v>
      </c>
      <c r="R697" s="361">
        <v>0</v>
      </c>
      <c r="S697" s="361">
        <v>0</v>
      </c>
      <c r="T697" s="361">
        <v>0</v>
      </c>
      <c r="U697" s="361">
        <v>0</v>
      </c>
      <c r="V697" s="361">
        <v>0</v>
      </c>
      <c r="W697" s="361">
        <v>0</v>
      </c>
      <c r="X697" s="361">
        <v>0</v>
      </c>
      <c r="Y697" s="361">
        <v>0</v>
      </c>
      <c r="Z697" s="362">
        <f t="shared" si="51"/>
        <v>0</v>
      </c>
      <c r="AA697" s="365"/>
    </row>
    <row r="698" spans="1:27" s="364" customFormat="1" ht="12.75" customHeight="1">
      <c r="A698" s="358">
        <f t="shared" si="49"/>
        <v>15</v>
      </c>
      <c r="B698" s="398">
        <v>210801060020199</v>
      </c>
      <c r="C698" s="417" t="s">
        <v>894</v>
      </c>
      <c r="D698" s="359">
        <f>+SUMIF('BG SISTEMA'!A:A,'CA EF'!B698,'BG SISTEMA'!F:F)</f>
        <v>0</v>
      </c>
      <c r="E698" s="360"/>
      <c r="F698" s="360"/>
      <c r="G698" s="418">
        <v>0</v>
      </c>
      <c r="H698" s="361">
        <f t="shared" si="50"/>
        <v>0</v>
      </c>
      <c r="I698" s="361">
        <v>0</v>
      </c>
      <c r="J698" s="361">
        <v>0</v>
      </c>
      <c r="K698" s="361">
        <v>0</v>
      </c>
      <c r="L698" s="361">
        <v>0</v>
      </c>
      <c r="M698" s="361">
        <v>0</v>
      </c>
      <c r="N698" s="361">
        <v>0</v>
      </c>
      <c r="O698" s="361">
        <v>0</v>
      </c>
      <c r="P698" s="361">
        <v>0</v>
      </c>
      <c r="Q698" s="361">
        <v>0</v>
      </c>
      <c r="R698" s="361">
        <v>0</v>
      </c>
      <c r="S698" s="361">
        <v>0</v>
      </c>
      <c r="T698" s="361">
        <v>0</v>
      </c>
      <c r="U698" s="361">
        <v>0</v>
      </c>
      <c r="V698" s="361">
        <v>0</v>
      </c>
      <c r="W698" s="361">
        <v>0</v>
      </c>
      <c r="X698" s="361">
        <v>0</v>
      </c>
      <c r="Y698" s="361">
        <v>0</v>
      </c>
      <c r="Z698" s="362">
        <f t="shared" si="51"/>
        <v>0</v>
      </c>
      <c r="AA698" s="365"/>
    </row>
    <row r="699" spans="1:27" s="364" customFormat="1" ht="12.75" customHeight="1">
      <c r="A699" s="358">
        <f t="shared" si="49"/>
        <v>15</v>
      </c>
      <c r="B699" s="398">
        <v>210801069010101</v>
      </c>
      <c r="C699" s="417" t="s">
        <v>895</v>
      </c>
      <c r="D699" s="359">
        <f>+SUMIF('BG SISTEMA'!A:A,'CA EF'!B699,'BG SISTEMA'!F:F)</f>
        <v>0</v>
      </c>
      <c r="E699" s="360"/>
      <c r="F699" s="360"/>
      <c r="G699" s="418">
        <v>0</v>
      </c>
      <c r="H699" s="361">
        <f t="shared" si="50"/>
        <v>0</v>
      </c>
      <c r="I699" s="361">
        <v>0</v>
      </c>
      <c r="J699" s="361">
        <v>0</v>
      </c>
      <c r="K699" s="361">
        <v>0</v>
      </c>
      <c r="L699" s="361">
        <v>0</v>
      </c>
      <c r="M699" s="361">
        <v>0</v>
      </c>
      <c r="N699" s="361">
        <v>0</v>
      </c>
      <c r="O699" s="361">
        <v>0</v>
      </c>
      <c r="P699" s="361">
        <v>0</v>
      </c>
      <c r="Q699" s="361">
        <v>0</v>
      </c>
      <c r="R699" s="361">
        <v>0</v>
      </c>
      <c r="S699" s="361">
        <v>0</v>
      </c>
      <c r="T699" s="361">
        <v>0</v>
      </c>
      <c r="U699" s="361">
        <v>0</v>
      </c>
      <c r="V699" s="361">
        <v>0</v>
      </c>
      <c r="W699" s="361">
        <v>0</v>
      </c>
      <c r="X699" s="361">
        <v>0</v>
      </c>
      <c r="Y699" s="361">
        <v>0</v>
      </c>
      <c r="Z699" s="362">
        <f t="shared" si="51"/>
        <v>0</v>
      </c>
      <c r="AA699" s="365"/>
    </row>
    <row r="700" spans="1:27" s="364" customFormat="1" ht="12.75" customHeight="1">
      <c r="A700" s="358">
        <f t="shared" si="49"/>
        <v>15</v>
      </c>
      <c r="B700" s="398">
        <v>210801069010199</v>
      </c>
      <c r="C700" s="417" t="s">
        <v>896</v>
      </c>
      <c r="D700" s="359">
        <f>+SUMIF('BG SISTEMA'!A:A,'CA EF'!B700,'BG SISTEMA'!F:F)</f>
        <v>0</v>
      </c>
      <c r="E700" s="360"/>
      <c r="F700" s="360"/>
      <c r="G700" s="418">
        <v>0</v>
      </c>
      <c r="H700" s="361">
        <f t="shared" si="50"/>
        <v>0</v>
      </c>
      <c r="I700" s="361">
        <v>0</v>
      </c>
      <c r="J700" s="361">
        <v>0</v>
      </c>
      <c r="K700" s="361">
        <v>0</v>
      </c>
      <c r="L700" s="361">
        <v>0</v>
      </c>
      <c r="M700" s="361">
        <v>0</v>
      </c>
      <c r="N700" s="361">
        <v>0</v>
      </c>
      <c r="O700" s="361">
        <v>0</v>
      </c>
      <c r="P700" s="361">
        <v>0</v>
      </c>
      <c r="Q700" s="361">
        <v>0</v>
      </c>
      <c r="R700" s="361">
        <v>0</v>
      </c>
      <c r="S700" s="361">
        <v>0</v>
      </c>
      <c r="T700" s="361">
        <v>0</v>
      </c>
      <c r="U700" s="361">
        <v>0</v>
      </c>
      <c r="V700" s="361">
        <v>0</v>
      </c>
      <c r="W700" s="361">
        <v>0</v>
      </c>
      <c r="X700" s="361">
        <v>0</v>
      </c>
      <c r="Y700" s="361">
        <v>0</v>
      </c>
      <c r="Z700" s="362">
        <f t="shared" si="51"/>
        <v>0</v>
      </c>
      <c r="AA700" s="365"/>
    </row>
    <row r="701" spans="1:27" s="364" customFormat="1" ht="12.75" customHeight="1">
      <c r="A701" s="358">
        <f t="shared" si="49"/>
        <v>15</v>
      </c>
      <c r="B701" s="398">
        <v>210801069020101</v>
      </c>
      <c r="C701" s="417" t="s">
        <v>897</v>
      </c>
      <c r="D701" s="359">
        <f>+SUMIF('BG SISTEMA'!A:A,'CA EF'!B701,'BG SISTEMA'!F:F)</f>
        <v>0</v>
      </c>
      <c r="E701" s="360"/>
      <c r="F701" s="360"/>
      <c r="G701" s="418">
        <v>0</v>
      </c>
      <c r="H701" s="361">
        <f t="shared" si="50"/>
        <v>0</v>
      </c>
      <c r="I701" s="361">
        <v>0</v>
      </c>
      <c r="J701" s="361">
        <v>0</v>
      </c>
      <c r="K701" s="361">
        <v>0</v>
      </c>
      <c r="L701" s="361">
        <v>0</v>
      </c>
      <c r="M701" s="361">
        <v>0</v>
      </c>
      <c r="N701" s="361">
        <v>0</v>
      </c>
      <c r="O701" s="361">
        <v>0</v>
      </c>
      <c r="P701" s="361">
        <v>0</v>
      </c>
      <c r="Q701" s="361">
        <v>0</v>
      </c>
      <c r="R701" s="361">
        <v>0</v>
      </c>
      <c r="S701" s="361">
        <v>0</v>
      </c>
      <c r="T701" s="361">
        <v>0</v>
      </c>
      <c r="U701" s="361">
        <v>0</v>
      </c>
      <c r="V701" s="361">
        <v>0</v>
      </c>
      <c r="W701" s="361">
        <v>0</v>
      </c>
      <c r="X701" s="361">
        <v>0</v>
      </c>
      <c r="Y701" s="361">
        <v>0</v>
      </c>
      <c r="Z701" s="362">
        <f t="shared" si="51"/>
        <v>0</v>
      </c>
      <c r="AA701" s="365"/>
    </row>
    <row r="702" spans="1:27" s="364" customFormat="1" ht="12.75" customHeight="1">
      <c r="A702" s="358">
        <f t="shared" si="49"/>
        <v>15</v>
      </c>
      <c r="B702" s="398">
        <v>210801069020199</v>
      </c>
      <c r="C702" s="417" t="s">
        <v>898</v>
      </c>
      <c r="D702" s="359">
        <f>+SUMIF('BG SISTEMA'!A:A,'CA EF'!B702,'BG SISTEMA'!F:F)</f>
        <v>0</v>
      </c>
      <c r="E702" s="360"/>
      <c r="F702" s="360"/>
      <c r="G702" s="418">
        <v>0</v>
      </c>
      <c r="H702" s="361">
        <f t="shared" si="50"/>
        <v>0</v>
      </c>
      <c r="I702" s="361">
        <v>0</v>
      </c>
      <c r="J702" s="361">
        <v>0</v>
      </c>
      <c r="K702" s="361">
        <v>0</v>
      </c>
      <c r="L702" s="361">
        <v>0</v>
      </c>
      <c r="M702" s="361">
        <v>0</v>
      </c>
      <c r="N702" s="361">
        <v>0</v>
      </c>
      <c r="O702" s="361">
        <v>0</v>
      </c>
      <c r="P702" s="361">
        <v>0</v>
      </c>
      <c r="Q702" s="361">
        <v>0</v>
      </c>
      <c r="R702" s="361">
        <v>0</v>
      </c>
      <c r="S702" s="361">
        <v>0</v>
      </c>
      <c r="T702" s="361">
        <v>0</v>
      </c>
      <c r="U702" s="361">
        <v>0</v>
      </c>
      <c r="V702" s="361">
        <v>0</v>
      </c>
      <c r="W702" s="361">
        <v>0</v>
      </c>
      <c r="X702" s="361">
        <v>0</v>
      </c>
      <c r="Y702" s="361">
        <v>0</v>
      </c>
      <c r="Z702" s="362">
        <f t="shared" si="51"/>
        <v>0</v>
      </c>
      <c r="AA702" s="363"/>
    </row>
    <row r="703" spans="1:27" s="364" customFormat="1" ht="12.75" customHeight="1">
      <c r="A703" s="358">
        <f t="shared" si="49"/>
        <v>15</v>
      </c>
      <c r="B703" s="398">
        <v>210801080010101</v>
      </c>
      <c r="C703" s="417" t="s">
        <v>899</v>
      </c>
      <c r="D703" s="359">
        <f>+SUMIF('BG SISTEMA'!A:A,'CA EF'!B703,'BG SISTEMA'!F:F)</f>
        <v>0</v>
      </c>
      <c r="E703" s="360"/>
      <c r="F703" s="360"/>
      <c r="G703" s="418">
        <v>0</v>
      </c>
      <c r="H703" s="361">
        <f t="shared" si="50"/>
        <v>0</v>
      </c>
      <c r="I703" s="361">
        <v>0</v>
      </c>
      <c r="J703" s="361">
        <v>0</v>
      </c>
      <c r="K703" s="361">
        <v>0</v>
      </c>
      <c r="L703" s="361">
        <v>0</v>
      </c>
      <c r="M703" s="361">
        <v>0</v>
      </c>
      <c r="N703" s="361">
        <v>0</v>
      </c>
      <c r="O703" s="361">
        <v>0</v>
      </c>
      <c r="P703" s="361">
        <v>0</v>
      </c>
      <c r="Q703" s="361">
        <v>0</v>
      </c>
      <c r="R703" s="361">
        <v>0</v>
      </c>
      <c r="S703" s="361">
        <v>0</v>
      </c>
      <c r="T703" s="361">
        <v>0</v>
      </c>
      <c r="U703" s="361">
        <v>0</v>
      </c>
      <c r="V703" s="361">
        <v>0</v>
      </c>
      <c r="W703" s="361">
        <v>0</v>
      </c>
      <c r="X703" s="361">
        <v>0</v>
      </c>
      <c r="Y703" s="361">
        <v>0</v>
      </c>
      <c r="Z703" s="362">
        <f t="shared" si="51"/>
        <v>0</v>
      </c>
      <c r="AA703" s="365"/>
    </row>
    <row r="704" spans="1:27" s="364" customFormat="1" ht="12.75" customHeight="1">
      <c r="A704" s="358">
        <f t="shared" si="49"/>
        <v>15</v>
      </c>
      <c r="B704" s="398">
        <v>210801080010199</v>
      </c>
      <c r="C704" s="417" t="s">
        <v>900</v>
      </c>
      <c r="D704" s="359">
        <f>+SUMIF('BG SISTEMA'!A:A,'CA EF'!B704,'BG SISTEMA'!F:F)</f>
        <v>0</v>
      </c>
      <c r="E704" s="360"/>
      <c r="F704" s="360"/>
      <c r="G704" s="418">
        <v>0</v>
      </c>
      <c r="H704" s="361">
        <f t="shared" si="50"/>
        <v>0</v>
      </c>
      <c r="I704" s="361">
        <v>0</v>
      </c>
      <c r="J704" s="361">
        <v>0</v>
      </c>
      <c r="K704" s="361">
        <v>0</v>
      </c>
      <c r="L704" s="361">
        <v>0</v>
      </c>
      <c r="M704" s="361">
        <v>0</v>
      </c>
      <c r="N704" s="361">
        <v>0</v>
      </c>
      <c r="O704" s="361">
        <v>0</v>
      </c>
      <c r="P704" s="361">
        <v>0</v>
      </c>
      <c r="Q704" s="361">
        <v>0</v>
      </c>
      <c r="R704" s="361">
        <v>0</v>
      </c>
      <c r="S704" s="361">
        <v>0</v>
      </c>
      <c r="T704" s="361">
        <v>0</v>
      </c>
      <c r="U704" s="361">
        <v>0</v>
      </c>
      <c r="V704" s="361">
        <v>0</v>
      </c>
      <c r="W704" s="361">
        <v>0</v>
      </c>
      <c r="X704" s="361">
        <v>0</v>
      </c>
      <c r="Y704" s="361">
        <v>0</v>
      </c>
      <c r="Z704" s="362">
        <f t="shared" si="51"/>
        <v>0</v>
      </c>
      <c r="AA704" s="365"/>
    </row>
    <row r="705" spans="1:27" s="364" customFormat="1" ht="12.75" customHeight="1">
      <c r="A705" s="358">
        <f t="shared" si="49"/>
        <v>15</v>
      </c>
      <c r="B705" s="398">
        <v>210801080020101</v>
      </c>
      <c r="C705" s="417" t="s">
        <v>901</v>
      </c>
      <c r="D705" s="359">
        <f>+SUMIF('BG SISTEMA'!A:A,'CA EF'!B705,'BG SISTEMA'!F:F)</f>
        <v>0</v>
      </c>
      <c r="E705" s="360"/>
      <c r="F705" s="360"/>
      <c r="G705" s="418">
        <v>0</v>
      </c>
      <c r="H705" s="361">
        <f t="shared" si="50"/>
        <v>0</v>
      </c>
      <c r="I705" s="361">
        <v>0</v>
      </c>
      <c r="J705" s="361">
        <v>0</v>
      </c>
      <c r="K705" s="361">
        <v>0</v>
      </c>
      <c r="L705" s="361">
        <v>0</v>
      </c>
      <c r="M705" s="361">
        <v>0</v>
      </c>
      <c r="N705" s="361">
        <v>0</v>
      </c>
      <c r="O705" s="361">
        <v>0</v>
      </c>
      <c r="P705" s="361">
        <v>0</v>
      </c>
      <c r="Q705" s="361">
        <v>0</v>
      </c>
      <c r="R705" s="361">
        <v>0</v>
      </c>
      <c r="S705" s="361">
        <v>0</v>
      </c>
      <c r="T705" s="361">
        <v>0</v>
      </c>
      <c r="U705" s="361">
        <v>0</v>
      </c>
      <c r="V705" s="361">
        <v>0</v>
      </c>
      <c r="W705" s="361">
        <v>0</v>
      </c>
      <c r="X705" s="361">
        <v>0</v>
      </c>
      <c r="Y705" s="361">
        <v>0</v>
      </c>
      <c r="Z705" s="362">
        <f t="shared" si="51"/>
        <v>0</v>
      </c>
      <c r="AA705" s="365"/>
    </row>
    <row r="706" spans="1:27" s="364" customFormat="1" ht="12.75" customHeight="1">
      <c r="A706" s="358">
        <f t="shared" si="49"/>
        <v>15</v>
      </c>
      <c r="B706" s="398">
        <v>210801080020199</v>
      </c>
      <c r="C706" s="417" t="s">
        <v>902</v>
      </c>
      <c r="D706" s="359">
        <f>+SUMIF('BG SISTEMA'!A:A,'CA EF'!B706,'BG SISTEMA'!F:F)</f>
        <v>0</v>
      </c>
      <c r="E706" s="360"/>
      <c r="F706" s="360"/>
      <c r="G706" s="418">
        <v>0</v>
      </c>
      <c r="H706" s="361">
        <f t="shared" si="50"/>
        <v>0</v>
      </c>
      <c r="I706" s="361">
        <v>0</v>
      </c>
      <c r="J706" s="361">
        <v>0</v>
      </c>
      <c r="K706" s="361">
        <v>0</v>
      </c>
      <c r="L706" s="361">
        <v>0</v>
      </c>
      <c r="M706" s="361">
        <v>0</v>
      </c>
      <c r="N706" s="361">
        <v>0</v>
      </c>
      <c r="O706" s="361">
        <v>0</v>
      </c>
      <c r="P706" s="361">
        <v>0</v>
      </c>
      <c r="Q706" s="361">
        <v>0</v>
      </c>
      <c r="R706" s="361">
        <v>0</v>
      </c>
      <c r="S706" s="361">
        <v>0</v>
      </c>
      <c r="T706" s="361">
        <v>0</v>
      </c>
      <c r="U706" s="361">
        <v>0</v>
      </c>
      <c r="V706" s="361">
        <v>0</v>
      </c>
      <c r="W706" s="361">
        <v>0</v>
      </c>
      <c r="X706" s="361">
        <v>0</v>
      </c>
      <c r="Y706" s="361">
        <v>0</v>
      </c>
      <c r="Z706" s="362">
        <f t="shared" si="51"/>
        <v>0</v>
      </c>
      <c r="AA706" s="365"/>
    </row>
    <row r="707" spans="1:27" s="364" customFormat="1" ht="12.75" customHeight="1">
      <c r="A707" s="358">
        <f t="shared" si="49"/>
        <v>15</v>
      </c>
      <c r="B707" s="398">
        <v>210801089010101</v>
      </c>
      <c r="C707" s="417" t="s">
        <v>903</v>
      </c>
      <c r="D707" s="359">
        <f>+SUMIF('BG SISTEMA'!A:A,'CA EF'!B707,'BG SISTEMA'!F:F)</f>
        <v>0</v>
      </c>
      <c r="E707" s="360"/>
      <c r="F707" s="360"/>
      <c r="G707" s="418">
        <v>0</v>
      </c>
      <c r="H707" s="361">
        <f t="shared" si="50"/>
        <v>0</v>
      </c>
      <c r="I707" s="361">
        <v>0</v>
      </c>
      <c r="J707" s="361">
        <v>0</v>
      </c>
      <c r="K707" s="361">
        <v>0</v>
      </c>
      <c r="L707" s="361">
        <v>0</v>
      </c>
      <c r="M707" s="361">
        <v>0</v>
      </c>
      <c r="N707" s="361">
        <v>0</v>
      </c>
      <c r="O707" s="361">
        <v>0</v>
      </c>
      <c r="P707" s="361">
        <v>0</v>
      </c>
      <c r="Q707" s="361">
        <v>0</v>
      </c>
      <c r="R707" s="361">
        <v>0</v>
      </c>
      <c r="S707" s="361">
        <v>0</v>
      </c>
      <c r="T707" s="361">
        <v>0</v>
      </c>
      <c r="U707" s="361">
        <v>0</v>
      </c>
      <c r="V707" s="361">
        <v>0</v>
      </c>
      <c r="W707" s="361">
        <v>0</v>
      </c>
      <c r="X707" s="361">
        <v>0</v>
      </c>
      <c r="Y707" s="361">
        <v>0</v>
      </c>
      <c r="Z707" s="362">
        <f t="shared" si="51"/>
        <v>0</v>
      </c>
      <c r="AA707" s="363"/>
    </row>
    <row r="708" spans="1:27" s="364" customFormat="1" ht="12.75" customHeight="1">
      <c r="A708" s="358">
        <f t="shared" si="49"/>
        <v>15</v>
      </c>
      <c r="B708" s="398">
        <v>210801089010199</v>
      </c>
      <c r="C708" s="417" t="s">
        <v>904</v>
      </c>
      <c r="D708" s="359">
        <f>+SUMIF('BG SISTEMA'!A:A,'CA EF'!B708,'BG SISTEMA'!F:F)</f>
        <v>0</v>
      </c>
      <c r="E708" s="360"/>
      <c r="F708" s="360"/>
      <c r="G708" s="418">
        <v>0</v>
      </c>
      <c r="H708" s="361">
        <f t="shared" si="50"/>
        <v>0</v>
      </c>
      <c r="I708" s="361">
        <v>0</v>
      </c>
      <c r="J708" s="361">
        <v>0</v>
      </c>
      <c r="K708" s="361">
        <v>0</v>
      </c>
      <c r="L708" s="361">
        <v>0</v>
      </c>
      <c r="M708" s="361">
        <v>0</v>
      </c>
      <c r="N708" s="361">
        <v>0</v>
      </c>
      <c r="O708" s="361">
        <v>0</v>
      </c>
      <c r="P708" s="361">
        <v>0</v>
      </c>
      <c r="Q708" s="361">
        <v>0</v>
      </c>
      <c r="R708" s="361">
        <v>0</v>
      </c>
      <c r="S708" s="361">
        <v>0</v>
      </c>
      <c r="T708" s="361">
        <v>0</v>
      </c>
      <c r="U708" s="361">
        <v>0</v>
      </c>
      <c r="V708" s="361">
        <v>0</v>
      </c>
      <c r="W708" s="361">
        <v>0</v>
      </c>
      <c r="X708" s="361">
        <v>0</v>
      </c>
      <c r="Y708" s="361">
        <v>0</v>
      </c>
      <c r="Z708" s="362">
        <f t="shared" si="51"/>
        <v>0</v>
      </c>
      <c r="AA708" s="365"/>
    </row>
    <row r="709" spans="1:27" s="364" customFormat="1" ht="12.75" customHeight="1">
      <c r="A709" s="358">
        <f t="shared" si="49"/>
        <v>15</v>
      </c>
      <c r="B709" s="398">
        <v>210801089020101</v>
      </c>
      <c r="C709" s="417" t="s">
        <v>905</v>
      </c>
      <c r="D709" s="359">
        <f>+SUMIF('BG SISTEMA'!A:A,'CA EF'!B709,'BG SISTEMA'!F:F)</f>
        <v>0</v>
      </c>
      <c r="E709" s="360"/>
      <c r="F709" s="360"/>
      <c r="G709" s="418">
        <v>0</v>
      </c>
      <c r="H709" s="361">
        <f t="shared" si="50"/>
        <v>0</v>
      </c>
      <c r="I709" s="361">
        <v>0</v>
      </c>
      <c r="J709" s="361">
        <v>0</v>
      </c>
      <c r="K709" s="361">
        <v>0</v>
      </c>
      <c r="L709" s="361">
        <v>0</v>
      </c>
      <c r="M709" s="361">
        <v>0</v>
      </c>
      <c r="N709" s="361">
        <v>0</v>
      </c>
      <c r="O709" s="361">
        <v>0</v>
      </c>
      <c r="P709" s="361">
        <v>0</v>
      </c>
      <c r="Q709" s="361">
        <v>0</v>
      </c>
      <c r="R709" s="361">
        <v>0</v>
      </c>
      <c r="S709" s="361">
        <v>0</v>
      </c>
      <c r="T709" s="361">
        <v>0</v>
      </c>
      <c r="U709" s="361">
        <v>0</v>
      </c>
      <c r="V709" s="361">
        <v>0</v>
      </c>
      <c r="W709" s="361">
        <v>0</v>
      </c>
      <c r="X709" s="361">
        <v>0</v>
      </c>
      <c r="Y709" s="361">
        <v>0</v>
      </c>
      <c r="Z709" s="362">
        <f t="shared" si="51"/>
        <v>0</v>
      </c>
      <c r="AA709" s="365"/>
    </row>
    <row r="710" spans="1:27" s="364" customFormat="1" ht="12.75" customHeight="1">
      <c r="A710" s="358">
        <f t="shared" si="49"/>
        <v>15</v>
      </c>
      <c r="B710" s="398">
        <v>210801089020199</v>
      </c>
      <c r="C710" s="417" t="s">
        <v>906</v>
      </c>
      <c r="D710" s="359">
        <f>+SUMIF('BG SISTEMA'!A:A,'CA EF'!B710,'BG SISTEMA'!F:F)</f>
        <v>0</v>
      </c>
      <c r="E710" s="360"/>
      <c r="F710" s="360"/>
      <c r="G710" s="418">
        <v>0</v>
      </c>
      <c r="H710" s="361">
        <f t="shared" si="50"/>
        <v>0</v>
      </c>
      <c r="I710" s="361">
        <v>0</v>
      </c>
      <c r="J710" s="361">
        <v>0</v>
      </c>
      <c r="K710" s="361">
        <v>0</v>
      </c>
      <c r="L710" s="361">
        <v>0</v>
      </c>
      <c r="M710" s="361">
        <v>0</v>
      </c>
      <c r="N710" s="361">
        <v>0</v>
      </c>
      <c r="O710" s="361">
        <v>0</v>
      </c>
      <c r="P710" s="361">
        <v>0</v>
      </c>
      <c r="Q710" s="361">
        <v>0</v>
      </c>
      <c r="R710" s="361">
        <v>0</v>
      </c>
      <c r="S710" s="361">
        <v>0</v>
      </c>
      <c r="T710" s="361">
        <v>0</v>
      </c>
      <c r="U710" s="361">
        <v>0</v>
      </c>
      <c r="V710" s="361">
        <v>0</v>
      </c>
      <c r="W710" s="361">
        <v>0</v>
      </c>
      <c r="X710" s="361">
        <v>0</v>
      </c>
      <c r="Y710" s="361">
        <v>0</v>
      </c>
      <c r="Z710" s="362">
        <f t="shared" si="51"/>
        <v>0</v>
      </c>
      <c r="AA710" s="365"/>
    </row>
    <row r="711" spans="1:27" s="364" customFormat="1" ht="12.75" customHeight="1">
      <c r="A711" s="358">
        <f t="shared" si="49"/>
        <v>15</v>
      </c>
      <c r="B711" s="398">
        <v>220101100010101</v>
      </c>
      <c r="C711" s="417" t="s">
        <v>907</v>
      </c>
      <c r="D711" s="359">
        <f>+SUMIF('BG SISTEMA'!A:A,'CA EF'!B711,'BG SISTEMA'!F:F)</f>
        <v>0</v>
      </c>
      <c r="E711" s="360"/>
      <c r="F711" s="360"/>
      <c r="G711" s="418">
        <v>0</v>
      </c>
      <c r="H711" s="361">
        <f t="shared" si="50"/>
        <v>0</v>
      </c>
      <c r="I711" s="361">
        <v>0</v>
      </c>
      <c r="J711" s="361">
        <v>0</v>
      </c>
      <c r="K711" s="361">
        <v>0</v>
      </c>
      <c r="L711" s="361">
        <v>0</v>
      </c>
      <c r="M711" s="361">
        <v>0</v>
      </c>
      <c r="N711" s="361">
        <v>0</v>
      </c>
      <c r="O711" s="361">
        <v>0</v>
      </c>
      <c r="P711" s="361">
        <v>0</v>
      </c>
      <c r="Q711" s="361">
        <v>0</v>
      </c>
      <c r="R711" s="361">
        <v>0</v>
      </c>
      <c r="S711" s="361">
        <v>0</v>
      </c>
      <c r="T711" s="361">
        <v>0</v>
      </c>
      <c r="U711" s="361">
        <v>0</v>
      </c>
      <c r="V711" s="361">
        <v>0</v>
      </c>
      <c r="W711" s="361">
        <v>0</v>
      </c>
      <c r="X711" s="361">
        <v>0</v>
      </c>
      <c r="Y711" s="361">
        <v>0</v>
      </c>
      <c r="Z711" s="362">
        <f t="shared" si="51"/>
        <v>0</v>
      </c>
      <c r="AA711" s="365"/>
    </row>
    <row r="712" spans="1:27" s="364" customFormat="1" ht="12.75" customHeight="1">
      <c r="A712" s="358">
        <f t="shared" si="49"/>
        <v>15</v>
      </c>
      <c r="B712" s="398">
        <v>220101100010199</v>
      </c>
      <c r="C712" s="417" t="s">
        <v>908</v>
      </c>
      <c r="D712" s="359">
        <f>+SUMIF('BG SISTEMA'!A:A,'CA EF'!B712,'BG SISTEMA'!F:F)</f>
        <v>0</v>
      </c>
      <c r="E712" s="360"/>
      <c r="F712" s="360"/>
      <c r="G712" s="418">
        <v>0</v>
      </c>
      <c r="H712" s="361">
        <f t="shared" si="50"/>
        <v>0</v>
      </c>
      <c r="I712" s="361">
        <v>0</v>
      </c>
      <c r="J712" s="361">
        <v>0</v>
      </c>
      <c r="K712" s="361">
        <v>0</v>
      </c>
      <c r="L712" s="361">
        <v>0</v>
      </c>
      <c r="M712" s="361">
        <v>0</v>
      </c>
      <c r="N712" s="361">
        <v>0</v>
      </c>
      <c r="O712" s="361">
        <v>0</v>
      </c>
      <c r="P712" s="361">
        <v>0</v>
      </c>
      <c r="Q712" s="361">
        <v>0</v>
      </c>
      <c r="R712" s="361">
        <v>0</v>
      </c>
      <c r="S712" s="361">
        <v>0</v>
      </c>
      <c r="T712" s="361">
        <v>0</v>
      </c>
      <c r="U712" s="361">
        <v>0</v>
      </c>
      <c r="V712" s="361">
        <v>0</v>
      </c>
      <c r="W712" s="361">
        <v>0</v>
      </c>
      <c r="X712" s="361">
        <v>0</v>
      </c>
      <c r="Y712" s="361">
        <v>0</v>
      </c>
      <c r="Z712" s="362">
        <f t="shared" si="51"/>
        <v>0</v>
      </c>
      <c r="AA712" s="365"/>
    </row>
    <row r="713" spans="1:27" s="364" customFormat="1" ht="12.75" customHeight="1">
      <c r="A713" s="358">
        <f t="shared" si="49"/>
        <v>15</v>
      </c>
      <c r="B713" s="398">
        <v>220101100010201</v>
      </c>
      <c r="C713" s="417" t="s">
        <v>909</v>
      </c>
      <c r="D713" s="359">
        <f>+SUMIF('BG SISTEMA'!A:A,'CA EF'!B713,'BG SISTEMA'!F:F)</f>
        <v>0</v>
      </c>
      <c r="E713" s="360"/>
      <c r="F713" s="360"/>
      <c r="G713" s="418">
        <v>0</v>
      </c>
      <c r="H713" s="361">
        <f t="shared" si="50"/>
        <v>0</v>
      </c>
      <c r="I713" s="361">
        <v>0</v>
      </c>
      <c r="J713" s="361">
        <v>0</v>
      </c>
      <c r="K713" s="361">
        <v>0</v>
      </c>
      <c r="L713" s="361">
        <v>0</v>
      </c>
      <c r="M713" s="361">
        <v>0</v>
      </c>
      <c r="N713" s="361">
        <v>0</v>
      </c>
      <c r="O713" s="361">
        <v>0</v>
      </c>
      <c r="P713" s="361">
        <v>0</v>
      </c>
      <c r="Q713" s="361">
        <v>0</v>
      </c>
      <c r="R713" s="361">
        <v>0</v>
      </c>
      <c r="S713" s="361">
        <v>0</v>
      </c>
      <c r="T713" s="361">
        <v>0</v>
      </c>
      <c r="U713" s="361">
        <v>0</v>
      </c>
      <c r="V713" s="361">
        <v>0</v>
      </c>
      <c r="W713" s="361">
        <v>0</v>
      </c>
      <c r="X713" s="361">
        <v>0</v>
      </c>
      <c r="Y713" s="361">
        <v>0</v>
      </c>
      <c r="Z713" s="362">
        <f t="shared" si="51"/>
        <v>0</v>
      </c>
      <c r="AA713" s="365"/>
    </row>
    <row r="714" spans="1:27" s="364" customFormat="1" ht="12.75" customHeight="1">
      <c r="A714" s="358">
        <f t="shared" si="49"/>
        <v>15</v>
      </c>
      <c r="B714" s="398">
        <v>220101100010299</v>
      </c>
      <c r="C714" s="417" t="s">
        <v>910</v>
      </c>
      <c r="D714" s="359">
        <f>+SUMIF('BG SISTEMA'!A:A,'CA EF'!B714,'BG SISTEMA'!F:F)</f>
        <v>0</v>
      </c>
      <c r="E714" s="360"/>
      <c r="F714" s="360"/>
      <c r="G714" s="418">
        <v>0</v>
      </c>
      <c r="H714" s="361">
        <f t="shared" si="50"/>
        <v>0</v>
      </c>
      <c r="I714" s="361">
        <v>0</v>
      </c>
      <c r="J714" s="361">
        <v>0</v>
      </c>
      <c r="K714" s="361">
        <v>0</v>
      </c>
      <c r="L714" s="361">
        <v>0</v>
      </c>
      <c r="M714" s="361">
        <v>0</v>
      </c>
      <c r="N714" s="361">
        <v>0</v>
      </c>
      <c r="O714" s="361">
        <v>0</v>
      </c>
      <c r="P714" s="361">
        <v>0</v>
      </c>
      <c r="Q714" s="361">
        <v>0</v>
      </c>
      <c r="R714" s="361">
        <v>0</v>
      </c>
      <c r="S714" s="361">
        <v>0</v>
      </c>
      <c r="T714" s="361">
        <v>0</v>
      </c>
      <c r="U714" s="361">
        <v>0</v>
      </c>
      <c r="V714" s="361">
        <v>0</v>
      </c>
      <c r="W714" s="361">
        <v>0</v>
      </c>
      <c r="X714" s="361">
        <v>0</v>
      </c>
      <c r="Y714" s="361">
        <v>0</v>
      </c>
      <c r="Z714" s="362">
        <f t="shared" si="51"/>
        <v>0</v>
      </c>
      <c r="AA714" s="363"/>
    </row>
    <row r="715" spans="1:27" s="364" customFormat="1" ht="12.75" customHeight="1">
      <c r="A715" s="358">
        <f t="shared" si="49"/>
        <v>15</v>
      </c>
      <c r="B715" s="398">
        <v>220101100020101</v>
      </c>
      <c r="C715" s="417" t="s">
        <v>911</v>
      </c>
      <c r="D715" s="359">
        <f>+SUMIF('BG SISTEMA'!A:A,'CA EF'!B715,'BG SISTEMA'!F:F)</f>
        <v>0</v>
      </c>
      <c r="E715" s="360"/>
      <c r="F715" s="360"/>
      <c r="G715" s="418">
        <v>0</v>
      </c>
      <c r="H715" s="361">
        <f t="shared" si="50"/>
        <v>0</v>
      </c>
      <c r="I715" s="361">
        <v>0</v>
      </c>
      <c r="J715" s="361">
        <v>0</v>
      </c>
      <c r="K715" s="361">
        <v>0</v>
      </c>
      <c r="L715" s="361">
        <v>0</v>
      </c>
      <c r="M715" s="361">
        <v>0</v>
      </c>
      <c r="N715" s="361">
        <v>0</v>
      </c>
      <c r="O715" s="361">
        <v>0</v>
      </c>
      <c r="P715" s="361">
        <v>0</v>
      </c>
      <c r="Q715" s="361">
        <v>0</v>
      </c>
      <c r="R715" s="361">
        <v>0</v>
      </c>
      <c r="S715" s="361">
        <v>0</v>
      </c>
      <c r="T715" s="361">
        <v>0</v>
      </c>
      <c r="U715" s="361">
        <v>0</v>
      </c>
      <c r="V715" s="361">
        <v>0</v>
      </c>
      <c r="W715" s="361">
        <v>0</v>
      </c>
      <c r="X715" s="361">
        <v>0</v>
      </c>
      <c r="Y715" s="361">
        <v>0</v>
      </c>
      <c r="Z715" s="362">
        <f t="shared" si="51"/>
        <v>0</v>
      </c>
      <c r="AA715" s="365"/>
    </row>
    <row r="716" spans="1:27" s="364" customFormat="1" ht="12.75" customHeight="1">
      <c r="A716" s="358">
        <f t="shared" si="49"/>
        <v>15</v>
      </c>
      <c r="B716" s="398">
        <v>220101100020199</v>
      </c>
      <c r="C716" s="417" t="s">
        <v>912</v>
      </c>
      <c r="D716" s="359">
        <f>+SUMIF('BG SISTEMA'!A:A,'CA EF'!B716,'BG SISTEMA'!F:F)</f>
        <v>0</v>
      </c>
      <c r="E716" s="360"/>
      <c r="F716" s="360"/>
      <c r="G716" s="418">
        <v>0</v>
      </c>
      <c r="H716" s="361">
        <f t="shared" si="50"/>
        <v>0</v>
      </c>
      <c r="I716" s="361">
        <v>0</v>
      </c>
      <c r="J716" s="361">
        <v>0</v>
      </c>
      <c r="K716" s="361">
        <v>0</v>
      </c>
      <c r="L716" s="361">
        <v>0</v>
      </c>
      <c r="M716" s="361">
        <v>0</v>
      </c>
      <c r="N716" s="361">
        <v>0</v>
      </c>
      <c r="O716" s="361">
        <v>0</v>
      </c>
      <c r="P716" s="361">
        <v>0</v>
      </c>
      <c r="Q716" s="361">
        <v>0</v>
      </c>
      <c r="R716" s="361">
        <v>0</v>
      </c>
      <c r="S716" s="361">
        <v>0</v>
      </c>
      <c r="T716" s="361">
        <v>0</v>
      </c>
      <c r="U716" s="361">
        <v>0</v>
      </c>
      <c r="V716" s="361">
        <v>0</v>
      </c>
      <c r="W716" s="361">
        <v>0</v>
      </c>
      <c r="X716" s="361">
        <v>0</v>
      </c>
      <c r="Y716" s="361">
        <v>0</v>
      </c>
      <c r="Z716" s="362">
        <f t="shared" si="51"/>
        <v>0</v>
      </c>
      <c r="AA716" s="365"/>
    </row>
    <row r="717" spans="1:27" s="364" customFormat="1" ht="12.75" customHeight="1">
      <c r="A717" s="358">
        <f t="shared" si="49"/>
        <v>15</v>
      </c>
      <c r="B717" s="398">
        <v>220101100020201</v>
      </c>
      <c r="C717" s="417" t="s">
        <v>913</v>
      </c>
      <c r="D717" s="359">
        <f>+SUMIF('BG SISTEMA'!A:A,'CA EF'!B717,'BG SISTEMA'!F:F)</f>
        <v>0</v>
      </c>
      <c r="E717" s="360"/>
      <c r="F717" s="360"/>
      <c r="G717" s="418">
        <v>0</v>
      </c>
      <c r="H717" s="361">
        <f t="shared" si="50"/>
        <v>0</v>
      </c>
      <c r="I717" s="361">
        <v>0</v>
      </c>
      <c r="J717" s="361">
        <v>0</v>
      </c>
      <c r="K717" s="361">
        <v>0</v>
      </c>
      <c r="L717" s="361">
        <v>0</v>
      </c>
      <c r="M717" s="361">
        <v>0</v>
      </c>
      <c r="N717" s="361">
        <v>0</v>
      </c>
      <c r="O717" s="361">
        <v>0</v>
      </c>
      <c r="P717" s="361">
        <v>0</v>
      </c>
      <c r="Q717" s="361">
        <v>0</v>
      </c>
      <c r="R717" s="361">
        <v>0</v>
      </c>
      <c r="S717" s="361">
        <v>0</v>
      </c>
      <c r="T717" s="361">
        <v>0</v>
      </c>
      <c r="U717" s="361">
        <v>0</v>
      </c>
      <c r="V717" s="361">
        <v>0</v>
      </c>
      <c r="W717" s="361">
        <v>0</v>
      </c>
      <c r="X717" s="361">
        <v>0</v>
      </c>
      <c r="Y717" s="361">
        <v>0</v>
      </c>
      <c r="Z717" s="362">
        <f t="shared" si="51"/>
        <v>0</v>
      </c>
      <c r="AA717" s="365"/>
    </row>
    <row r="718" spans="1:27" s="364" customFormat="1" ht="12.75" customHeight="1">
      <c r="A718" s="358">
        <f t="shared" si="49"/>
        <v>15</v>
      </c>
      <c r="B718" s="398">
        <v>220101100020299</v>
      </c>
      <c r="C718" s="417" t="s">
        <v>914</v>
      </c>
      <c r="D718" s="359">
        <f>+SUMIF('BG SISTEMA'!A:A,'CA EF'!B718,'BG SISTEMA'!F:F)</f>
        <v>0</v>
      </c>
      <c r="E718" s="360"/>
      <c r="F718" s="360"/>
      <c r="G718" s="418">
        <v>0</v>
      </c>
      <c r="H718" s="361">
        <f t="shared" si="50"/>
        <v>0</v>
      </c>
      <c r="I718" s="361">
        <v>0</v>
      </c>
      <c r="J718" s="361">
        <v>0</v>
      </c>
      <c r="K718" s="361">
        <v>0</v>
      </c>
      <c r="L718" s="361">
        <v>0</v>
      </c>
      <c r="M718" s="361">
        <v>0</v>
      </c>
      <c r="N718" s="361">
        <v>0</v>
      </c>
      <c r="O718" s="361">
        <v>0</v>
      </c>
      <c r="P718" s="361">
        <v>0</v>
      </c>
      <c r="Q718" s="361">
        <v>0</v>
      </c>
      <c r="R718" s="361">
        <v>0</v>
      </c>
      <c r="S718" s="361">
        <v>0</v>
      </c>
      <c r="T718" s="361">
        <v>0</v>
      </c>
      <c r="U718" s="361">
        <v>0</v>
      </c>
      <c r="V718" s="361">
        <v>0</v>
      </c>
      <c r="W718" s="361">
        <v>0</v>
      </c>
      <c r="X718" s="361">
        <v>0</v>
      </c>
      <c r="Y718" s="361">
        <v>0</v>
      </c>
      <c r="Z718" s="362">
        <f t="shared" si="51"/>
        <v>0</v>
      </c>
      <c r="AA718" s="365"/>
    </row>
    <row r="719" spans="1:27" s="364" customFormat="1" ht="12.75" customHeight="1">
      <c r="A719" s="358">
        <f t="shared" si="49"/>
        <v>15</v>
      </c>
      <c r="B719" s="398">
        <v>220101100030101</v>
      </c>
      <c r="C719" s="417" t="s">
        <v>915</v>
      </c>
      <c r="D719" s="359">
        <f>+SUMIF('BG SISTEMA'!A:A,'CA EF'!B719,'BG SISTEMA'!F:F)</f>
        <v>0</v>
      </c>
      <c r="E719" s="360"/>
      <c r="F719" s="360"/>
      <c r="G719" s="418">
        <v>0</v>
      </c>
      <c r="H719" s="361">
        <f t="shared" si="50"/>
        <v>0</v>
      </c>
      <c r="I719" s="361">
        <v>0</v>
      </c>
      <c r="J719" s="361">
        <v>0</v>
      </c>
      <c r="K719" s="361">
        <v>0</v>
      </c>
      <c r="L719" s="361">
        <v>0</v>
      </c>
      <c r="M719" s="361">
        <v>0</v>
      </c>
      <c r="N719" s="361">
        <v>0</v>
      </c>
      <c r="O719" s="361">
        <v>0</v>
      </c>
      <c r="P719" s="361">
        <v>0</v>
      </c>
      <c r="Q719" s="361">
        <v>0</v>
      </c>
      <c r="R719" s="361">
        <v>0</v>
      </c>
      <c r="S719" s="361">
        <v>0</v>
      </c>
      <c r="T719" s="361">
        <v>0</v>
      </c>
      <c r="U719" s="361">
        <v>0</v>
      </c>
      <c r="V719" s="361">
        <v>0</v>
      </c>
      <c r="W719" s="361">
        <v>0</v>
      </c>
      <c r="X719" s="361">
        <v>0</v>
      </c>
      <c r="Y719" s="361">
        <v>0</v>
      </c>
      <c r="Z719" s="362">
        <f t="shared" si="51"/>
        <v>0</v>
      </c>
      <c r="AA719" s="365"/>
    </row>
    <row r="720" spans="1:27" s="364" customFormat="1" ht="12.75" customHeight="1">
      <c r="A720" s="358">
        <f t="shared" si="49"/>
        <v>15</v>
      </c>
      <c r="B720" s="398">
        <v>220101100030199</v>
      </c>
      <c r="C720" s="417" t="s">
        <v>916</v>
      </c>
      <c r="D720" s="359">
        <f>+SUMIF('BG SISTEMA'!A:A,'CA EF'!B720,'BG SISTEMA'!F:F)</f>
        <v>0</v>
      </c>
      <c r="E720" s="360"/>
      <c r="F720" s="360"/>
      <c r="G720" s="418">
        <v>0</v>
      </c>
      <c r="H720" s="361">
        <f t="shared" si="50"/>
        <v>0</v>
      </c>
      <c r="I720" s="361">
        <v>0</v>
      </c>
      <c r="J720" s="361">
        <v>0</v>
      </c>
      <c r="K720" s="361">
        <v>0</v>
      </c>
      <c r="L720" s="361">
        <v>0</v>
      </c>
      <c r="M720" s="361">
        <v>0</v>
      </c>
      <c r="N720" s="361">
        <v>0</v>
      </c>
      <c r="O720" s="361">
        <v>0</v>
      </c>
      <c r="P720" s="361">
        <v>0</v>
      </c>
      <c r="Q720" s="361">
        <v>0</v>
      </c>
      <c r="R720" s="361">
        <v>0</v>
      </c>
      <c r="S720" s="361">
        <v>0</v>
      </c>
      <c r="T720" s="361">
        <v>0</v>
      </c>
      <c r="U720" s="361">
        <v>0</v>
      </c>
      <c r="V720" s="361">
        <v>0</v>
      </c>
      <c r="W720" s="361">
        <v>0</v>
      </c>
      <c r="X720" s="361">
        <v>0</v>
      </c>
      <c r="Y720" s="361">
        <v>0</v>
      </c>
      <c r="Z720" s="362">
        <f t="shared" si="51"/>
        <v>0</v>
      </c>
      <c r="AA720" s="365"/>
    </row>
    <row r="721" spans="1:27" s="364" customFormat="1" ht="12.75" customHeight="1">
      <c r="A721" s="358">
        <f t="shared" si="49"/>
        <v>15</v>
      </c>
      <c r="B721" s="398">
        <v>220101100030201</v>
      </c>
      <c r="C721" s="417" t="s">
        <v>917</v>
      </c>
      <c r="D721" s="359">
        <f>+SUMIF('BG SISTEMA'!A:A,'CA EF'!B721,'BG SISTEMA'!F:F)</f>
        <v>0</v>
      </c>
      <c r="E721" s="360"/>
      <c r="F721" s="360"/>
      <c r="G721" s="418">
        <v>0</v>
      </c>
      <c r="H721" s="361">
        <f t="shared" si="50"/>
        <v>0</v>
      </c>
      <c r="I721" s="361">
        <v>0</v>
      </c>
      <c r="J721" s="361">
        <v>0</v>
      </c>
      <c r="K721" s="361">
        <v>0</v>
      </c>
      <c r="L721" s="361">
        <v>0</v>
      </c>
      <c r="M721" s="361">
        <v>0</v>
      </c>
      <c r="N721" s="361">
        <v>0</v>
      </c>
      <c r="O721" s="361">
        <v>0</v>
      </c>
      <c r="P721" s="361">
        <v>0</v>
      </c>
      <c r="Q721" s="361">
        <v>0</v>
      </c>
      <c r="R721" s="361">
        <v>0</v>
      </c>
      <c r="S721" s="361">
        <v>0</v>
      </c>
      <c r="T721" s="361">
        <v>0</v>
      </c>
      <c r="U721" s="361">
        <v>0</v>
      </c>
      <c r="V721" s="361">
        <v>0</v>
      </c>
      <c r="W721" s="361">
        <v>0</v>
      </c>
      <c r="X721" s="361">
        <v>0</v>
      </c>
      <c r="Y721" s="361">
        <v>0</v>
      </c>
      <c r="Z721" s="362">
        <f t="shared" si="51"/>
        <v>0</v>
      </c>
      <c r="AA721" s="365"/>
    </row>
    <row r="722" spans="1:27" s="364" customFormat="1" ht="12.75" customHeight="1">
      <c r="A722" s="358">
        <f t="shared" si="49"/>
        <v>15</v>
      </c>
      <c r="B722" s="398">
        <v>220101100030299</v>
      </c>
      <c r="C722" s="417" t="s">
        <v>918</v>
      </c>
      <c r="D722" s="359">
        <f>+SUMIF('BG SISTEMA'!A:A,'CA EF'!B722,'BG SISTEMA'!F:F)</f>
        <v>0</v>
      </c>
      <c r="E722" s="360"/>
      <c r="F722" s="360"/>
      <c r="G722" s="418">
        <v>0</v>
      </c>
      <c r="H722" s="361">
        <f t="shared" si="50"/>
        <v>0</v>
      </c>
      <c r="I722" s="361">
        <v>0</v>
      </c>
      <c r="J722" s="361">
        <v>0</v>
      </c>
      <c r="K722" s="361">
        <v>0</v>
      </c>
      <c r="L722" s="361">
        <v>0</v>
      </c>
      <c r="M722" s="361">
        <v>0</v>
      </c>
      <c r="N722" s="361">
        <v>0</v>
      </c>
      <c r="O722" s="361">
        <v>0</v>
      </c>
      <c r="P722" s="361">
        <v>0</v>
      </c>
      <c r="Q722" s="361">
        <v>0</v>
      </c>
      <c r="R722" s="361">
        <v>0</v>
      </c>
      <c r="S722" s="361">
        <v>0</v>
      </c>
      <c r="T722" s="361">
        <v>0</v>
      </c>
      <c r="U722" s="361">
        <v>0</v>
      </c>
      <c r="V722" s="361">
        <v>0</v>
      </c>
      <c r="W722" s="361">
        <v>0</v>
      </c>
      <c r="X722" s="361">
        <v>0</v>
      </c>
      <c r="Y722" s="361">
        <v>0</v>
      </c>
      <c r="Z722" s="362">
        <f t="shared" si="51"/>
        <v>0</v>
      </c>
      <c r="AA722" s="365"/>
    </row>
    <row r="723" spans="1:27" s="364" customFormat="1" ht="12.75" customHeight="1">
      <c r="A723" s="358">
        <f t="shared" si="49"/>
        <v>15</v>
      </c>
      <c r="B723" s="398">
        <v>220101100040101</v>
      </c>
      <c r="C723" s="417" t="s">
        <v>919</v>
      </c>
      <c r="D723" s="359">
        <f>+SUMIF('BG SISTEMA'!A:A,'CA EF'!B723,'BG SISTEMA'!F:F)</f>
        <v>0</v>
      </c>
      <c r="E723" s="360"/>
      <c r="F723" s="360"/>
      <c r="G723" s="418">
        <v>0</v>
      </c>
      <c r="H723" s="361">
        <f t="shared" si="50"/>
        <v>0</v>
      </c>
      <c r="I723" s="361">
        <v>0</v>
      </c>
      <c r="J723" s="361">
        <v>0</v>
      </c>
      <c r="K723" s="361">
        <v>0</v>
      </c>
      <c r="L723" s="361">
        <v>0</v>
      </c>
      <c r="M723" s="361">
        <v>0</v>
      </c>
      <c r="N723" s="361">
        <v>0</v>
      </c>
      <c r="O723" s="361">
        <v>0</v>
      </c>
      <c r="P723" s="361">
        <v>0</v>
      </c>
      <c r="Q723" s="361">
        <v>0</v>
      </c>
      <c r="R723" s="361">
        <v>0</v>
      </c>
      <c r="S723" s="361">
        <v>0</v>
      </c>
      <c r="T723" s="361">
        <v>0</v>
      </c>
      <c r="U723" s="361">
        <v>0</v>
      </c>
      <c r="V723" s="361">
        <v>0</v>
      </c>
      <c r="W723" s="361">
        <v>0</v>
      </c>
      <c r="X723" s="361">
        <v>0</v>
      </c>
      <c r="Y723" s="361">
        <v>0</v>
      </c>
      <c r="Z723" s="362">
        <f t="shared" si="51"/>
        <v>0</v>
      </c>
      <c r="AA723" s="363"/>
    </row>
    <row r="724" spans="1:27" s="364" customFormat="1" ht="12.75" customHeight="1">
      <c r="A724" s="358">
        <f t="shared" si="49"/>
        <v>15</v>
      </c>
      <c r="B724" s="398">
        <v>220101100040199</v>
      </c>
      <c r="C724" s="417" t="s">
        <v>920</v>
      </c>
      <c r="D724" s="359">
        <f>+SUMIF('BG SISTEMA'!A:A,'CA EF'!B724,'BG SISTEMA'!F:F)</f>
        <v>0</v>
      </c>
      <c r="E724" s="360"/>
      <c r="F724" s="360"/>
      <c r="G724" s="418">
        <v>0</v>
      </c>
      <c r="H724" s="361">
        <f t="shared" si="50"/>
        <v>0</v>
      </c>
      <c r="I724" s="361">
        <v>0</v>
      </c>
      <c r="J724" s="361">
        <v>0</v>
      </c>
      <c r="K724" s="361">
        <v>0</v>
      </c>
      <c r="L724" s="361">
        <v>0</v>
      </c>
      <c r="M724" s="361">
        <v>0</v>
      </c>
      <c r="N724" s="361">
        <v>0</v>
      </c>
      <c r="O724" s="361">
        <v>0</v>
      </c>
      <c r="P724" s="361">
        <v>0</v>
      </c>
      <c r="Q724" s="361">
        <v>0</v>
      </c>
      <c r="R724" s="361">
        <v>0</v>
      </c>
      <c r="S724" s="361">
        <v>0</v>
      </c>
      <c r="T724" s="361">
        <v>0</v>
      </c>
      <c r="U724" s="361">
        <v>0</v>
      </c>
      <c r="V724" s="361">
        <v>0</v>
      </c>
      <c r="W724" s="361">
        <v>0</v>
      </c>
      <c r="X724" s="361">
        <v>0</v>
      </c>
      <c r="Y724" s="361">
        <v>0</v>
      </c>
      <c r="Z724" s="362">
        <f t="shared" si="51"/>
        <v>0</v>
      </c>
      <c r="AA724" s="365"/>
    </row>
    <row r="725" spans="1:27" s="364" customFormat="1" ht="12.75" customHeight="1">
      <c r="A725" s="358">
        <f t="shared" si="49"/>
        <v>15</v>
      </c>
      <c r="B725" s="398">
        <v>220101100040201</v>
      </c>
      <c r="C725" s="417" t="s">
        <v>921</v>
      </c>
      <c r="D725" s="359">
        <f>+SUMIF('BG SISTEMA'!A:A,'CA EF'!B725,'BG SISTEMA'!F:F)</f>
        <v>0</v>
      </c>
      <c r="E725" s="360"/>
      <c r="F725" s="360"/>
      <c r="G725" s="418">
        <v>0</v>
      </c>
      <c r="H725" s="361">
        <f t="shared" si="50"/>
        <v>0</v>
      </c>
      <c r="I725" s="361">
        <v>0</v>
      </c>
      <c r="J725" s="361">
        <v>0</v>
      </c>
      <c r="K725" s="361">
        <v>0</v>
      </c>
      <c r="L725" s="361">
        <v>0</v>
      </c>
      <c r="M725" s="361">
        <v>0</v>
      </c>
      <c r="N725" s="361">
        <v>0</v>
      </c>
      <c r="O725" s="361">
        <v>0</v>
      </c>
      <c r="P725" s="361">
        <v>0</v>
      </c>
      <c r="Q725" s="361">
        <v>0</v>
      </c>
      <c r="R725" s="361">
        <v>0</v>
      </c>
      <c r="S725" s="361">
        <v>0</v>
      </c>
      <c r="T725" s="361">
        <v>0</v>
      </c>
      <c r="U725" s="361">
        <v>0</v>
      </c>
      <c r="V725" s="361">
        <v>0</v>
      </c>
      <c r="W725" s="361">
        <v>0</v>
      </c>
      <c r="X725" s="361">
        <v>0</v>
      </c>
      <c r="Y725" s="361">
        <v>0</v>
      </c>
      <c r="Z725" s="362">
        <f t="shared" si="51"/>
        <v>0</v>
      </c>
      <c r="AA725" s="365"/>
    </row>
    <row r="726" spans="1:27" s="364" customFormat="1" ht="12.75" customHeight="1">
      <c r="A726" s="358">
        <f t="shared" si="49"/>
        <v>15</v>
      </c>
      <c r="B726" s="398">
        <v>220101100040299</v>
      </c>
      <c r="C726" s="417" t="s">
        <v>922</v>
      </c>
      <c r="D726" s="359">
        <f>+SUMIF('BG SISTEMA'!A:A,'CA EF'!B726,'BG SISTEMA'!F:F)</f>
        <v>0</v>
      </c>
      <c r="E726" s="360"/>
      <c r="F726" s="360"/>
      <c r="G726" s="418">
        <v>0</v>
      </c>
      <c r="H726" s="361">
        <f t="shared" si="50"/>
        <v>0</v>
      </c>
      <c r="I726" s="361">
        <v>0</v>
      </c>
      <c r="J726" s="361">
        <v>0</v>
      </c>
      <c r="K726" s="361">
        <v>0</v>
      </c>
      <c r="L726" s="361">
        <v>0</v>
      </c>
      <c r="M726" s="361">
        <v>0</v>
      </c>
      <c r="N726" s="361">
        <v>0</v>
      </c>
      <c r="O726" s="361">
        <v>0</v>
      </c>
      <c r="P726" s="361">
        <v>0</v>
      </c>
      <c r="Q726" s="361">
        <v>0</v>
      </c>
      <c r="R726" s="361">
        <v>0</v>
      </c>
      <c r="S726" s="361">
        <v>0</v>
      </c>
      <c r="T726" s="361">
        <v>0</v>
      </c>
      <c r="U726" s="361">
        <v>0</v>
      </c>
      <c r="V726" s="361">
        <v>0</v>
      </c>
      <c r="W726" s="361">
        <v>0</v>
      </c>
      <c r="X726" s="361">
        <v>0</v>
      </c>
      <c r="Y726" s="361">
        <v>0</v>
      </c>
      <c r="Z726" s="362">
        <f t="shared" si="51"/>
        <v>0</v>
      </c>
      <c r="AA726" s="365"/>
    </row>
    <row r="727" spans="1:27" s="364" customFormat="1" ht="12.75" customHeight="1">
      <c r="A727" s="358">
        <f t="shared" si="49"/>
        <v>15</v>
      </c>
      <c r="B727" s="398">
        <v>220101100050101</v>
      </c>
      <c r="C727" s="417" t="s">
        <v>923</v>
      </c>
      <c r="D727" s="359">
        <f>+SUMIF('BG SISTEMA'!A:A,'CA EF'!B727,'BG SISTEMA'!F:F)</f>
        <v>0</v>
      </c>
      <c r="E727" s="360"/>
      <c r="F727" s="360"/>
      <c r="G727" s="418">
        <v>0</v>
      </c>
      <c r="H727" s="361">
        <f t="shared" si="50"/>
        <v>0</v>
      </c>
      <c r="I727" s="361">
        <v>0</v>
      </c>
      <c r="J727" s="361">
        <v>0</v>
      </c>
      <c r="K727" s="361">
        <v>0</v>
      </c>
      <c r="L727" s="361">
        <v>0</v>
      </c>
      <c r="M727" s="361">
        <v>0</v>
      </c>
      <c r="N727" s="361">
        <v>0</v>
      </c>
      <c r="O727" s="361">
        <v>0</v>
      </c>
      <c r="P727" s="361">
        <v>0</v>
      </c>
      <c r="Q727" s="361">
        <v>0</v>
      </c>
      <c r="R727" s="361">
        <v>0</v>
      </c>
      <c r="S727" s="361">
        <v>0</v>
      </c>
      <c r="T727" s="361">
        <v>0</v>
      </c>
      <c r="U727" s="361">
        <v>0</v>
      </c>
      <c r="V727" s="361">
        <v>0</v>
      </c>
      <c r="W727" s="361">
        <v>0</v>
      </c>
      <c r="X727" s="361">
        <v>0</v>
      </c>
      <c r="Y727" s="361">
        <v>0</v>
      </c>
      <c r="Z727" s="362">
        <f t="shared" si="51"/>
        <v>0</v>
      </c>
      <c r="AA727" s="365"/>
    </row>
    <row r="728" spans="1:27" s="364" customFormat="1" ht="12.75" customHeight="1">
      <c r="A728" s="358">
        <f t="shared" si="49"/>
        <v>15</v>
      </c>
      <c r="B728" s="398">
        <v>220101100050199</v>
      </c>
      <c r="C728" s="417" t="s">
        <v>924</v>
      </c>
      <c r="D728" s="359">
        <f>+SUMIF('BG SISTEMA'!A:A,'CA EF'!B728,'BG SISTEMA'!F:F)</f>
        <v>0</v>
      </c>
      <c r="E728" s="360"/>
      <c r="F728" s="360"/>
      <c r="G728" s="418">
        <v>0</v>
      </c>
      <c r="H728" s="361">
        <f t="shared" si="50"/>
        <v>0</v>
      </c>
      <c r="I728" s="361">
        <v>0</v>
      </c>
      <c r="J728" s="361">
        <v>0</v>
      </c>
      <c r="K728" s="361">
        <v>0</v>
      </c>
      <c r="L728" s="361">
        <v>0</v>
      </c>
      <c r="M728" s="361">
        <v>0</v>
      </c>
      <c r="N728" s="361">
        <v>0</v>
      </c>
      <c r="O728" s="361">
        <v>0</v>
      </c>
      <c r="P728" s="361">
        <v>0</v>
      </c>
      <c r="Q728" s="361">
        <v>0</v>
      </c>
      <c r="R728" s="361">
        <v>0</v>
      </c>
      <c r="S728" s="361">
        <v>0</v>
      </c>
      <c r="T728" s="361">
        <v>0</v>
      </c>
      <c r="U728" s="361">
        <v>0</v>
      </c>
      <c r="V728" s="361">
        <v>0</v>
      </c>
      <c r="W728" s="361">
        <v>0</v>
      </c>
      <c r="X728" s="361">
        <v>0</v>
      </c>
      <c r="Y728" s="361">
        <v>0</v>
      </c>
      <c r="Z728" s="362">
        <f t="shared" si="51"/>
        <v>0</v>
      </c>
      <c r="AA728" s="365"/>
    </row>
    <row r="729" spans="1:27" s="364" customFormat="1" ht="12.75" customHeight="1">
      <c r="A729" s="358">
        <f t="shared" si="49"/>
        <v>15</v>
      </c>
      <c r="B729" s="398">
        <v>220101100050201</v>
      </c>
      <c r="C729" s="417" t="s">
        <v>925</v>
      </c>
      <c r="D729" s="359">
        <f>+SUMIF('BG SISTEMA'!A:A,'CA EF'!B729,'BG SISTEMA'!F:F)</f>
        <v>0</v>
      </c>
      <c r="E729" s="360"/>
      <c r="F729" s="360"/>
      <c r="G729" s="418">
        <v>0</v>
      </c>
      <c r="H729" s="361">
        <f t="shared" si="50"/>
        <v>0</v>
      </c>
      <c r="I729" s="361">
        <v>0</v>
      </c>
      <c r="J729" s="361">
        <v>0</v>
      </c>
      <c r="K729" s="361">
        <v>0</v>
      </c>
      <c r="L729" s="361">
        <v>0</v>
      </c>
      <c r="M729" s="361">
        <v>0</v>
      </c>
      <c r="N729" s="361">
        <v>0</v>
      </c>
      <c r="O729" s="361">
        <v>0</v>
      </c>
      <c r="P729" s="361">
        <v>0</v>
      </c>
      <c r="Q729" s="361">
        <v>0</v>
      </c>
      <c r="R729" s="361">
        <v>0</v>
      </c>
      <c r="S729" s="361">
        <v>0</v>
      </c>
      <c r="T729" s="361">
        <v>0</v>
      </c>
      <c r="U729" s="361">
        <v>0</v>
      </c>
      <c r="V729" s="361">
        <v>0</v>
      </c>
      <c r="W729" s="361">
        <v>0</v>
      </c>
      <c r="X729" s="361">
        <v>0</v>
      </c>
      <c r="Y729" s="361">
        <v>0</v>
      </c>
      <c r="Z729" s="362">
        <f t="shared" si="51"/>
        <v>0</v>
      </c>
      <c r="AA729" s="365"/>
    </row>
    <row r="730" spans="1:27" s="364" customFormat="1" ht="12.75" customHeight="1">
      <c r="A730" s="358">
        <f t="shared" si="49"/>
        <v>15</v>
      </c>
      <c r="B730" s="398">
        <v>220101100050299</v>
      </c>
      <c r="C730" s="417" t="s">
        <v>926</v>
      </c>
      <c r="D730" s="359">
        <f>+SUMIF('BG SISTEMA'!A:A,'CA EF'!B730,'BG SISTEMA'!F:F)</f>
        <v>0</v>
      </c>
      <c r="E730" s="360"/>
      <c r="F730" s="360"/>
      <c r="G730" s="418">
        <v>0</v>
      </c>
      <c r="H730" s="361">
        <f t="shared" si="50"/>
        <v>0</v>
      </c>
      <c r="I730" s="361">
        <v>0</v>
      </c>
      <c r="J730" s="361">
        <v>0</v>
      </c>
      <c r="K730" s="361">
        <v>0</v>
      </c>
      <c r="L730" s="361">
        <v>0</v>
      </c>
      <c r="M730" s="361">
        <v>0</v>
      </c>
      <c r="N730" s="361">
        <v>0</v>
      </c>
      <c r="O730" s="361">
        <v>0</v>
      </c>
      <c r="P730" s="361">
        <v>0</v>
      </c>
      <c r="Q730" s="361">
        <v>0</v>
      </c>
      <c r="R730" s="361">
        <v>0</v>
      </c>
      <c r="S730" s="361">
        <v>0</v>
      </c>
      <c r="T730" s="361">
        <v>0</v>
      </c>
      <c r="U730" s="361">
        <v>0</v>
      </c>
      <c r="V730" s="361">
        <v>0</v>
      </c>
      <c r="W730" s="361">
        <v>0</v>
      </c>
      <c r="X730" s="361">
        <v>0</v>
      </c>
      <c r="Y730" s="361">
        <v>0</v>
      </c>
      <c r="Z730" s="362">
        <f t="shared" si="51"/>
        <v>0</v>
      </c>
      <c r="AA730" s="365"/>
    </row>
    <row r="731" spans="1:27" s="364" customFormat="1" ht="12.75" customHeight="1">
      <c r="A731" s="358">
        <f t="shared" si="49"/>
        <v>15</v>
      </c>
      <c r="B731" s="398">
        <v>220101100060101</v>
      </c>
      <c r="C731" s="417" t="s">
        <v>927</v>
      </c>
      <c r="D731" s="359">
        <f>+SUMIF('BG SISTEMA'!A:A,'CA EF'!B731,'BG SISTEMA'!F:F)</f>
        <v>0</v>
      </c>
      <c r="E731" s="360"/>
      <c r="F731" s="360"/>
      <c r="G731" s="418">
        <v>0</v>
      </c>
      <c r="H731" s="361">
        <f t="shared" si="50"/>
        <v>0</v>
      </c>
      <c r="I731" s="361">
        <v>0</v>
      </c>
      <c r="J731" s="361">
        <v>0</v>
      </c>
      <c r="K731" s="361">
        <v>0</v>
      </c>
      <c r="L731" s="361">
        <v>0</v>
      </c>
      <c r="M731" s="361">
        <v>0</v>
      </c>
      <c r="N731" s="361">
        <v>0</v>
      </c>
      <c r="O731" s="361">
        <v>0</v>
      </c>
      <c r="P731" s="361">
        <v>0</v>
      </c>
      <c r="Q731" s="361">
        <v>0</v>
      </c>
      <c r="R731" s="361">
        <v>0</v>
      </c>
      <c r="S731" s="361">
        <v>0</v>
      </c>
      <c r="T731" s="361">
        <v>0</v>
      </c>
      <c r="U731" s="361">
        <v>0</v>
      </c>
      <c r="V731" s="361">
        <v>0</v>
      </c>
      <c r="W731" s="361">
        <v>0</v>
      </c>
      <c r="X731" s="361">
        <v>0</v>
      </c>
      <c r="Y731" s="361">
        <v>0</v>
      </c>
      <c r="Z731" s="362">
        <f t="shared" si="51"/>
        <v>0</v>
      </c>
      <c r="AA731" s="365"/>
    </row>
    <row r="732" spans="1:27" s="364" customFormat="1" ht="12.75" customHeight="1">
      <c r="A732" s="358">
        <f t="shared" si="44"/>
        <v>15</v>
      </c>
      <c r="B732" s="398">
        <v>220101100060199</v>
      </c>
      <c r="C732" s="417" t="s">
        <v>928</v>
      </c>
      <c r="D732" s="359">
        <f>+SUMIF('BG SISTEMA'!A:A,'CA EF'!B732,'BG SISTEMA'!F:F)</f>
        <v>0</v>
      </c>
      <c r="E732" s="360"/>
      <c r="F732" s="360"/>
      <c r="G732" s="418">
        <v>0</v>
      </c>
      <c r="H732" s="361">
        <f t="shared" si="45"/>
        <v>0</v>
      </c>
      <c r="I732" s="361">
        <v>0</v>
      </c>
      <c r="J732" s="361">
        <v>0</v>
      </c>
      <c r="K732" s="361">
        <v>0</v>
      </c>
      <c r="L732" s="361">
        <v>0</v>
      </c>
      <c r="M732" s="361">
        <v>0</v>
      </c>
      <c r="N732" s="361">
        <v>0</v>
      </c>
      <c r="O732" s="361">
        <v>0</v>
      </c>
      <c r="P732" s="361">
        <v>0</v>
      </c>
      <c r="Q732" s="361">
        <v>0</v>
      </c>
      <c r="R732" s="361">
        <v>0</v>
      </c>
      <c r="S732" s="361">
        <v>0</v>
      </c>
      <c r="T732" s="361">
        <v>0</v>
      </c>
      <c r="U732" s="361">
        <v>0</v>
      </c>
      <c r="V732" s="361">
        <v>0</v>
      </c>
      <c r="W732" s="361">
        <v>0</v>
      </c>
      <c r="X732" s="361">
        <v>0</v>
      </c>
      <c r="Y732" s="361">
        <v>0</v>
      </c>
      <c r="Z732" s="362">
        <f t="shared" si="42"/>
        <v>0</v>
      </c>
      <c r="AA732" s="365"/>
    </row>
    <row r="733" spans="1:27" s="364" customFormat="1" ht="12.75" customHeight="1">
      <c r="A733" s="358">
        <f t="shared" si="44"/>
        <v>15</v>
      </c>
      <c r="B733" s="398">
        <v>220101100060201</v>
      </c>
      <c r="C733" s="417" t="s">
        <v>929</v>
      </c>
      <c r="D733" s="359">
        <f>+SUMIF('BG SISTEMA'!A:A,'CA EF'!B733,'BG SISTEMA'!F:F)</f>
        <v>0</v>
      </c>
      <c r="E733" s="360"/>
      <c r="F733" s="360"/>
      <c r="G733" s="418">
        <v>0</v>
      </c>
      <c r="H733" s="361">
        <f t="shared" si="45"/>
        <v>0</v>
      </c>
      <c r="I733" s="361">
        <v>0</v>
      </c>
      <c r="J733" s="361">
        <v>0</v>
      </c>
      <c r="K733" s="361">
        <v>0</v>
      </c>
      <c r="L733" s="361">
        <v>0</v>
      </c>
      <c r="M733" s="361">
        <v>0</v>
      </c>
      <c r="N733" s="361">
        <v>0</v>
      </c>
      <c r="O733" s="361">
        <v>0</v>
      </c>
      <c r="P733" s="361">
        <v>0</v>
      </c>
      <c r="Q733" s="361">
        <v>0</v>
      </c>
      <c r="R733" s="361">
        <v>0</v>
      </c>
      <c r="S733" s="361">
        <v>0</v>
      </c>
      <c r="T733" s="361">
        <v>0</v>
      </c>
      <c r="U733" s="361">
        <v>0</v>
      </c>
      <c r="V733" s="361">
        <v>0</v>
      </c>
      <c r="W733" s="361">
        <v>0</v>
      </c>
      <c r="X733" s="361">
        <v>0</v>
      </c>
      <c r="Y733" s="361">
        <v>0</v>
      </c>
      <c r="Z733" s="362">
        <f t="shared" si="42"/>
        <v>0</v>
      </c>
      <c r="AA733" s="365"/>
    </row>
    <row r="734" spans="1:27" s="364" customFormat="1" ht="12.75" customHeight="1">
      <c r="A734" s="358">
        <f t="shared" si="44"/>
        <v>15</v>
      </c>
      <c r="B734" s="398">
        <v>220101100060299</v>
      </c>
      <c r="C734" s="417" t="s">
        <v>930</v>
      </c>
      <c r="D734" s="359">
        <f>+SUMIF('BG SISTEMA'!A:A,'CA EF'!B734,'BG SISTEMA'!F:F)</f>
        <v>0</v>
      </c>
      <c r="E734" s="360"/>
      <c r="F734" s="360"/>
      <c r="G734" s="418">
        <v>0</v>
      </c>
      <c r="H734" s="361">
        <f t="shared" si="45"/>
        <v>0</v>
      </c>
      <c r="I734" s="361">
        <v>0</v>
      </c>
      <c r="J734" s="361">
        <v>0</v>
      </c>
      <c r="K734" s="361">
        <v>0</v>
      </c>
      <c r="L734" s="361">
        <v>0</v>
      </c>
      <c r="M734" s="361">
        <v>0</v>
      </c>
      <c r="N734" s="361">
        <v>0</v>
      </c>
      <c r="O734" s="361">
        <v>0</v>
      </c>
      <c r="P734" s="361">
        <v>0</v>
      </c>
      <c r="Q734" s="361">
        <v>0</v>
      </c>
      <c r="R734" s="361">
        <v>0</v>
      </c>
      <c r="S734" s="361">
        <v>0</v>
      </c>
      <c r="T734" s="361">
        <v>0</v>
      </c>
      <c r="U734" s="361">
        <v>0</v>
      </c>
      <c r="V734" s="361">
        <v>0</v>
      </c>
      <c r="W734" s="361">
        <v>0</v>
      </c>
      <c r="X734" s="361">
        <v>0</v>
      </c>
      <c r="Y734" s="361">
        <v>0</v>
      </c>
      <c r="Z734" s="362">
        <f t="shared" si="42"/>
        <v>0</v>
      </c>
      <c r="AA734" s="363"/>
    </row>
    <row r="735" spans="1:27" s="364" customFormat="1" ht="12.75" customHeight="1">
      <c r="A735" s="358">
        <f t="shared" si="44"/>
        <v>15</v>
      </c>
      <c r="B735" s="398">
        <v>220101100070101</v>
      </c>
      <c r="C735" s="417" t="s">
        <v>931</v>
      </c>
      <c r="D735" s="359">
        <f>+SUMIF('BG SISTEMA'!A:A,'CA EF'!B735,'BG SISTEMA'!F:F)</f>
        <v>0</v>
      </c>
      <c r="E735" s="360"/>
      <c r="F735" s="360"/>
      <c r="G735" s="418">
        <v>0</v>
      </c>
      <c r="H735" s="361">
        <f t="shared" si="45"/>
        <v>0</v>
      </c>
      <c r="I735" s="361">
        <v>0</v>
      </c>
      <c r="J735" s="361">
        <v>0</v>
      </c>
      <c r="K735" s="361">
        <v>0</v>
      </c>
      <c r="L735" s="361">
        <v>0</v>
      </c>
      <c r="M735" s="361">
        <v>0</v>
      </c>
      <c r="N735" s="361">
        <v>0</v>
      </c>
      <c r="O735" s="361">
        <v>0</v>
      </c>
      <c r="P735" s="361">
        <v>0</v>
      </c>
      <c r="Q735" s="361">
        <v>0</v>
      </c>
      <c r="R735" s="361">
        <v>0</v>
      </c>
      <c r="S735" s="361">
        <v>0</v>
      </c>
      <c r="T735" s="361">
        <v>0</v>
      </c>
      <c r="U735" s="361">
        <v>0</v>
      </c>
      <c r="V735" s="361">
        <v>0</v>
      </c>
      <c r="W735" s="361">
        <v>0</v>
      </c>
      <c r="X735" s="361">
        <v>0</v>
      </c>
      <c r="Y735" s="361">
        <v>0</v>
      </c>
      <c r="Z735" s="362">
        <f t="shared" si="42"/>
        <v>0</v>
      </c>
      <c r="AA735" s="365"/>
    </row>
    <row r="736" spans="1:27" s="364" customFormat="1" ht="12.75" customHeight="1">
      <c r="A736" s="358">
        <f t="shared" si="44"/>
        <v>15</v>
      </c>
      <c r="B736" s="398">
        <v>220101100070199</v>
      </c>
      <c r="C736" s="417" t="s">
        <v>932</v>
      </c>
      <c r="D736" s="359">
        <f>+SUMIF('BG SISTEMA'!A:A,'CA EF'!B736,'BG SISTEMA'!F:F)</f>
        <v>0</v>
      </c>
      <c r="E736" s="360"/>
      <c r="F736" s="360"/>
      <c r="G736" s="418">
        <v>0</v>
      </c>
      <c r="H736" s="361">
        <f t="shared" si="45"/>
        <v>0</v>
      </c>
      <c r="I736" s="361">
        <v>0</v>
      </c>
      <c r="J736" s="361">
        <v>0</v>
      </c>
      <c r="K736" s="361">
        <v>0</v>
      </c>
      <c r="L736" s="361">
        <v>0</v>
      </c>
      <c r="M736" s="361">
        <v>0</v>
      </c>
      <c r="N736" s="361">
        <v>0</v>
      </c>
      <c r="O736" s="361">
        <v>0</v>
      </c>
      <c r="P736" s="361">
        <v>0</v>
      </c>
      <c r="Q736" s="361">
        <v>0</v>
      </c>
      <c r="R736" s="361">
        <v>0</v>
      </c>
      <c r="S736" s="361">
        <v>0</v>
      </c>
      <c r="T736" s="361">
        <v>0</v>
      </c>
      <c r="U736" s="361">
        <v>0</v>
      </c>
      <c r="V736" s="361">
        <v>0</v>
      </c>
      <c r="W736" s="361">
        <v>0</v>
      </c>
      <c r="X736" s="361">
        <v>0</v>
      </c>
      <c r="Y736" s="361">
        <v>0</v>
      </c>
      <c r="Z736" s="362">
        <f t="shared" si="42"/>
        <v>0</v>
      </c>
      <c r="AA736" s="365"/>
    </row>
    <row r="737" spans="1:27" s="364" customFormat="1" ht="12.75" customHeight="1">
      <c r="A737" s="358">
        <f t="shared" si="44"/>
        <v>15</v>
      </c>
      <c r="B737" s="398">
        <v>220101100070201</v>
      </c>
      <c r="C737" s="417" t="s">
        <v>933</v>
      </c>
      <c r="D737" s="359">
        <f>+SUMIF('BG SISTEMA'!A:A,'CA EF'!B737,'BG SISTEMA'!F:F)</f>
        <v>0</v>
      </c>
      <c r="E737" s="360"/>
      <c r="F737" s="360"/>
      <c r="G737" s="418">
        <v>0</v>
      </c>
      <c r="H737" s="361">
        <f t="shared" si="45"/>
        <v>0</v>
      </c>
      <c r="I737" s="361">
        <v>0</v>
      </c>
      <c r="J737" s="361">
        <v>0</v>
      </c>
      <c r="K737" s="361">
        <v>0</v>
      </c>
      <c r="L737" s="361">
        <v>0</v>
      </c>
      <c r="M737" s="361">
        <v>0</v>
      </c>
      <c r="N737" s="361">
        <v>0</v>
      </c>
      <c r="O737" s="361">
        <v>0</v>
      </c>
      <c r="P737" s="361">
        <v>0</v>
      </c>
      <c r="Q737" s="361">
        <v>0</v>
      </c>
      <c r="R737" s="361">
        <v>0</v>
      </c>
      <c r="S737" s="361">
        <v>0</v>
      </c>
      <c r="T737" s="361">
        <v>0</v>
      </c>
      <c r="U737" s="361">
        <v>0</v>
      </c>
      <c r="V737" s="361">
        <v>0</v>
      </c>
      <c r="W737" s="361">
        <v>0</v>
      </c>
      <c r="X737" s="361">
        <v>0</v>
      </c>
      <c r="Y737" s="361">
        <v>0</v>
      </c>
      <c r="Z737" s="362">
        <f t="shared" si="42"/>
        <v>0</v>
      </c>
      <c r="AA737" s="365"/>
    </row>
    <row r="738" spans="1:27" s="364" customFormat="1" ht="12.75" customHeight="1">
      <c r="A738" s="358">
        <f t="shared" si="44"/>
        <v>15</v>
      </c>
      <c r="B738" s="398">
        <v>220101100070299</v>
      </c>
      <c r="C738" s="417" t="s">
        <v>934</v>
      </c>
      <c r="D738" s="359">
        <f>+SUMIF('BG SISTEMA'!A:A,'CA EF'!B738,'BG SISTEMA'!F:F)</f>
        <v>0</v>
      </c>
      <c r="E738" s="360"/>
      <c r="F738" s="360"/>
      <c r="G738" s="418">
        <v>0</v>
      </c>
      <c r="H738" s="361">
        <f t="shared" si="45"/>
        <v>0</v>
      </c>
      <c r="I738" s="361">
        <v>0</v>
      </c>
      <c r="J738" s="361">
        <v>0</v>
      </c>
      <c r="K738" s="361">
        <v>0</v>
      </c>
      <c r="L738" s="361">
        <v>0</v>
      </c>
      <c r="M738" s="361">
        <v>0</v>
      </c>
      <c r="N738" s="361">
        <v>0</v>
      </c>
      <c r="O738" s="361">
        <v>0</v>
      </c>
      <c r="P738" s="361">
        <v>0</v>
      </c>
      <c r="Q738" s="361">
        <v>0</v>
      </c>
      <c r="R738" s="361">
        <v>0</v>
      </c>
      <c r="S738" s="361">
        <v>0</v>
      </c>
      <c r="T738" s="361">
        <v>0</v>
      </c>
      <c r="U738" s="361">
        <v>0</v>
      </c>
      <c r="V738" s="361">
        <v>0</v>
      </c>
      <c r="W738" s="361">
        <v>0</v>
      </c>
      <c r="X738" s="361">
        <v>0</v>
      </c>
      <c r="Y738" s="361">
        <v>0</v>
      </c>
      <c r="Z738" s="362">
        <f t="shared" si="42"/>
        <v>0</v>
      </c>
      <c r="AA738" s="365"/>
    </row>
    <row r="739" spans="1:27" s="364" customFormat="1" ht="12.75" customHeight="1">
      <c r="A739" s="358">
        <f t="shared" si="44"/>
        <v>15</v>
      </c>
      <c r="B739" s="398">
        <v>220101100080101</v>
      </c>
      <c r="C739" s="417" t="s">
        <v>935</v>
      </c>
      <c r="D739" s="359">
        <f>+SUMIF('BG SISTEMA'!A:A,'CA EF'!B739,'BG SISTEMA'!F:F)</f>
        <v>0</v>
      </c>
      <c r="E739" s="360"/>
      <c r="F739" s="360"/>
      <c r="G739" s="418">
        <v>0</v>
      </c>
      <c r="H739" s="361">
        <f t="shared" si="45"/>
        <v>0</v>
      </c>
      <c r="I739" s="361">
        <v>0</v>
      </c>
      <c r="J739" s="361">
        <v>0</v>
      </c>
      <c r="K739" s="361">
        <v>0</v>
      </c>
      <c r="L739" s="361">
        <v>0</v>
      </c>
      <c r="M739" s="361">
        <v>0</v>
      </c>
      <c r="N739" s="361">
        <v>0</v>
      </c>
      <c r="O739" s="361">
        <v>0</v>
      </c>
      <c r="P739" s="361">
        <v>0</v>
      </c>
      <c r="Q739" s="361">
        <v>0</v>
      </c>
      <c r="R739" s="361">
        <v>0</v>
      </c>
      <c r="S739" s="361">
        <v>0</v>
      </c>
      <c r="T739" s="361">
        <v>0</v>
      </c>
      <c r="U739" s="361">
        <v>0</v>
      </c>
      <c r="V739" s="361">
        <v>0</v>
      </c>
      <c r="W739" s="361">
        <v>0</v>
      </c>
      <c r="X739" s="361">
        <v>0</v>
      </c>
      <c r="Y739" s="361">
        <v>0</v>
      </c>
      <c r="Z739" s="362">
        <f t="shared" si="42"/>
        <v>0</v>
      </c>
      <c r="AA739" s="363"/>
    </row>
    <row r="740" spans="1:27" s="364" customFormat="1" ht="12.75" customHeight="1">
      <c r="A740" s="358">
        <f t="shared" si="44"/>
        <v>15</v>
      </c>
      <c r="B740" s="398">
        <v>220101100080199</v>
      </c>
      <c r="C740" s="417" t="s">
        <v>936</v>
      </c>
      <c r="D740" s="359">
        <f>+SUMIF('BG SISTEMA'!A:A,'CA EF'!B740,'BG SISTEMA'!F:F)</f>
        <v>0</v>
      </c>
      <c r="E740" s="360"/>
      <c r="F740" s="360"/>
      <c r="G740" s="418">
        <v>0</v>
      </c>
      <c r="H740" s="361">
        <f t="shared" si="45"/>
        <v>0</v>
      </c>
      <c r="I740" s="361">
        <v>0</v>
      </c>
      <c r="J740" s="361">
        <v>0</v>
      </c>
      <c r="K740" s="361">
        <v>0</v>
      </c>
      <c r="L740" s="361">
        <v>0</v>
      </c>
      <c r="M740" s="361">
        <v>0</v>
      </c>
      <c r="N740" s="361">
        <v>0</v>
      </c>
      <c r="O740" s="361">
        <v>0</v>
      </c>
      <c r="P740" s="361">
        <v>0</v>
      </c>
      <c r="Q740" s="361">
        <v>0</v>
      </c>
      <c r="R740" s="361">
        <v>0</v>
      </c>
      <c r="S740" s="361">
        <v>0</v>
      </c>
      <c r="T740" s="361">
        <v>0</v>
      </c>
      <c r="U740" s="361">
        <v>0</v>
      </c>
      <c r="V740" s="361">
        <v>0</v>
      </c>
      <c r="W740" s="361">
        <v>0</v>
      </c>
      <c r="X740" s="361">
        <v>0</v>
      </c>
      <c r="Y740" s="361">
        <v>0</v>
      </c>
      <c r="Z740" s="362">
        <f t="shared" si="42"/>
        <v>0</v>
      </c>
      <c r="AA740" s="365"/>
    </row>
    <row r="741" spans="1:27" s="364" customFormat="1" ht="12.75" customHeight="1">
      <c r="A741" s="358">
        <f t="shared" si="44"/>
        <v>15</v>
      </c>
      <c r="B741" s="398">
        <v>220101100080201</v>
      </c>
      <c r="C741" s="417" t="s">
        <v>937</v>
      </c>
      <c r="D741" s="359">
        <f>+SUMIF('BG SISTEMA'!A:A,'CA EF'!B741,'BG SISTEMA'!F:F)</f>
        <v>0</v>
      </c>
      <c r="E741" s="360"/>
      <c r="F741" s="360"/>
      <c r="G741" s="418">
        <v>0</v>
      </c>
      <c r="H741" s="361">
        <f t="shared" si="45"/>
        <v>0</v>
      </c>
      <c r="I741" s="361">
        <v>0</v>
      </c>
      <c r="J741" s="361">
        <v>0</v>
      </c>
      <c r="K741" s="361">
        <v>0</v>
      </c>
      <c r="L741" s="361">
        <v>0</v>
      </c>
      <c r="M741" s="361">
        <v>0</v>
      </c>
      <c r="N741" s="361">
        <v>0</v>
      </c>
      <c r="O741" s="361">
        <v>0</v>
      </c>
      <c r="P741" s="361">
        <v>0</v>
      </c>
      <c r="Q741" s="361">
        <v>0</v>
      </c>
      <c r="R741" s="361">
        <v>0</v>
      </c>
      <c r="S741" s="361">
        <v>0</v>
      </c>
      <c r="T741" s="361">
        <v>0</v>
      </c>
      <c r="U741" s="361">
        <v>0</v>
      </c>
      <c r="V741" s="361">
        <v>0</v>
      </c>
      <c r="W741" s="361">
        <v>0</v>
      </c>
      <c r="X741" s="361">
        <v>0</v>
      </c>
      <c r="Y741" s="361">
        <v>0</v>
      </c>
      <c r="Z741" s="362">
        <f t="shared" si="42"/>
        <v>0</v>
      </c>
      <c r="AA741" s="365"/>
    </row>
    <row r="742" spans="1:27" s="364" customFormat="1" ht="12.75" customHeight="1">
      <c r="A742" s="358">
        <f t="shared" si="44"/>
        <v>15</v>
      </c>
      <c r="B742" s="398">
        <v>220101100080299</v>
      </c>
      <c r="C742" s="417" t="s">
        <v>938</v>
      </c>
      <c r="D742" s="359">
        <f>+SUMIF('BG SISTEMA'!A:A,'CA EF'!B742,'BG SISTEMA'!F:F)</f>
        <v>0</v>
      </c>
      <c r="E742" s="360"/>
      <c r="F742" s="360"/>
      <c r="G742" s="418">
        <v>0</v>
      </c>
      <c r="H742" s="361">
        <f t="shared" si="45"/>
        <v>0</v>
      </c>
      <c r="I742" s="361">
        <v>0</v>
      </c>
      <c r="J742" s="361">
        <v>0</v>
      </c>
      <c r="K742" s="361">
        <v>0</v>
      </c>
      <c r="L742" s="361">
        <v>0</v>
      </c>
      <c r="M742" s="361">
        <v>0</v>
      </c>
      <c r="N742" s="361">
        <v>0</v>
      </c>
      <c r="O742" s="361">
        <v>0</v>
      </c>
      <c r="P742" s="361">
        <v>0</v>
      </c>
      <c r="Q742" s="361">
        <v>0</v>
      </c>
      <c r="R742" s="361">
        <v>0</v>
      </c>
      <c r="S742" s="361">
        <v>0</v>
      </c>
      <c r="T742" s="361">
        <v>0</v>
      </c>
      <c r="U742" s="361">
        <v>0</v>
      </c>
      <c r="V742" s="361">
        <v>0</v>
      </c>
      <c r="W742" s="361">
        <v>0</v>
      </c>
      <c r="X742" s="361">
        <v>0</v>
      </c>
      <c r="Y742" s="361">
        <v>0</v>
      </c>
      <c r="Z742" s="362">
        <f t="shared" si="42"/>
        <v>0</v>
      </c>
      <c r="AA742" s="365"/>
    </row>
    <row r="743" spans="1:27" s="364" customFormat="1" ht="12.75" customHeight="1">
      <c r="A743" s="358">
        <f t="shared" si="44"/>
        <v>15</v>
      </c>
      <c r="B743" s="398">
        <v>220101100090101</v>
      </c>
      <c r="C743" s="417" t="s">
        <v>939</v>
      </c>
      <c r="D743" s="359">
        <f>+SUMIF('BG SISTEMA'!A:A,'CA EF'!B743,'BG SISTEMA'!F:F)</f>
        <v>0</v>
      </c>
      <c r="E743" s="360"/>
      <c r="F743" s="360"/>
      <c r="G743" s="418">
        <v>0</v>
      </c>
      <c r="H743" s="361">
        <f t="shared" si="45"/>
        <v>0</v>
      </c>
      <c r="I743" s="361">
        <v>0</v>
      </c>
      <c r="J743" s="361">
        <v>0</v>
      </c>
      <c r="K743" s="361">
        <v>0</v>
      </c>
      <c r="L743" s="361">
        <v>0</v>
      </c>
      <c r="M743" s="361">
        <v>0</v>
      </c>
      <c r="N743" s="361">
        <v>0</v>
      </c>
      <c r="O743" s="361">
        <v>0</v>
      </c>
      <c r="P743" s="361">
        <v>0</v>
      </c>
      <c r="Q743" s="361">
        <v>0</v>
      </c>
      <c r="R743" s="361">
        <v>0</v>
      </c>
      <c r="S743" s="361">
        <v>0</v>
      </c>
      <c r="T743" s="361">
        <v>0</v>
      </c>
      <c r="U743" s="361">
        <v>0</v>
      </c>
      <c r="V743" s="361">
        <v>0</v>
      </c>
      <c r="W743" s="361">
        <v>0</v>
      </c>
      <c r="X743" s="361">
        <v>0</v>
      </c>
      <c r="Y743" s="361">
        <v>0</v>
      </c>
      <c r="Z743" s="362">
        <f t="shared" si="42"/>
        <v>0</v>
      </c>
      <c r="AA743" s="365"/>
    </row>
    <row r="744" spans="1:27" s="364" customFormat="1" ht="12.75" customHeight="1">
      <c r="A744" s="358">
        <f t="shared" si="44"/>
        <v>15</v>
      </c>
      <c r="B744" s="398">
        <v>220101100090199</v>
      </c>
      <c r="C744" s="417" t="s">
        <v>940</v>
      </c>
      <c r="D744" s="359">
        <f>+SUMIF('BG SISTEMA'!A:A,'CA EF'!B744,'BG SISTEMA'!F:F)</f>
        <v>0</v>
      </c>
      <c r="E744" s="360"/>
      <c r="F744" s="360"/>
      <c r="G744" s="418">
        <v>0</v>
      </c>
      <c r="H744" s="361">
        <f t="shared" si="45"/>
        <v>0</v>
      </c>
      <c r="I744" s="361">
        <v>0</v>
      </c>
      <c r="J744" s="361">
        <v>0</v>
      </c>
      <c r="K744" s="361">
        <v>0</v>
      </c>
      <c r="L744" s="361">
        <v>0</v>
      </c>
      <c r="M744" s="361">
        <v>0</v>
      </c>
      <c r="N744" s="361">
        <v>0</v>
      </c>
      <c r="O744" s="361">
        <v>0</v>
      </c>
      <c r="P744" s="361">
        <v>0</v>
      </c>
      <c r="Q744" s="361">
        <v>0</v>
      </c>
      <c r="R744" s="361">
        <v>0</v>
      </c>
      <c r="S744" s="361">
        <v>0</v>
      </c>
      <c r="T744" s="361">
        <v>0</v>
      </c>
      <c r="U744" s="361">
        <v>0</v>
      </c>
      <c r="V744" s="361">
        <v>0</v>
      </c>
      <c r="W744" s="361">
        <v>0</v>
      </c>
      <c r="X744" s="361">
        <v>0</v>
      </c>
      <c r="Y744" s="361">
        <v>0</v>
      </c>
      <c r="Z744" s="362">
        <f t="shared" si="42"/>
        <v>0</v>
      </c>
      <c r="AA744" s="365"/>
    </row>
    <row r="745" spans="1:27" s="364" customFormat="1" ht="12.75" customHeight="1">
      <c r="A745" s="358">
        <f t="shared" si="44"/>
        <v>15</v>
      </c>
      <c r="B745" s="398">
        <v>220101100090201</v>
      </c>
      <c r="C745" s="417" t="s">
        <v>941</v>
      </c>
      <c r="D745" s="359">
        <f>+SUMIF('BG SISTEMA'!A:A,'CA EF'!B745,'BG SISTEMA'!F:F)</f>
        <v>0</v>
      </c>
      <c r="E745" s="360"/>
      <c r="F745" s="360"/>
      <c r="G745" s="418">
        <v>0</v>
      </c>
      <c r="H745" s="361">
        <f t="shared" si="45"/>
        <v>0</v>
      </c>
      <c r="I745" s="361">
        <v>0</v>
      </c>
      <c r="J745" s="361">
        <v>0</v>
      </c>
      <c r="K745" s="361">
        <v>0</v>
      </c>
      <c r="L745" s="361">
        <v>0</v>
      </c>
      <c r="M745" s="361">
        <v>0</v>
      </c>
      <c r="N745" s="361">
        <v>0</v>
      </c>
      <c r="O745" s="361">
        <v>0</v>
      </c>
      <c r="P745" s="361">
        <v>0</v>
      </c>
      <c r="Q745" s="361">
        <v>0</v>
      </c>
      <c r="R745" s="361">
        <v>0</v>
      </c>
      <c r="S745" s="361">
        <v>0</v>
      </c>
      <c r="T745" s="361">
        <v>0</v>
      </c>
      <c r="U745" s="361">
        <v>0</v>
      </c>
      <c r="V745" s="361">
        <v>0</v>
      </c>
      <c r="W745" s="361">
        <v>0</v>
      </c>
      <c r="X745" s="361">
        <v>0</v>
      </c>
      <c r="Y745" s="361">
        <v>0</v>
      </c>
      <c r="Z745" s="362">
        <f t="shared" si="42"/>
        <v>0</v>
      </c>
      <c r="AA745" s="363"/>
    </row>
    <row r="746" spans="1:27" s="364" customFormat="1" ht="12.75" customHeight="1">
      <c r="A746" s="358">
        <f t="shared" si="44"/>
        <v>15</v>
      </c>
      <c r="B746" s="398">
        <v>220101100090299</v>
      </c>
      <c r="C746" s="417" t="s">
        <v>942</v>
      </c>
      <c r="D746" s="359">
        <f>+SUMIF('BG SISTEMA'!A:A,'CA EF'!B746,'BG SISTEMA'!F:F)</f>
        <v>0</v>
      </c>
      <c r="E746" s="360"/>
      <c r="F746" s="360"/>
      <c r="G746" s="418">
        <v>0</v>
      </c>
      <c r="H746" s="361">
        <f t="shared" si="45"/>
        <v>0</v>
      </c>
      <c r="I746" s="361">
        <v>0</v>
      </c>
      <c r="J746" s="361">
        <v>0</v>
      </c>
      <c r="K746" s="361">
        <v>0</v>
      </c>
      <c r="L746" s="361">
        <v>0</v>
      </c>
      <c r="M746" s="361">
        <v>0</v>
      </c>
      <c r="N746" s="361">
        <v>0</v>
      </c>
      <c r="O746" s="361">
        <v>0</v>
      </c>
      <c r="P746" s="361">
        <v>0</v>
      </c>
      <c r="Q746" s="361">
        <v>0</v>
      </c>
      <c r="R746" s="361">
        <v>0</v>
      </c>
      <c r="S746" s="361">
        <v>0</v>
      </c>
      <c r="T746" s="361">
        <v>0</v>
      </c>
      <c r="U746" s="361">
        <v>0</v>
      </c>
      <c r="V746" s="361">
        <v>0</v>
      </c>
      <c r="W746" s="361">
        <v>0</v>
      </c>
      <c r="X746" s="361">
        <v>0</v>
      </c>
      <c r="Y746" s="361">
        <v>0</v>
      </c>
      <c r="Z746" s="362">
        <f t="shared" si="42"/>
        <v>0</v>
      </c>
      <c r="AA746" s="365"/>
    </row>
    <row r="747" spans="1:27" s="364" customFormat="1" ht="12.75" customHeight="1">
      <c r="A747" s="358">
        <f t="shared" si="44"/>
        <v>15</v>
      </c>
      <c r="B747" s="398">
        <v>220101120010101</v>
      </c>
      <c r="C747" s="417" t="s">
        <v>943</v>
      </c>
      <c r="D747" s="359">
        <f>+SUMIF('BG SISTEMA'!A:A,'CA EF'!B747,'BG SISTEMA'!F:F)</f>
        <v>0</v>
      </c>
      <c r="E747" s="360"/>
      <c r="F747" s="360"/>
      <c r="G747" s="418">
        <v>0</v>
      </c>
      <c r="H747" s="361">
        <f t="shared" si="45"/>
        <v>0</v>
      </c>
      <c r="I747" s="361">
        <v>0</v>
      </c>
      <c r="J747" s="361">
        <v>0</v>
      </c>
      <c r="K747" s="361">
        <v>0</v>
      </c>
      <c r="L747" s="361">
        <v>0</v>
      </c>
      <c r="M747" s="361">
        <v>0</v>
      </c>
      <c r="N747" s="361">
        <v>0</v>
      </c>
      <c r="O747" s="361">
        <v>0</v>
      </c>
      <c r="P747" s="361">
        <v>0</v>
      </c>
      <c r="Q747" s="361">
        <v>0</v>
      </c>
      <c r="R747" s="361">
        <v>0</v>
      </c>
      <c r="S747" s="361">
        <v>0</v>
      </c>
      <c r="T747" s="361">
        <v>0</v>
      </c>
      <c r="U747" s="361">
        <v>0</v>
      </c>
      <c r="V747" s="361">
        <v>0</v>
      </c>
      <c r="W747" s="361">
        <v>0</v>
      </c>
      <c r="X747" s="361">
        <v>0</v>
      </c>
      <c r="Y747" s="361">
        <v>0</v>
      </c>
      <c r="Z747" s="362">
        <f t="shared" si="42"/>
        <v>0</v>
      </c>
      <c r="AA747" s="365"/>
    </row>
    <row r="748" spans="1:27" s="364" customFormat="1" ht="12.75" customHeight="1">
      <c r="A748" s="358">
        <f t="shared" si="44"/>
        <v>15</v>
      </c>
      <c r="B748" s="398">
        <v>220101120010199</v>
      </c>
      <c r="C748" s="417" t="s">
        <v>944</v>
      </c>
      <c r="D748" s="359">
        <f>+SUMIF('BG SISTEMA'!A:A,'CA EF'!B748,'BG SISTEMA'!F:F)</f>
        <v>0</v>
      </c>
      <c r="E748" s="360"/>
      <c r="F748" s="360"/>
      <c r="G748" s="418">
        <v>0</v>
      </c>
      <c r="H748" s="361">
        <f t="shared" si="45"/>
        <v>0</v>
      </c>
      <c r="I748" s="361">
        <v>0</v>
      </c>
      <c r="J748" s="361">
        <v>0</v>
      </c>
      <c r="K748" s="361">
        <v>0</v>
      </c>
      <c r="L748" s="361">
        <v>0</v>
      </c>
      <c r="M748" s="361">
        <v>0</v>
      </c>
      <c r="N748" s="361">
        <v>0</v>
      </c>
      <c r="O748" s="361">
        <v>0</v>
      </c>
      <c r="P748" s="361">
        <v>0</v>
      </c>
      <c r="Q748" s="361">
        <v>0</v>
      </c>
      <c r="R748" s="361">
        <v>0</v>
      </c>
      <c r="S748" s="361">
        <v>0</v>
      </c>
      <c r="T748" s="361">
        <v>0</v>
      </c>
      <c r="U748" s="361">
        <v>0</v>
      </c>
      <c r="V748" s="361">
        <v>0</v>
      </c>
      <c r="W748" s="361">
        <v>0</v>
      </c>
      <c r="X748" s="361">
        <v>0</v>
      </c>
      <c r="Y748" s="361">
        <v>0</v>
      </c>
      <c r="Z748" s="362">
        <f t="shared" si="42"/>
        <v>0</v>
      </c>
      <c r="AA748" s="365"/>
    </row>
    <row r="749" spans="1:27" s="364" customFormat="1" ht="12.75" customHeight="1">
      <c r="A749" s="358">
        <f t="shared" si="44"/>
        <v>15</v>
      </c>
      <c r="B749" s="398">
        <v>220101120020101</v>
      </c>
      <c r="C749" s="417" t="s">
        <v>945</v>
      </c>
      <c r="D749" s="359">
        <f>+SUMIF('BG SISTEMA'!A:A,'CA EF'!B749,'BG SISTEMA'!F:F)</f>
        <v>0</v>
      </c>
      <c r="E749" s="360"/>
      <c r="F749" s="360"/>
      <c r="G749" s="418">
        <v>0</v>
      </c>
      <c r="H749" s="361">
        <f t="shared" si="45"/>
        <v>0</v>
      </c>
      <c r="I749" s="361">
        <v>0</v>
      </c>
      <c r="J749" s="361">
        <v>0</v>
      </c>
      <c r="K749" s="361">
        <v>0</v>
      </c>
      <c r="L749" s="361">
        <v>0</v>
      </c>
      <c r="M749" s="361">
        <v>0</v>
      </c>
      <c r="N749" s="361">
        <v>0</v>
      </c>
      <c r="O749" s="361">
        <v>0</v>
      </c>
      <c r="P749" s="361">
        <v>0</v>
      </c>
      <c r="Q749" s="361">
        <v>0</v>
      </c>
      <c r="R749" s="361">
        <v>0</v>
      </c>
      <c r="S749" s="361">
        <v>0</v>
      </c>
      <c r="T749" s="361">
        <v>0</v>
      </c>
      <c r="U749" s="361">
        <v>0</v>
      </c>
      <c r="V749" s="361">
        <v>0</v>
      </c>
      <c r="W749" s="361">
        <v>0</v>
      </c>
      <c r="X749" s="361">
        <v>0</v>
      </c>
      <c r="Y749" s="361">
        <v>0</v>
      </c>
      <c r="Z749" s="362">
        <f t="shared" si="42"/>
        <v>0</v>
      </c>
      <c r="AA749" s="365"/>
    </row>
    <row r="750" spans="1:27" s="364" customFormat="1" ht="12.75" customHeight="1">
      <c r="A750" s="358">
        <f t="shared" si="44"/>
        <v>15</v>
      </c>
      <c r="B750" s="398">
        <v>220101120020199</v>
      </c>
      <c r="C750" s="417" t="s">
        <v>946</v>
      </c>
      <c r="D750" s="359">
        <f>+SUMIF('BG SISTEMA'!A:A,'CA EF'!B750,'BG SISTEMA'!F:F)</f>
        <v>0</v>
      </c>
      <c r="E750" s="360"/>
      <c r="F750" s="360"/>
      <c r="G750" s="418">
        <v>0</v>
      </c>
      <c r="H750" s="361">
        <f t="shared" si="45"/>
        <v>0</v>
      </c>
      <c r="I750" s="361">
        <v>0</v>
      </c>
      <c r="J750" s="361">
        <v>0</v>
      </c>
      <c r="K750" s="361">
        <v>0</v>
      </c>
      <c r="L750" s="361">
        <v>0</v>
      </c>
      <c r="M750" s="361">
        <v>0</v>
      </c>
      <c r="N750" s="361">
        <v>0</v>
      </c>
      <c r="O750" s="361">
        <v>0</v>
      </c>
      <c r="P750" s="361">
        <v>0</v>
      </c>
      <c r="Q750" s="361">
        <v>0</v>
      </c>
      <c r="R750" s="361">
        <v>0</v>
      </c>
      <c r="S750" s="361">
        <v>0</v>
      </c>
      <c r="T750" s="361">
        <v>0</v>
      </c>
      <c r="U750" s="361">
        <v>0</v>
      </c>
      <c r="V750" s="361">
        <v>0</v>
      </c>
      <c r="W750" s="361">
        <v>0</v>
      </c>
      <c r="X750" s="361">
        <v>0</v>
      </c>
      <c r="Y750" s="361">
        <v>0</v>
      </c>
      <c r="Z750" s="362">
        <f t="shared" si="42"/>
        <v>0</v>
      </c>
      <c r="AA750" s="363"/>
    </row>
    <row r="751" spans="1:27" s="364" customFormat="1" ht="12.75" customHeight="1">
      <c r="A751" s="358">
        <f t="shared" si="44"/>
        <v>15</v>
      </c>
      <c r="B751" s="398">
        <v>220101120030101</v>
      </c>
      <c r="C751" s="417" t="s">
        <v>947</v>
      </c>
      <c r="D751" s="359">
        <f>+SUMIF('BG SISTEMA'!A:A,'CA EF'!B751,'BG SISTEMA'!F:F)</f>
        <v>0</v>
      </c>
      <c r="E751" s="360"/>
      <c r="F751" s="360"/>
      <c r="G751" s="418">
        <v>0</v>
      </c>
      <c r="H751" s="361">
        <f t="shared" si="45"/>
        <v>0</v>
      </c>
      <c r="I751" s="361">
        <v>0</v>
      </c>
      <c r="J751" s="361">
        <v>0</v>
      </c>
      <c r="K751" s="361">
        <v>0</v>
      </c>
      <c r="L751" s="361">
        <v>0</v>
      </c>
      <c r="M751" s="361">
        <v>0</v>
      </c>
      <c r="N751" s="361">
        <v>0</v>
      </c>
      <c r="O751" s="361">
        <v>0</v>
      </c>
      <c r="P751" s="361">
        <v>0</v>
      </c>
      <c r="Q751" s="361">
        <v>0</v>
      </c>
      <c r="R751" s="361">
        <v>0</v>
      </c>
      <c r="S751" s="361">
        <v>0</v>
      </c>
      <c r="T751" s="361">
        <v>0</v>
      </c>
      <c r="U751" s="361">
        <v>0</v>
      </c>
      <c r="V751" s="361">
        <v>0</v>
      </c>
      <c r="W751" s="361">
        <v>0</v>
      </c>
      <c r="X751" s="361">
        <v>0</v>
      </c>
      <c r="Y751" s="361">
        <v>0</v>
      </c>
      <c r="Z751" s="362">
        <f t="shared" si="42"/>
        <v>0</v>
      </c>
      <c r="AA751" s="365"/>
    </row>
    <row r="752" spans="1:27" s="364" customFormat="1" ht="12.75" customHeight="1">
      <c r="A752" s="358">
        <f t="shared" si="44"/>
        <v>15</v>
      </c>
      <c r="B752" s="398">
        <v>220101120030199</v>
      </c>
      <c r="C752" s="417" t="s">
        <v>948</v>
      </c>
      <c r="D752" s="359">
        <f>+SUMIF('BG SISTEMA'!A:A,'CA EF'!B752,'BG SISTEMA'!F:F)</f>
        <v>0</v>
      </c>
      <c r="E752" s="360"/>
      <c r="F752" s="360"/>
      <c r="G752" s="418">
        <v>0</v>
      </c>
      <c r="H752" s="361">
        <f t="shared" si="45"/>
        <v>0</v>
      </c>
      <c r="I752" s="361">
        <v>0</v>
      </c>
      <c r="J752" s="361">
        <v>0</v>
      </c>
      <c r="K752" s="361">
        <v>0</v>
      </c>
      <c r="L752" s="361">
        <v>0</v>
      </c>
      <c r="M752" s="361">
        <v>0</v>
      </c>
      <c r="N752" s="361">
        <v>0</v>
      </c>
      <c r="O752" s="361">
        <v>0</v>
      </c>
      <c r="P752" s="361">
        <v>0</v>
      </c>
      <c r="Q752" s="361">
        <v>0</v>
      </c>
      <c r="R752" s="361">
        <v>0</v>
      </c>
      <c r="S752" s="361">
        <v>0</v>
      </c>
      <c r="T752" s="361">
        <v>0</v>
      </c>
      <c r="U752" s="361">
        <v>0</v>
      </c>
      <c r="V752" s="361">
        <v>0</v>
      </c>
      <c r="W752" s="361">
        <v>0</v>
      </c>
      <c r="X752" s="361">
        <v>0</v>
      </c>
      <c r="Y752" s="361">
        <v>0</v>
      </c>
      <c r="Z752" s="362">
        <f t="shared" si="42"/>
        <v>0</v>
      </c>
      <c r="AA752" s="365"/>
    </row>
    <row r="753" spans="1:27" s="364" customFormat="1" ht="12.75" customHeight="1">
      <c r="A753" s="358">
        <f t="shared" si="44"/>
        <v>15</v>
      </c>
      <c r="B753" s="398">
        <v>220101120040101</v>
      </c>
      <c r="C753" s="417" t="s">
        <v>949</v>
      </c>
      <c r="D753" s="359">
        <f>+SUMIF('BG SISTEMA'!A:A,'CA EF'!B753,'BG SISTEMA'!F:F)</f>
        <v>0</v>
      </c>
      <c r="E753" s="360"/>
      <c r="F753" s="360"/>
      <c r="G753" s="418">
        <v>0</v>
      </c>
      <c r="H753" s="361">
        <f t="shared" si="45"/>
        <v>0</v>
      </c>
      <c r="I753" s="361">
        <v>0</v>
      </c>
      <c r="J753" s="361">
        <v>0</v>
      </c>
      <c r="K753" s="361">
        <v>0</v>
      </c>
      <c r="L753" s="361">
        <v>0</v>
      </c>
      <c r="M753" s="361">
        <v>0</v>
      </c>
      <c r="N753" s="361">
        <v>0</v>
      </c>
      <c r="O753" s="361">
        <v>0</v>
      </c>
      <c r="P753" s="361">
        <v>0</v>
      </c>
      <c r="Q753" s="361">
        <v>0</v>
      </c>
      <c r="R753" s="361">
        <v>0</v>
      </c>
      <c r="S753" s="361">
        <v>0</v>
      </c>
      <c r="T753" s="361">
        <v>0</v>
      </c>
      <c r="U753" s="361">
        <v>0</v>
      </c>
      <c r="V753" s="361">
        <v>0</v>
      </c>
      <c r="W753" s="361">
        <v>0</v>
      </c>
      <c r="X753" s="361">
        <v>0</v>
      </c>
      <c r="Y753" s="361">
        <v>0</v>
      </c>
      <c r="Z753" s="362">
        <f t="shared" si="42"/>
        <v>0</v>
      </c>
      <c r="AA753" s="365"/>
    </row>
    <row r="754" spans="1:27" s="364" customFormat="1" ht="12.75" customHeight="1">
      <c r="A754" s="358">
        <f t="shared" si="44"/>
        <v>15</v>
      </c>
      <c r="B754" s="398">
        <v>220101120040199</v>
      </c>
      <c r="C754" s="417" t="s">
        <v>950</v>
      </c>
      <c r="D754" s="359">
        <f>+SUMIF('BG SISTEMA'!A:A,'CA EF'!B754,'BG SISTEMA'!F:F)</f>
        <v>0</v>
      </c>
      <c r="E754" s="360"/>
      <c r="F754" s="360"/>
      <c r="G754" s="418">
        <v>0</v>
      </c>
      <c r="H754" s="361">
        <f t="shared" si="45"/>
        <v>0</v>
      </c>
      <c r="I754" s="361">
        <v>0</v>
      </c>
      <c r="J754" s="361">
        <v>0</v>
      </c>
      <c r="K754" s="361">
        <v>0</v>
      </c>
      <c r="L754" s="361">
        <v>0</v>
      </c>
      <c r="M754" s="361">
        <v>0</v>
      </c>
      <c r="N754" s="361">
        <v>0</v>
      </c>
      <c r="O754" s="361">
        <v>0</v>
      </c>
      <c r="P754" s="361">
        <v>0</v>
      </c>
      <c r="Q754" s="361">
        <v>0</v>
      </c>
      <c r="R754" s="361">
        <v>0</v>
      </c>
      <c r="S754" s="361">
        <v>0</v>
      </c>
      <c r="T754" s="361">
        <v>0</v>
      </c>
      <c r="U754" s="361">
        <v>0</v>
      </c>
      <c r="V754" s="361">
        <v>0</v>
      </c>
      <c r="W754" s="361">
        <v>0</v>
      </c>
      <c r="X754" s="361">
        <v>0</v>
      </c>
      <c r="Y754" s="361">
        <v>0</v>
      </c>
      <c r="Z754" s="362">
        <f t="shared" si="42"/>
        <v>0</v>
      </c>
      <c r="AA754" s="365"/>
    </row>
    <row r="755" spans="1:27" s="364" customFormat="1" ht="12.75" customHeight="1">
      <c r="A755" s="358">
        <f t="shared" si="44"/>
        <v>15</v>
      </c>
      <c r="B755" s="398">
        <v>220101120050101</v>
      </c>
      <c r="C755" s="417" t="s">
        <v>951</v>
      </c>
      <c r="D755" s="359">
        <f>+SUMIF('BG SISTEMA'!A:A,'CA EF'!B755,'BG SISTEMA'!F:F)</f>
        <v>0</v>
      </c>
      <c r="E755" s="360"/>
      <c r="F755" s="360"/>
      <c r="G755" s="418">
        <v>0</v>
      </c>
      <c r="H755" s="361">
        <f t="shared" si="45"/>
        <v>0</v>
      </c>
      <c r="I755" s="361">
        <v>0</v>
      </c>
      <c r="J755" s="361">
        <v>0</v>
      </c>
      <c r="K755" s="361">
        <v>0</v>
      </c>
      <c r="L755" s="361">
        <v>0</v>
      </c>
      <c r="M755" s="361">
        <v>0</v>
      </c>
      <c r="N755" s="361">
        <v>0</v>
      </c>
      <c r="O755" s="361">
        <v>0</v>
      </c>
      <c r="P755" s="361">
        <v>0</v>
      </c>
      <c r="Q755" s="361">
        <v>0</v>
      </c>
      <c r="R755" s="361">
        <v>0</v>
      </c>
      <c r="S755" s="361">
        <v>0</v>
      </c>
      <c r="T755" s="361">
        <v>0</v>
      </c>
      <c r="U755" s="361">
        <v>0</v>
      </c>
      <c r="V755" s="361">
        <v>0</v>
      </c>
      <c r="W755" s="361">
        <v>0</v>
      </c>
      <c r="X755" s="361">
        <v>0</v>
      </c>
      <c r="Y755" s="361">
        <v>0</v>
      </c>
      <c r="Z755" s="362">
        <f t="shared" si="42"/>
        <v>0</v>
      </c>
      <c r="AA755" s="365"/>
    </row>
    <row r="756" spans="1:27" s="364" customFormat="1" ht="12.75" customHeight="1">
      <c r="A756" s="358">
        <f t="shared" si="44"/>
        <v>15</v>
      </c>
      <c r="B756" s="398">
        <v>220101120050199</v>
      </c>
      <c r="C756" s="417" t="s">
        <v>952</v>
      </c>
      <c r="D756" s="359">
        <f>+SUMIF('BG SISTEMA'!A:A,'CA EF'!B756,'BG SISTEMA'!F:F)</f>
        <v>0</v>
      </c>
      <c r="E756" s="360"/>
      <c r="F756" s="360"/>
      <c r="G756" s="418">
        <v>0</v>
      </c>
      <c r="H756" s="361">
        <f t="shared" si="45"/>
        <v>0</v>
      </c>
      <c r="I756" s="361">
        <v>0</v>
      </c>
      <c r="J756" s="361">
        <v>0</v>
      </c>
      <c r="K756" s="361">
        <v>0</v>
      </c>
      <c r="L756" s="361">
        <v>0</v>
      </c>
      <c r="M756" s="361">
        <v>0</v>
      </c>
      <c r="N756" s="361">
        <v>0</v>
      </c>
      <c r="O756" s="361">
        <v>0</v>
      </c>
      <c r="P756" s="361">
        <v>0</v>
      </c>
      <c r="Q756" s="361">
        <v>0</v>
      </c>
      <c r="R756" s="361">
        <v>0</v>
      </c>
      <c r="S756" s="361">
        <v>0</v>
      </c>
      <c r="T756" s="361">
        <v>0</v>
      </c>
      <c r="U756" s="361">
        <v>0</v>
      </c>
      <c r="V756" s="361">
        <v>0</v>
      </c>
      <c r="W756" s="361">
        <v>0</v>
      </c>
      <c r="X756" s="361">
        <v>0</v>
      </c>
      <c r="Y756" s="361">
        <v>0</v>
      </c>
      <c r="Z756" s="362">
        <f t="shared" si="42"/>
        <v>0</v>
      </c>
      <c r="AA756" s="365"/>
    </row>
    <row r="757" spans="1:27" s="364" customFormat="1" ht="12.75" customHeight="1">
      <c r="A757" s="358">
        <f t="shared" si="44"/>
        <v>15</v>
      </c>
      <c r="B757" s="398">
        <v>220101120060101</v>
      </c>
      <c r="C757" s="417" t="s">
        <v>953</v>
      </c>
      <c r="D757" s="359">
        <f>+SUMIF('BG SISTEMA'!A:A,'CA EF'!B757,'BG SISTEMA'!F:F)</f>
        <v>0</v>
      </c>
      <c r="E757" s="360"/>
      <c r="F757" s="360"/>
      <c r="G757" s="418">
        <v>0</v>
      </c>
      <c r="H757" s="361">
        <f t="shared" si="45"/>
        <v>0</v>
      </c>
      <c r="I757" s="361">
        <v>0</v>
      </c>
      <c r="J757" s="361">
        <v>0</v>
      </c>
      <c r="K757" s="361">
        <v>0</v>
      </c>
      <c r="L757" s="361">
        <v>0</v>
      </c>
      <c r="M757" s="361">
        <v>0</v>
      </c>
      <c r="N757" s="361">
        <v>0</v>
      </c>
      <c r="O757" s="361">
        <v>0</v>
      </c>
      <c r="P757" s="361">
        <v>0</v>
      </c>
      <c r="Q757" s="361">
        <v>0</v>
      </c>
      <c r="R757" s="361">
        <v>0</v>
      </c>
      <c r="S757" s="361">
        <v>0</v>
      </c>
      <c r="T757" s="361">
        <v>0</v>
      </c>
      <c r="U757" s="361">
        <v>0</v>
      </c>
      <c r="V757" s="361">
        <v>0</v>
      </c>
      <c r="W757" s="361">
        <v>0</v>
      </c>
      <c r="X757" s="361">
        <v>0</v>
      </c>
      <c r="Y757" s="361">
        <v>0</v>
      </c>
      <c r="Z757" s="362">
        <f t="shared" si="42"/>
        <v>0</v>
      </c>
      <c r="AA757" s="363"/>
    </row>
    <row r="758" spans="1:27" s="364" customFormat="1" ht="12.75" customHeight="1">
      <c r="A758" s="358">
        <f t="shared" si="44"/>
        <v>15</v>
      </c>
      <c r="B758" s="398">
        <v>220101120060199</v>
      </c>
      <c r="C758" s="417" t="s">
        <v>954</v>
      </c>
      <c r="D758" s="359">
        <f>+SUMIF('BG SISTEMA'!A:A,'CA EF'!B758,'BG SISTEMA'!F:F)</f>
        <v>0</v>
      </c>
      <c r="E758" s="360"/>
      <c r="F758" s="360"/>
      <c r="G758" s="418">
        <v>0</v>
      </c>
      <c r="H758" s="361">
        <f t="shared" si="45"/>
        <v>0</v>
      </c>
      <c r="I758" s="361">
        <v>0</v>
      </c>
      <c r="J758" s="361">
        <v>0</v>
      </c>
      <c r="K758" s="361">
        <v>0</v>
      </c>
      <c r="L758" s="361">
        <v>0</v>
      </c>
      <c r="M758" s="361">
        <v>0</v>
      </c>
      <c r="N758" s="361">
        <v>0</v>
      </c>
      <c r="O758" s="361">
        <v>0</v>
      </c>
      <c r="P758" s="361">
        <v>0</v>
      </c>
      <c r="Q758" s="361">
        <v>0</v>
      </c>
      <c r="R758" s="361">
        <v>0</v>
      </c>
      <c r="S758" s="361">
        <v>0</v>
      </c>
      <c r="T758" s="361">
        <v>0</v>
      </c>
      <c r="U758" s="361">
        <v>0</v>
      </c>
      <c r="V758" s="361">
        <v>0</v>
      </c>
      <c r="W758" s="361">
        <v>0</v>
      </c>
      <c r="X758" s="361">
        <v>0</v>
      </c>
      <c r="Y758" s="361">
        <v>0</v>
      </c>
      <c r="Z758" s="362">
        <f t="shared" si="42"/>
        <v>0</v>
      </c>
      <c r="AA758" s="365"/>
    </row>
    <row r="759" spans="1:27" s="364" customFormat="1" ht="12.75" customHeight="1">
      <c r="A759" s="358">
        <f t="shared" si="44"/>
        <v>15</v>
      </c>
      <c r="B759" s="398">
        <v>220101900010101</v>
      </c>
      <c r="C759" s="417" t="s">
        <v>955</v>
      </c>
      <c r="D759" s="359">
        <f>+SUMIF('BG SISTEMA'!A:A,'CA EF'!B759,'BG SISTEMA'!F:F)</f>
        <v>0</v>
      </c>
      <c r="E759" s="360"/>
      <c r="F759" s="360"/>
      <c r="G759" s="418">
        <v>0</v>
      </c>
      <c r="H759" s="361">
        <f t="shared" si="45"/>
        <v>0</v>
      </c>
      <c r="I759" s="361">
        <v>0</v>
      </c>
      <c r="J759" s="361">
        <v>0</v>
      </c>
      <c r="K759" s="361">
        <v>0</v>
      </c>
      <c r="L759" s="361">
        <v>0</v>
      </c>
      <c r="M759" s="361">
        <v>0</v>
      </c>
      <c r="N759" s="361">
        <v>0</v>
      </c>
      <c r="O759" s="361">
        <v>0</v>
      </c>
      <c r="P759" s="361">
        <v>0</v>
      </c>
      <c r="Q759" s="361">
        <v>0</v>
      </c>
      <c r="R759" s="361">
        <v>0</v>
      </c>
      <c r="S759" s="361">
        <v>0</v>
      </c>
      <c r="T759" s="361">
        <v>0</v>
      </c>
      <c r="U759" s="361">
        <v>0</v>
      </c>
      <c r="V759" s="361">
        <v>0</v>
      </c>
      <c r="W759" s="361">
        <v>0</v>
      </c>
      <c r="X759" s="361">
        <v>0</v>
      </c>
      <c r="Y759" s="361">
        <v>0</v>
      </c>
      <c r="Z759" s="362">
        <f t="shared" si="42"/>
        <v>0</v>
      </c>
      <c r="AA759" s="365"/>
    </row>
    <row r="760" spans="1:27" s="364" customFormat="1" ht="12.75" customHeight="1">
      <c r="A760" s="358">
        <f t="shared" si="44"/>
        <v>15</v>
      </c>
      <c r="B760" s="398">
        <v>220101900010199</v>
      </c>
      <c r="C760" s="417" t="s">
        <v>956</v>
      </c>
      <c r="D760" s="359">
        <f>+SUMIF('BG SISTEMA'!A:A,'CA EF'!B760,'BG SISTEMA'!F:F)</f>
        <v>0</v>
      </c>
      <c r="E760" s="360"/>
      <c r="F760" s="360"/>
      <c r="G760" s="418">
        <v>0</v>
      </c>
      <c r="H760" s="361">
        <f t="shared" si="45"/>
        <v>0</v>
      </c>
      <c r="I760" s="361">
        <v>0</v>
      </c>
      <c r="J760" s="361">
        <v>0</v>
      </c>
      <c r="K760" s="361">
        <v>0</v>
      </c>
      <c r="L760" s="361">
        <v>0</v>
      </c>
      <c r="M760" s="361">
        <v>0</v>
      </c>
      <c r="N760" s="361">
        <v>0</v>
      </c>
      <c r="O760" s="361">
        <v>0</v>
      </c>
      <c r="P760" s="361">
        <v>0</v>
      </c>
      <c r="Q760" s="361">
        <v>0</v>
      </c>
      <c r="R760" s="361">
        <v>0</v>
      </c>
      <c r="S760" s="361">
        <v>0</v>
      </c>
      <c r="T760" s="361">
        <v>0</v>
      </c>
      <c r="U760" s="361">
        <v>0</v>
      </c>
      <c r="V760" s="361">
        <v>0</v>
      </c>
      <c r="W760" s="361">
        <v>0</v>
      </c>
      <c r="X760" s="361">
        <v>0</v>
      </c>
      <c r="Y760" s="361">
        <v>0</v>
      </c>
      <c r="Z760" s="362">
        <f t="shared" si="42"/>
        <v>0</v>
      </c>
      <c r="AA760" s="365"/>
    </row>
    <row r="761" spans="1:27" s="364" customFormat="1" ht="12.75" customHeight="1">
      <c r="A761" s="358">
        <f t="shared" si="44"/>
        <v>15</v>
      </c>
      <c r="B761" s="398">
        <v>230101140010101</v>
      </c>
      <c r="C761" s="417" t="s">
        <v>957</v>
      </c>
      <c r="D761" s="359">
        <f>+SUMIF('BG SISTEMA'!A:A,'CA EF'!B761,'BG SISTEMA'!F:F)</f>
        <v>0</v>
      </c>
      <c r="E761" s="360"/>
      <c r="F761" s="360"/>
      <c r="G761" s="418">
        <v>0</v>
      </c>
      <c r="H761" s="361">
        <f t="shared" si="45"/>
        <v>0</v>
      </c>
      <c r="I761" s="361">
        <v>0</v>
      </c>
      <c r="J761" s="361">
        <v>0</v>
      </c>
      <c r="K761" s="361">
        <v>0</v>
      </c>
      <c r="L761" s="361">
        <v>0</v>
      </c>
      <c r="M761" s="361">
        <v>0</v>
      </c>
      <c r="N761" s="361">
        <v>0</v>
      </c>
      <c r="O761" s="361">
        <v>0</v>
      </c>
      <c r="P761" s="361">
        <v>0</v>
      </c>
      <c r="Q761" s="361">
        <v>0</v>
      </c>
      <c r="R761" s="361">
        <v>0</v>
      </c>
      <c r="S761" s="361">
        <v>0</v>
      </c>
      <c r="T761" s="361">
        <v>0</v>
      </c>
      <c r="U761" s="361">
        <v>0</v>
      </c>
      <c r="V761" s="361">
        <v>0</v>
      </c>
      <c r="W761" s="361">
        <v>0</v>
      </c>
      <c r="X761" s="361">
        <v>0</v>
      </c>
      <c r="Y761" s="361">
        <v>0</v>
      </c>
      <c r="Z761" s="362">
        <f t="shared" si="42"/>
        <v>0</v>
      </c>
      <c r="AA761" s="365"/>
    </row>
    <row r="762" spans="1:27" s="364" customFormat="1" ht="12.75" customHeight="1">
      <c r="A762" s="358">
        <f t="shared" si="44"/>
        <v>15</v>
      </c>
      <c r="B762" s="398">
        <v>230101140010199</v>
      </c>
      <c r="C762" s="417" t="s">
        <v>958</v>
      </c>
      <c r="D762" s="359">
        <f>+SUMIF('BG SISTEMA'!A:A,'CA EF'!B762,'BG SISTEMA'!F:F)</f>
        <v>0</v>
      </c>
      <c r="E762" s="360"/>
      <c r="F762" s="360"/>
      <c r="G762" s="418">
        <v>0</v>
      </c>
      <c r="H762" s="361">
        <f t="shared" si="45"/>
        <v>0</v>
      </c>
      <c r="I762" s="361">
        <v>0</v>
      </c>
      <c r="J762" s="361">
        <v>0</v>
      </c>
      <c r="K762" s="361">
        <v>0</v>
      </c>
      <c r="L762" s="361">
        <v>0</v>
      </c>
      <c r="M762" s="361">
        <v>0</v>
      </c>
      <c r="N762" s="361">
        <v>0</v>
      </c>
      <c r="O762" s="361">
        <v>0</v>
      </c>
      <c r="P762" s="361">
        <v>0</v>
      </c>
      <c r="Q762" s="361">
        <v>0</v>
      </c>
      <c r="R762" s="361">
        <v>0</v>
      </c>
      <c r="S762" s="361">
        <v>0</v>
      </c>
      <c r="T762" s="361">
        <v>0</v>
      </c>
      <c r="U762" s="361">
        <v>0</v>
      </c>
      <c r="V762" s="361">
        <v>0</v>
      </c>
      <c r="W762" s="361">
        <v>0</v>
      </c>
      <c r="X762" s="361">
        <v>0</v>
      </c>
      <c r="Y762" s="361">
        <v>0</v>
      </c>
      <c r="Z762" s="362">
        <f t="shared" si="42"/>
        <v>0</v>
      </c>
      <c r="AA762" s="365"/>
    </row>
    <row r="763" spans="1:27" s="364" customFormat="1" ht="12.75" customHeight="1">
      <c r="A763" s="358">
        <f t="shared" si="44"/>
        <v>15</v>
      </c>
      <c r="B763" s="398">
        <v>230101140020101</v>
      </c>
      <c r="C763" s="417" t="s">
        <v>959</v>
      </c>
      <c r="D763" s="359">
        <f>+SUMIF('BG SISTEMA'!A:A,'CA EF'!B763,'BG SISTEMA'!F:F)</f>
        <v>0</v>
      </c>
      <c r="E763" s="360"/>
      <c r="F763" s="360"/>
      <c r="G763" s="418">
        <v>0</v>
      </c>
      <c r="H763" s="361">
        <f t="shared" si="45"/>
        <v>0</v>
      </c>
      <c r="I763" s="361">
        <v>0</v>
      </c>
      <c r="J763" s="361">
        <v>0</v>
      </c>
      <c r="K763" s="361">
        <v>0</v>
      </c>
      <c r="L763" s="361">
        <v>0</v>
      </c>
      <c r="M763" s="361">
        <v>0</v>
      </c>
      <c r="N763" s="361">
        <v>0</v>
      </c>
      <c r="O763" s="361">
        <v>0</v>
      </c>
      <c r="P763" s="361">
        <v>0</v>
      </c>
      <c r="Q763" s="361">
        <v>0</v>
      </c>
      <c r="R763" s="361">
        <v>0</v>
      </c>
      <c r="S763" s="361">
        <v>0</v>
      </c>
      <c r="T763" s="361">
        <v>0</v>
      </c>
      <c r="U763" s="361">
        <v>0</v>
      </c>
      <c r="V763" s="361">
        <v>0</v>
      </c>
      <c r="W763" s="361">
        <v>0</v>
      </c>
      <c r="X763" s="361">
        <v>0</v>
      </c>
      <c r="Y763" s="361">
        <v>0</v>
      </c>
      <c r="Z763" s="362">
        <f t="shared" si="42"/>
        <v>0</v>
      </c>
      <c r="AA763" s="365"/>
    </row>
    <row r="764" spans="1:27" s="364" customFormat="1" ht="12.75" customHeight="1">
      <c r="A764" s="358">
        <f t="shared" si="44"/>
        <v>15</v>
      </c>
      <c r="B764" s="398">
        <v>230101140020199</v>
      </c>
      <c r="C764" s="417" t="s">
        <v>960</v>
      </c>
      <c r="D764" s="359">
        <f>+SUMIF('BG SISTEMA'!A:A,'CA EF'!B764,'BG SISTEMA'!F:F)</f>
        <v>0</v>
      </c>
      <c r="E764" s="360"/>
      <c r="F764" s="360"/>
      <c r="G764" s="418">
        <v>0</v>
      </c>
      <c r="H764" s="361">
        <f t="shared" si="45"/>
        <v>0</v>
      </c>
      <c r="I764" s="361">
        <v>0</v>
      </c>
      <c r="J764" s="361">
        <v>0</v>
      </c>
      <c r="K764" s="361">
        <v>0</v>
      </c>
      <c r="L764" s="361">
        <v>0</v>
      </c>
      <c r="M764" s="361">
        <v>0</v>
      </c>
      <c r="N764" s="361">
        <v>0</v>
      </c>
      <c r="O764" s="361">
        <v>0</v>
      </c>
      <c r="P764" s="361">
        <v>0</v>
      </c>
      <c r="Q764" s="361">
        <v>0</v>
      </c>
      <c r="R764" s="361">
        <v>0</v>
      </c>
      <c r="S764" s="361">
        <v>0</v>
      </c>
      <c r="T764" s="361">
        <v>0</v>
      </c>
      <c r="U764" s="361">
        <v>0</v>
      </c>
      <c r="V764" s="361">
        <v>0</v>
      </c>
      <c r="W764" s="361">
        <v>0</v>
      </c>
      <c r="X764" s="361">
        <v>0</v>
      </c>
      <c r="Y764" s="361">
        <v>0</v>
      </c>
      <c r="Z764" s="362">
        <f t="shared" si="42"/>
        <v>0</v>
      </c>
      <c r="AA764" s="365"/>
    </row>
    <row r="765" spans="1:27" s="364" customFormat="1" ht="12.75" customHeight="1">
      <c r="A765" s="358">
        <f t="shared" si="44"/>
        <v>15</v>
      </c>
      <c r="B765" s="398">
        <v>230101140030101</v>
      </c>
      <c r="C765" s="417" t="s">
        <v>961</v>
      </c>
      <c r="D765" s="359">
        <f>+SUMIF('BG SISTEMA'!A:A,'CA EF'!B765,'BG SISTEMA'!F:F)</f>
        <v>0</v>
      </c>
      <c r="E765" s="360"/>
      <c r="F765" s="360"/>
      <c r="G765" s="418">
        <v>0</v>
      </c>
      <c r="H765" s="361">
        <f t="shared" si="45"/>
        <v>0</v>
      </c>
      <c r="I765" s="361">
        <v>0</v>
      </c>
      <c r="J765" s="361">
        <v>0</v>
      </c>
      <c r="K765" s="361">
        <v>0</v>
      </c>
      <c r="L765" s="361">
        <v>0</v>
      </c>
      <c r="M765" s="361">
        <v>0</v>
      </c>
      <c r="N765" s="361">
        <v>0</v>
      </c>
      <c r="O765" s="361">
        <v>0</v>
      </c>
      <c r="P765" s="361">
        <v>0</v>
      </c>
      <c r="Q765" s="361">
        <v>0</v>
      </c>
      <c r="R765" s="361">
        <v>0</v>
      </c>
      <c r="S765" s="361">
        <v>0</v>
      </c>
      <c r="T765" s="361">
        <v>0</v>
      </c>
      <c r="U765" s="361">
        <v>0</v>
      </c>
      <c r="V765" s="361">
        <v>0</v>
      </c>
      <c r="W765" s="361">
        <v>0</v>
      </c>
      <c r="X765" s="361">
        <v>0</v>
      </c>
      <c r="Y765" s="361">
        <v>0</v>
      </c>
      <c r="Z765" s="362">
        <f t="shared" si="42"/>
        <v>0</v>
      </c>
      <c r="AA765" s="365"/>
    </row>
    <row r="766" spans="1:27" s="364" customFormat="1" ht="12.75" customHeight="1">
      <c r="A766" s="358">
        <f t="shared" si="44"/>
        <v>15</v>
      </c>
      <c r="B766" s="398">
        <v>230101140030199</v>
      </c>
      <c r="C766" s="417" t="s">
        <v>962</v>
      </c>
      <c r="D766" s="359">
        <f>+SUMIF('BG SISTEMA'!A:A,'CA EF'!B766,'BG SISTEMA'!F:F)</f>
        <v>0</v>
      </c>
      <c r="E766" s="360"/>
      <c r="F766" s="360"/>
      <c r="G766" s="418">
        <v>0</v>
      </c>
      <c r="H766" s="361">
        <f t="shared" si="45"/>
        <v>0</v>
      </c>
      <c r="I766" s="361">
        <v>0</v>
      </c>
      <c r="J766" s="361">
        <v>0</v>
      </c>
      <c r="K766" s="361">
        <v>0</v>
      </c>
      <c r="L766" s="361">
        <v>0</v>
      </c>
      <c r="M766" s="361">
        <v>0</v>
      </c>
      <c r="N766" s="361">
        <v>0</v>
      </c>
      <c r="O766" s="361">
        <v>0</v>
      </c>
      <c r="P766" s="361">
        <v>0</v>
      </c>
      <c r="Q766" s="361">
        <v>0</v>
      </c>
      <c r="R766" s="361">
        <v>0</v>
      </c>
      <c r="S766" s="361">
        <v>0</v>
      </c>
      <c r="T766" s="361">
        <v>0</v>
      </c>
      <c r="U766" s="361">
        <v>0</v>
      </c>
      <c r="V766" s="361">
        <v>0</v>
      </c>
      <c r="W766" s="361">
        <v>0</v>
      </c>
      <c r="X766" s="361">
        <v>0</v>
      </c>
      <c r="Y766" s="361">
        <v>0</v>
      </c>
      <c r="Z766" s="362">
        <f t="shared" si="42"/>
        <v>0</v>
      </c>
      <c r="AA766" s="363"/>
    </row>
    <row r="767" spans="1:27" s="364" customFormat="1" ht="12.75" customHeight="1">
      <c r="A767" s="358">
        <f t="shared" si="44"/>
        <v>15</v>
      </c>
      <c r="B767" s="398">
        <v>230101140040101</v>
      </c>
      <c r="C767" s="417" t="s">
        <v>963</v>
      </c>
      <c r="D767" s="359">
        <f>+SUMIF('BG SISTEMA'!A:A,'CA EF'!B767,'BG SISTEMA'!F:F)</f>
        <v>0</v>
      </c>
      <c r="E767" s="360"/>
      <c r="F767" s="360"/>
      <c r="G767" s="418">
        <v>0</v>
      </c>
      <c r="H767" s="361">
        <f t="shared" si="45"/>
        <v>0</v>
      </c>
      <c r="I767" s="361">
        <v>0</v>
      </c>
      <c r="J767" s="361">
        <v>0</v>
      </c>
      <c r="K767" s="361">
        <v>0</v>
      </c>
      <c r="L767" s="361">
        <v>0</v>
      </c>
      <c r="M767" s="361">
        <v>0</v>
      </c>
      <c r="N767" s="361">
        <v>0</v>
      </c>
      <c r="O767" s="361">
        <v>0</v>
      </c>
      <c r="P767" s="361">
        <v>0</v>
      </c>
      <c r="Q767" s="361">
        <v>0</v>
      </c>
      <c r="R767" s="361">
        <v>0</v>
      </c>
      <c r="S767" s="361">
        <v>0</v>
      </c>
      <c r="T767" s="361">
        <v>0</v>
      </c>
      <c r="U767" s="361">
        <v>0</v>
      </c>
      <c r="V767" s="361">
        <v>0</v>
      </c>
      <c r="W767" s="361">
        <v>0</v>
      </c>
      <c r="X767" s="361">
        <v>0</v>
      </c>
      <c r="Y767" s="361">
        <v>0</v>
      </c>
      <c r="Z767" s="362">
        <f t="shared" si="42"/>
        <v>0</v>
      </c>
      <c r="AA767" s="365"/>
    </row>
    <row r="768" spans="1:27" s="364" customFormat="1" ht="12.75" customHeight="1">
      <c r="A768" s="358">
        <f t="shared" si="44"/>
        <v>15</v>
      </c>
      <c r="B768" s="398">
        <v>230101140040199</v>
      </c>
      <c r="C768" s="417" t="s">
        <v>964</v>
      </c>
      <c r="D768" s="359">
        <f>+SUMIF('BG SISTEMA'!A:A,'CA EF'!B768,'BG SISTEMA'!F:F)</f>
        <v>0</v>
      </c>
      <c r="E768" s="360"/>
      <c r="F768" s="360"/>
      <c r="G768" s="418">
        <v>0</v>
      </c>
      <c r="H768" s="361">
        <f t="shared" si="45"/>
        <v>0</v>
      </c>
      <c r="I768" s="361">
        <v>0</v>
      </c>
      <c r="J768" s="361">
        <v>0</v>
      </c>
      <c r="K768" s="361">
        <v>0</v>
      </c>
      <c r="L768" s="361">
        <v>0</v>
      </c>
      <c r="M768" s="361">
        <v>0</v>
      </c>
      <c r="N768" s="361">
        <v>0</v>
      </c>
      <c r="O768" s="361">
        <v>0</v>
      </c>
      <c r="P768" s="361">
        <v>0</v>
      </c>
      <c r="Q768" s="361">
        <v>0</v>
      </c>
      <c r="R768" s="361">
        <v>0</v>
      </c>
      <c r="S768" s="361">
        <v>0</v>
      </c>
      <c r="T768" s="361">
        <v>0</v>
      </c>
      <c r="U768" s="361">
        <v>0</v>
      </c>
      <c r="V768" s="361">
        <v>0</v>
      </c>
      <c r="W768" s="361">
        <v>0</v>
      </c>
      <c r="X768" s="361">
        <v>0</v>
      </c>
      <c r="Y768" s="361">
        <v>0</v>
      </c>
      <c r="Z768" s="362">
        <f t="shared" si="42"/>
        <v>0</v>
      </c>
      <c r="AA768" s="365"/>
    </row>
    <row r="769" spans="1:27" s="364" customFormat="1" ht="12.75" customHeight="1">
      <c r="A769" s="358">
        <f t="shared" si="44"/>
        <v>15</v>
      </c>
      <c r="B769" s="398">
        <v>230101140050101</v>
      </c>
      <c r="C769" s="417" t="s">
        <v>965</v>
      </c>
      <c r="D769" s="359">
        <f>+SUMIF('BG SISTEMA'!A:A,'CA EF'!B769,'BG SISTEMA'!F:F)</f>
        <v>0</v>
      </c>
      <c r="E769" s="360"/>
      <c r="F769" s="360"/>
      <c r="G769" s="418">
        <v>0</v>
      </c>
      <c r="H769" s="361">
        <f t="shared" si="45"/>
        <v>0</v>
      </c>
      <c r="I769" s="361">
        <v>0</v>
      </c>
      <c r="J769" s="361">
        <v>0</v>
      </c>
      <c r="K769" s="361">
        <v>0</v>
      </c>
      <c r="L769" s="361">
        <v>0</v>
      </c>
      <c r="M769" s="361">
        <v>0</v>
      </c>
      <c r="N769" s="361">
        <v>0</v>
      </c>
      <c r="O769" s="361">
        <v>0</v>
      </c>
      <c r="P769" s="361">
        <v>0</v>
      </c>
      <c r="Q769" s="361">
        <v>0</v>
      </c>
      <c r="R769" s="361">
        <v>0</v>
      </c>
      <c r="S769" s="361">
        <v>0</v>
      </c>
      <c r="T769" s="361">
        <v>0</v>
      </c>
      <c r="U769" s="361">
        <v>0</v>
      </c>
      <c r="V769" s="361">
        <v>0</v>
      </c>
      <c r="W769" s="361">
        <v>0</v>
      </c>
      <c r="X769" s="361">
        <v>0</v>
      </c>
      <c r="Y769" s="361">
        <v>0</v>
      </c>
      <c r="Z769" s="362">
        <f t="shared" si="42"/>
        <v>0</v>
      </c>
      <c r="AA769" s="365"/>
    </row>
    <row r="770" spans="1:27" s="364" customFormat="1" ht="12.75" customHeight="1">
      <c r="A770" s="358">
        <f t="shared" si="44"/>
        <v>15</v>
      </c>
      <c r="B770" s="398">
        <v>230101140050199</v>
      </c>
      <c r="C770" s="417" t="s">
        <v>966</v>
      </c>
      <c r="D770" s="359">
        <f>+SUMIF('BG SISTEMA'!A:A,'CA EF'!B770,'BG SISTEMA'!F:F)</f>
        <v>0</v>
      </c>
      <c r="E770" s="360"/>
      <c r="F770" s="360"/>
      <c r="G770" s="418">
        <v>0</v>
      </c>
      <c r="H770" s="361">
        <f t="shared" si="45"/>
        <v>0</v>
      </c>
      <c r="I770" s="361">
        <v>0</v>
      </c>
      <c r="J770" s="361">
        <v>0</v>
      </c>
      <c r="K770" s="361">
        <v>0</v>
      </c>
      <c r="L770" s="361">
        <v>0</v>
      </c>
      <c r="M770" s="361">
        <v>0</v>
      </c>
      <c r="N770" s="361">
        <v>0</v>
      </c>
      <c r="O770" s="361">
        <v>0</v>
      </c>
      <c r="P770" s="361">
        <v>0</v>
      </c>
      <c r="Q770" s="361">
        <v>0</v>
      </c>
      <c r="R770" s="361">
        <v>0</v>
      </c>
      <c r="S770" s="361">
        <v>0</v>
      </c>
      <c r="T770" s="361">
        <v>0</v>
      </c>
      <c r="U770" s="361">
        <v>0</v>
      </c>
      <c r="V770" s="361">
        <v>0</v>
      </c>
      <c r="W770" s="361">
        <v>0</v>
      </c>
      <c r="X770" s="361">
        <v>0</v>
      </c>
      <c r="Y770" s="361">
        <v>0</v>
      </c>
      <c r="Z770" s="362">
        <f t="shared" si="42"/>
        <v>0</v>
      </c>
      <c r="AA770" s="365"/>
    </row>
    <row r="771" spans="1:27" s="364" customFormat="1" ht="12.75" customHeight="1">
      <c r="A771" s="358">
        <f t="shared" si="44"/>
        <v>15</v>
      </c>
      <c r="B771" s="398">
        <v>230101140060101</v>
      </c>
      <c r="C771" s="417" t="s">
        <v>967</v>
      </c>
      <c r="D771" s="359">
        <f>+SUMIF('BG SISTEMA'!A:A,'CA EF'!B771,'BG SISTEMA'!F:F)</f>
        <v>0</v>
      </c>
      <c r="E771" s="360"/>
      <c r="F771" s="360"/>
      <c r="G771" s="418">
        <v>0</v>
      </c>
      <c r="H771" s="361">
        <f t="shared" si="45"/>
        <v>0</v>
      </c>
      <c r="I771" s="361">
        <v>0</v>
      </c>
      <c r="J771" s="361">
        <v>0</v>
      </c>
      <c r="K771" s="361">
        <v>0</v>
      </c>
      <c r="L771" s="361">
        <v>0</v>
      </c>
      <c r="M771" s="361">
        <v>0</v>
      </c>
      <c r="N771" s="361">
        <v>0</v>
      </c>
      <c r="O771" s="361">
        <v>0</v>
      </c>
      <c r="P771" s="361">
        <v>0</v>
      </c>
      <c r="Q771" s="361">
        <v>0</v>
      </c>
      <c r="R771" s="361">
        <v>0</v>
      </c>
      <c r="S771" s="361">
        <v>0</v>
      </c>
      <c r="T771" s="361">
        <v>0</v>
      </c>
      <c r="U771" s="361">
        <v>0</v>
      </c>
      <c r="V771" s="361">
        <v>0</v>
      </c>
      <c r="W771" s="361">
        <v>0</v>
      </c>
      <c r="X771" s="361">
        <v>0</v>
      </c>
      <c r="Y771" s="361">
        <v>0</v>
      </c>
      <c r="Z771" s="362">
        <f t="shared" si="42"/>
        <v>0</v>
      </c>
      <c r="AA771" s="365"/>
    </row>
    <row r="772" spans="1:27" s="364" customFormat="1" ht="12.75" customHeight="1">
      <c r="A772" s="358">
        <f t="shared" si="44"/>
        <v>15</v>
      </c>
      <c r="B772" s="398">
        <v>230101140060199</v>
      </c>
      <c r="C772" s="417" t="s">
        <v>968</v>
      </c>
      <c r="D772" s="359">
        <f>+SUMIF('BG SISTEMA'!A:A,'CA EF'!B772,'BG SISTEMA'!F:F)</f>
        <v>0</v>
      </c>
      <c r="E772" s="360"/>
      <c r="F772" s="360"/>
      <c r="G772" s="418">
        <v>0</v>
      </c>
      <c r="H772" s="361">
        <f t="shared" si="45"/>
        <v>0</v>
      </c>
      <c r="I772" s="361">
        <v>0</v>
      </c>
      <c r="J772" s="361">
        <v>0</v>
      </c>
      <c r="K772" s="361">
        <v>0</v>
      </c>
      <c r="L772" s="361">
        <v>0</v>
      </c>
      <c r="M772" s="361">
        <v>0</v>
      </c>
      <c r="N772" s="361">
        <v>0</v>
      </c>
      <c r="O772" s="361">
        <v>0</v>
      </c>
      <c r="P772" s="361">
        <v>0</v>
      </c>
      <c r="Q772" s="361">
        <v>0</v>
      </c>
      <c r="R772" s="361">
        <v>0</v>
      </c>
      <c r="S772" s="361">
        <v>0</v>
      </c>
      <c r="T772" s="361">
        <v>0</v>
      </c>
      <c r="U772" s="361">
        <v>0</v>
      </c>
      <c r="V772" s="361">
        <v>0</v>
      </c>
      <c r="W772" s="361">
        <v>0</v>
      </c>
      <c r="X772" s="361">
        <v>0</v>
      </c>
      <c r="Y772" s="361">
        <v>0</v>
      </c>
      <c r="Z772" s="362">
        <f t="shared" si="42"/>
        <v>0</v>
      </c>
      <c r="AA772" s="365"/>
    </row>
    <row r="773" spans="1:27" s="364" customFormat="1" ht="12.75" customHeight="1">
      <c r="A773" s="358">
        <f t="shared" si="44"/>
        <v>15</v>
      </c>
      <c r="B773" s="398">
        <v>230101140070101</v>
      </c>
      <c r="C773" s="417" t="s">
        <v>969</v>
      </c>
      <c r="D773" s="359">
        <f>+SUMIF('BG SISTEMA'!A:A,'CA EF'!B773,'BG SISTEMA'!F:F)</f>
        <v>0</v>
      </c>
      <c r="E773" s="360"/>
      <c r="F773" s="360"/>
      <c r="G773" s="418">
        <v>0</v>
      </c>
      <c r="H773" s="361">
        <f t="shared" si="45"/>
        <v>0</v>
      </c>
      <c r="I773" s="361">
        <v>0</v>
      </c>
      <c r="J773" s="361">
        <v>0</v>
      </c>
      <c r="K773" s="361">
        <v>0</v>
      </c>
      <c r="L773" s="361">
        <v>0</v>
      </c>
      <c r="M773" s="361">
        <v>0</v>
      </c>
      <c r="N773" s="361">
        <v>0</v>
      </c>
      <c r="O773" s="361">
        <v>0</v>
      </c>
      <c r="P773" s="361">
        <v>0</v>
      </c>
      <c r="Q773" s="361">
        <v>0</v>
      </c>
      <c r="R773" s="361">
        <v>0</v>
      </c>
      <c r="S773" s="361">
        <v>0</v>
      </c>
      <c r="T773" s="361">
        <v>0</v>
      </c>
      <c r="U773" s="361">
        <v>0</v>
      </c>
      <c r="V773" s="361">
        <v>0</v>
      </c>
      <c r="W773" s="361">
        <v>0</v>
      </c>
      <c r="X773" s="361">
        <v>0</v>
      </c>
      <c r="Y773" s="361">
        <v>0</v>
      </c>
      <c r="Z773" s="362">
        <f t="shared" si="42"/>
        <v>0</v>
      </c>
      <c r="AA773" s="365"/>
    </row>
    <row r="774" spans="1:27" s="364" customFormat="1" ht="12.75" customHeight="1">
      <c r="A774" s="358">
        <f t="shared" si="44"/>
        <v>15</v>
      </c>
      <c r="B774" s="398">
        <v>230101140070199</v>
      </c>
      <c r="C774" s="417" t="s">
        <v>970</v>
      </c>
      <c r="D774" s="359">
        <f>+SUMIF('BG SISTEMA'!A:A,'CA EF'!B774,'BG SISTEMA'!F:F)</f>
        <v>0</v>
      </c>
      <c r="E774" s="360"/>
      <c r="F774" s="360"/>
      <c r="G774" s="418">
        <v>0</v>
      </c>
      <c r="H774" s="361">
        <f t="shared" si="45"/>
        <v>0</v>
      </c>
      <c r="I774" s="361">
        <v>0</v>
      </c>
      <c r="J774" s="361">
        <v>0</v>
      </c>
      <c r="K774" s="361">
        <v>0</v>
      </c>
      <c r="L774" s="361">
        <v>0</v>
      </c>
      <c r="M774" s="361">
        <v>0</v>
      </c>
      <c r="N774" s="361">
        <v>0</v>
      </c>
      <c r="O774" s="361">
        <v>0</v>
      </c>
      <c r="P774" s="361">
        <v>0</v>
      </c>
      <c r="Q774" s="361">
        <v>0</v>
      </c>
      <c r="R774" s="361">
        <v>0</v>
      </c>
      <c r="S774" s="361">
        <v>0</v>
      </c>
      <c r="T774" s="361">
        <v>0</v>
      </c>
      <c r="U774" s="361">
        <v>0</v>
      </c>
      <c r="V774" s="361">
        <v>0</v>
      </c>
      <c r="W774" s="361">
        <v>0</v>
      </c>
      <c r="X774" s="361">
        <v>0</v>
      </c>
      <c r="Y774" s="361">
        <v>0</v>
      </c>
      <c r="Z774" s="362">
        <f t="shared" si="42"/>
        <v>0</v>
      </c>
      <c r="AA774" s="365"/>
    </row>
    <row r="775" spans="1:27" s="364" customFormat="1" ht="12.75" customHeight="1">
      <c r="A775" s="358">
        <f t="shared" ref="A775:A817" si="55">+LEN(B775)</f>
        <v>15</v>
      </c>
      <c r="B775" s="398">
        <v>230101160010101</v>
      </c>
      <c r="C775" s="417" t="s">
        <v>957</v>
      </c>
      <c r="D775" s="359">
        <f>+SUMIF('BG SISTEMA'!A:A,'CA EF'!B775,'BG SISTEMA'!F:F)</f>
        <v>0</v>
      </c>
      <c r="E775" s="360"/>
      <c r="F775" s="360"/>
      <c r="G775" s="418">
        <v>0</v>
      </c>
      <c r="H775" s="361">
        <f t="shared" ref="H775:H817" si="56">+D775-E775+F775-G775</f>
        <v>0</v>
      </c>
      <c r="I775" s="361">
        <v>0</v>
      </c>
      <c r="J775" s="361">
        <v>0</v>
      </c>
      <c r="K775" s="361">
        <v>0</v>
      </c>
      <c r="L775" s="361">
        <v>0</v>
      </c>
      <c r="M775" s="361">
        <v>0</v>
      </c>
      <c r="N775" s="361">
        <v>0</v>
      </c>
      <c r="O775" s="361">
        <v>0</v>
      </c>
      <c r="P775" s="361">
        <v>0</v>
      </c>
      <c r="Q775" s="361">
        <v>0</v>
      </c>
      <c r="R775" s="361">
        <v>0</v>
      </c>
      <c r="S775" s="361">
        <v>0</v>
      </c>
      <c r="T775" s="361">
        <v>0</v>
      </c>
      <c r="U775" s="361">
        <v>0</v>
      </c>
      <c r="V775" s="361">
        <v>0</v>
      </c>
      <c r="W775" s="361">
        <v>0</v>
      </c>
      <c r="X775" s="361">
        <v>0</v>
      </c>
      <c r="Y775" s="361">
        <v>0</v>
      </c>
      <c r="Z775" s="362">
        <f t="shared" ref="Z775:Z817" si="57">SUM(H775:Y775)</f>
        <v>0</v>
      </c>
      <c r="AA775" s="365"/>
    </row>
    <row r="776" spans="1:27" s="364" customFormat="1" ht="12.75" customHeight="1">
      <c r="A776" s="358">
        <f t="shared" si="55"/>
        <v>15</v>
      </c>
      <c r="B776" s="398">
        <v>230101160010199</v>
      </c>
      <c r="C776" s="417" t="s">
        <v>958</v>
      </c>
      <c r="D776" s="359">
        <f>+SUMIF('BG SISTEMA'!A:A,'CA EF'!B776,'BG SISTEMA'!F:F)</f>
        <v>0</v>
      </c>
      <c r="E776" s="360"/>
      <c r="F776" s="360"/>
      <c r="G776" s="418">
        <v>0</v>
      </c>
      <c r="H776" s="361">
        <f t="shared" si="56"/>
        <v>0</v>
      </c>
      <c r="I776" s="361">
        <v>0</v>
      </c>
      <c r="J776" s="361">
        <v>0</v>
      </c>
      <c r="K776" s="361">
        <v>0</v>
      </c>
      <c r="L776" s="361">
        <v>0</v>
      </c>
      <c r="M776" s="361">
        <v>0</v>
      </c>
      <c r="N776" s="361">
        <v>0</v>
      </c>
      <c r="O776" s="361">
        <v>0</v>
      </c>
      <c r="P776" s="361">
        <v>0</v>
      </c>
      <c r="Q776" s="361">
        <v>0</v>
      </c>
      <c r="R776" s="361">
        <v>0</v>
      </c>
      <c r="S776" s="361">
        <v>0</v>
      </c>
      <c r="T776" s="361">
        <v>0</v>
      </c>
      <c r="U776" s="361">
        <v>0</v>
      </c>
      <c r="V776" s="361">
        <v>0</v>
      </c>
      <c r="W776" s="361">
        <v>0</v>
      </c>
      <c r="X776" s="361">
        <v>0</v>
      </c>
      <c r="Y776" s="361">
        <v>0</v>
      </c>
      <c r="Z776" s="362">
        <f t="shared" si="57"/>
        <v>0</v>
      </c>
      <c r="AA776" s="365"/>
    </row>
    <row r="777" spans="1:27" s="364" customFormat="1" ht="12.75" customHeight="1">
      <c r="A777" s="358">
        <f t="shared" si="55"/>
        <v>15</v>
      </c>
      <c r="B777" s="398">
        <v>230101160020101</v>
      </c>
      <c r="C777" s="417" t="s">
        <v>959</v>
      </c>
      <c r="D777" s="359">
        <f>+SUMIF('BG SISTEMA'!A:A,'CA EF'!B777,'BG SISTEMA'!F:F)</f>
        <v>0</v>
      </c>
      <c r="E777" s="360"/>
      <c r="F777" s="360"/>
      <c r="G777" s="418">
        <v>0</v>
      </c>
      <c r="H777" s="361">
        <f t="shared" si="56"/>
        <v>0</v>
      </c>
      <c r="I777" s="361">
        <v>0</v>
      </c>
      <c r="J777" s="361">
        <v>0</v>
      </c>
      <c r="K777" s="361">
        <v>0</v>
      </c>
      <c r="L777" s="361">
        <v>0</v>
      </c>
      <c r="M777" s="361">
        <v>0</v>
      </c>
      <c r="N777" s="361">
        <v>0</v>
      </c>
      <c r="O777" s="361">
        <v>0</v>
      </c>
      <c r="P777" s="361">
        <v>0</v>
      </c>
      <c r="Q777" s="361">
        <v>0</v>
      </c>
      <c r="R777" s="361">
        <v>0</v>
      </c>
      <c r="S777" s="361">
        <v>0</v>
      </c>
      <c r="T777" s="361">
        <v>0</v>
      </c>
      <c r="U777" s="361">
        <v>0</v>
      </c>
      <c r="V777" s="361">
        <v>0</v>
      </c>
      <c r="W777" s="361">
        <v>0</v>
      </c>
      <c r="X777" s="361">
        <v>0</v>
      </c>
      <c r="Y777" s="361">
        <v>0</v>
      </c>
      <c r="Z777" s="362">
        <f t="shared" si="57"/>
        <v>0</v>
      </c>
      <c r="AA777" s="363"/>
    </row>
    <row r="778" spans="1:27" s="364" customFormat="1" ht="12.75" customHeight="1">
      <c r="A778" s="358">
        <f t="shared" si="55"/>
        <v>15</v>
      </c>
      <c r="B778" s="398">
        <v>230101160020199</v>
      </c>
      <c r="C778" s="417" t="s">
        <v>960</v>
      </c>
      <c r="D778" s="359">
        <f>+SUMIF('BG SISTEMA'!A:A,'CA EF'!B778,'BG SISTEMA'!F:F)</f>
        <v>0</v>
      </c>
      <c r="E778" s="360"/>
      <c r="F778" s="360"/>
      <c r="G778" s="418">
        <v>0</v>
      </c>
      <c r="H778" s="361">
        <f t="shared" si="56"/>
        <v>0</v>
      </c>
      <c r="I778" s="361">
        <v>0</v>
      </c>
      <c r="J778" s="361">
        <v>0</v>
      </c>
      <c r="K778" s="361">
        <v>0</v>
      </c>
      <c r="L778" s="361">
        <v>0</v>
      </c>
      <c r="M778" s="361">
        <v>0</v>
      </c>
      <c r="N778" s="361">
        <v>0</v>
      </c>
      <c r="O778" s="361">
        <v>0</v>
      </c>
      <c r="P778" s="361">
        <v>0</v>
      </c>
      <c r="Q778" s="361">
        <v>0</v>
      </c>
      <c r="R778" s="361">
        <v>0</v>
      </c>
      <c r="S778" s="361">
        <v>0</v>
      </c>
      <c r="T778" s="361">
        <v>0</v>
      </c>
      <c r="U778" s="361">
        <v>0</v>
      </c>
      <c r="V778" s="361">
        <v>0</v>
      </c>
      <c r="W778" s="361">
        <v>0</v>
      </c>
      <c r="X778" s="361">
        <v>0</v>
      </c>
      <c r="Y778" s="361">
        <v>0</v>
      </c>
      <c r="Z778" s="362">
        <f t="shared" si="57"/>
        <v>0</v>
      </c>
      <c r="AA778" s="365"/>
    </row>
    <row r="779" spans="1:27" s="364" customFormat="1" ht="12.75" customHeight="1">
      <c r="A779" s="358">
        <f t="shared" si="55"/>
        <v>15</v>
      </c>
      <c r="B779" s="398">
        <v>230101160030101</v>
      </c>
      <c r="C779" s="417" t="s">
        <v>961</v>
      </c>
      <c r="D779" s="359">
        <f>+SUMIF('BG SISTEMA'!A:A,'CA EF'!B779,'BG SISTEMA'!F:F)</f>
        <v>0</v>
      </c>
      <c r="E779" s="360"/>
      <c r="F779" s="360"/>
      <c r="G779" s="418">
        <v>0</v>
      </c>
      <c r="H779" s="361">
        <f t="shared" si="56"/>
        <v>0</v>
      </c>
      <c r="I779" s="361">
        <v>0</v>
      </c>
      <c r="J779" s="361">
        <v>0</v>
      </c>
      <c r="K779" s="361">
        <v>0</v>
      </c>
      <c r="L779" s="361">
        <v>0</v>
      </c>
      <c r="M779" s="361">
        <v>0</v>
      </c>
      <c r="N779" s="361">
        <v>0</v>
      </c>
      <c r="O779" s="361">
        <v>0</v>
      </c>
      <c r="P779" s="361">
        <v>0</v>
      </c>
      <c r="Q779" s="361">
        <v>0</v>
      </c>
      <c r="R779" s="361">
        <v>0</v>
      </c>
      <c r="S779" s="361">
        <v>0</v>
      </c>
      <c r="T779" s="361">
        <v>0</v>
      </c>
      <c r="U779" s="361">
        <v>0</v>
      </c>
      <c r="V779" s="361">
        <v>0</v>
      </c>
      <c r="W779" s="361">
        <v>0</v>
      </c>
      <c r="X779" s="361">
        <v>0</v>
      </c>
      <c r="Y779" s="361">
        <v>0</v>
      </c>
      <c r="Z779" s="362">
        <f t="shared" si="57"/>
        <v>0</v>
      </c>
      <c r="AA779" s="365"/>
    </row>
    <row r="780" spans="1:27" s="364" customFormat="1" ht="12.75" customHeight="1">
      <c r="A780" s="358">
        <f t="shared" si="55"/>
        <v>15</v>
      </c>
      <c r="B780" s="398">
        <v>230101160030199</v>
      </c>
      <c r="C780" s="417" t="s">
        <v>962</v>
      </c>
      <c r="D780" s="359">
        <f>+SUMIF('BG SISTEMA'!A:A,'CA EF'!B780,'BG SISTEMA'!F:F)</f>
        <v>0</v>
      </c>
      <c r="E780" s="360"/>
      <c r="F780" s="360"/>
      <c r="G780" s="418">
        <v>0</v>
      </c>
      <c r="H780" s="361">
        <f t="shared" si="56"/>
        <v>0</v>
      </c>
      <c r="I780" s="361">
        <v>0</v>
      </c>
      <c r="J780" s="361">
        <v>0</v>
      </c>
      <c r="K780" s="361">
        <v>0</v>
      </c>
      <c r="L780" s="361">
        <v>0</v>
      </c>
      <c r="M780" s="361">
        <v>0</v>
      </c>
      <c r="N780" s="361">
        <v>0</v>
      </c>
      <c r="O780" s="361">
        <v>0</v>
      </c>
      <c r="P780" s="361">
        <v>0</v>
      </c>
      <c r="Q780" s="361">
        <v>0</v>
      </c>
      <c r="R780" s="361">
        <v>0</v>
      </c>
      <c r="S780" s="361">
        <v>0</v>
      </c>
      <c r="T780" s="361">
        <v>0</v>
      </c>
      <c r="U780" s="361">
        <v>0</v>
      </c>
      <c r="V780" s="361">
        <v>0</v>
      </c>
      <c r="W780" s="361">
        <v>0</v>
      </c>
      <c r="X780" s="361">
        <v>0</v>
      </c>
      <c r="Y780" s="361">
        <v>0</v>
      </c>
      <c r="Z780" s="362">
        <f t="shared" si="57"/>
        <v>0</v>
      </c>
      <c r="AA780" s="365"/>
    </row>
    <row r="781" spans="1:27" s="364" customFormat="1" ht="12.75" customHeight="1">
      <c r="A781" s="358">
        <f t="shared" si="55"/>
        <v>15</v>
      </c>
      <c r="B781" s="398">
        <v>230101160040101</v>
      </c>
      <c r="C781" s="417" t="s">
        <v>963</v>
      </c>
      <c r="D781" s="359">
        <f>+SUMIF('BG SISTEMA'!A:A,'CA EF'!B781,'BG SISTEMA'!F:F)</f>
        <v>0</v>
      </c>
      <c r="E781" s="360"/>
      <c r="F781" s="360"/>
      <c r="G781" s="418">
        <v>0</v>
      </c>
      <c r="H781" s="361">
        <f t="shared" si="56"/>
        <v>0</v>
      </c>
      <c r="I781" s="361">
        <v>0</v>
      </c>
      <c r="J781" s="361">
        <v>0</v>
      </c>
      <c r="K781" s="361">
        <v>0</v>
      </c>
      <c r="L781" s="361">
        <v>0</v>
      </c>
      <c r="M781" s="361">
        <v>0</v>
      </c>
      <c r="N781" s="361">
        <v>0</v>
      </c>
      <c r="O781" s="361">
        <v>0</v>
      </c>
      <c r="P781" s="361">
        <v>0</v>
      </c>
      <c r="Q781" s="361">
        <v>0</v>
      </c>
      <c r="R781" s="361">
        <v>0</v>
      </c>
      <c r="S781" s="361">
        <v>0</v>
      </c>
      <c r="T781" s="361">
        <v>0</v>
      </c>
      <c r="U781" s="361">
        <v>0</v>
      </c>
      <c r="V781" s="361">
        <v>0</v>
      </c>
      <c r="W781" s="361">
        <v>0</v>
      </c>
      <c r="X781" s="361">
        <v>0</v>
      </c>
      <c r="Y781" s="361">
        <v>0</v>
      </c>
      <c r="Z781" s="362">
        <f t="shared" si="57"/>
        <v>0</v>
      </c>
      <c r="AA781" s="365"/>
    </row>
    <row r="782" spans="1:27" s="364" customFormat="1" ht="12.75" customHeight="1">
      <c r="A782" s="358">
        <f t="shared" si="55"/>
        <v>15</v>
      </c>
      <c r="B782" s="398">
        <v>230101160040199</v>
      </c>
      <c r="C782" s="417" t="s">
        <v>964</v>
      </c>
      <c r="D782" s="359">
        <f>+SUMIF('BG SISTEMA'!A:A,'CA EF'!B782,'BG SISTEMA'!F:F)</f>
        <v>0</v>
      </c>
      <c r="E782" s="360"/>
      <c r="F782" s="360"/>
      <c r="G782" s="418">
        <v>0</v>
      </c>
      <c r="H782" s="361">
        <f t="shared" si="56"/>
        <v>0</v>
      </c>
      <c r="I782" s="361">
        <v>0</v>
      </c>
      <c r="J782" s="361">
        <v>0</v>
      </c>
      <c r="K782" s="361">
        <v>0</v>
      </c>
      <c r="L782" s="361">
        <v>0</v>
      </c>
      <c r="M782" s="361">
        <v>0</v>
      </c>
      <c r="N782" s="361">
        <v>0</v>
      </c>
      <c r="O782" s="361">
        <v>0</v>
      </c>
      <c r="P782" s="361">
        <v>0</v>
      </c>
      <c r="Q782" s="361">
        <v>0</v>
      </c>
      <c r="R782" s="361">
        <v>0</v>
      </c>
      <c r="S782" s="361">
        <v>0</v>
      </c>
      <c r="T782" s="361">
        <v>0</v>
      </c>
      <c r="U782" s="361">
        <v>0</v>
      </c>
      <c r="V782" s="361">
        <v>0</v>
      </c>
      <c r="W782" s="361">
        <v>0</v>
      </c>
      <c r="X782" s="361">
        <v>0</v>
      </c>
      <c r="Y782" s="361">
        <v>0</v>
      </c>
      <c r="Z782" s="362">
        <f t="shared" si="57"/>
        <v>0</v>
      </c>
      <c r="AA782" s="363"/>
    </row>
    <row r="783" spans="1:27" s="364" customFormat="1" ht="12.75" customHeight="1">
      <c r="A783" s="358">
        <f t="shared" si="55"/>
        <v>15</v>
      </c>
      <c r="B783" s="398">
        <v>230101180010101</v>
      </c>
      <c r="C783" s="417" t="s">
        <v>957</v>
      </c>
      <c r="D783" s="359">
        <f>+SUMIF('BG SISTEMA'!A:A,'CA EF'!B783,'BG SISTEMA'!F:F)</f>
        <v>0</v>
      </c>
      <c r="E783" s="360"/>
      <c r="F783" s="360"/>
      <c r="G783" s="418">
        <v>0</v>
      </c>
      <c r="H783" s="361">
        <f t="shared" si="56"/>
        <v>0</v>
      </c>
      <c r="I783" s="361">
        <v>0</v>
      </c>
      <c r="J783" s="361">
        <v>0</v>
      </c>
      <c r="K783" s="361">
        <v>0</v>
      </c>
      <c r="L783" s="361">
        <v>0</v>
      </c>
      <c r="M783" s="361">
        <v>0</v>
      </c>
      <c r="N783" s="361">
        <v>0</v>
      </c>
      <c r="O783" s="361">
        <v>0</v>
      </c>
      <c r="P783" s="361">
        <v>0</v>
      </c>
      <c r="Q783" s="361">
        <v>0</v>
      </c>
      <c r="R783" s="361">
        <v>0</v>
      </c>
      <c r="S783" s="361">
        <v>0</v>
      </c>
      <c r="T783" s="361">
        <v>0</v>
      </c>
      <c r="U783" s="361">
        <v>0</v>
      </c>
      <c r="V783" s="361">
        <v>0</v>
      </c>
      <c r="W783" s="361">
        <v>0</v>
      </c>
      <c r="X783" s="361">
        <v>0</v>
      </c>
      <c r="Y783" s="361">
        <v>0</v>
      </c>
      <c r="Z783" s="362">
        <f t="shared" si="57"/>
        <v>0</v>
      </c>
      <c r="AA783" s="365"/>
    </row>
    <row r="784" spans="1:27" s="364" customFormat="1" ht="12.75" customHeight="1">
      <c r="A784" s="358">
        <f t="shared" si="55"/>
        <v>15</v>
      </c>
      <c r="B784" s="398">
        <v>230101180010199</v>
      </c>
      <c r="C784" s="417" t="s">
        <v>958</v>
      </c>
      <c r="D784" s="359">
        <f>+SUMIF('BG SISTEMA'!A:A,'CA EF'!B784,'BG SISTEMA'!F:F)</f>
        <v>0</v>
      </c>
      <c r="E784" s="360"/>
      <c r="F784" s="360"/>
      <c r="G784" s="418">
        <v>0</v>
      </c>
      <c r="H784" s="361">
        <f t="shared" si="56"/>
        <v>0</v>
      </c>
      <c r="I784" s="361">
        <v>0</v>
      </c>
      <c r="J784" s="361">
        <v>0</v>
      </c>
      <c r="K784" s="361">
        <v>0</v>
      </c>
      <c r="L784" s="361">
        <v>0</v>
      </c>
      <c r="M784" s="361">
        <v>0</v>
      </c>
      <c r="N784" s="361">
        <v>0</v>
      </c>
      <c r="O784" s="361">
        <v>0</v>
      </c>
      <c r="P784" s="361">
        <v>0</v>
      </c>
      <c r="Q784" s="361">
        <v>0</v>
      </c>
      <c r="R784" s="361">
        <v>0</v>
      </c>
      <c r="S784" s="361">
        <v>0</v>
      </c>
      <c r="T784" s="361">
        <v>0</v>
      </c>
      <c r="U784" s="361">
        <v>0</v>
      </c>
      <c r="V784" s="361">
        <v>0</v>
      </c>
      <c r="W784" s="361">
        <v>0</v>
      </c>
      <c r="X784" s="361">
        <v>0</v>
      </c>
      <c r="Y784" s="361">
        <v>0</v>
      </c>
      <c r="Z784" s="362">
        <f t="shared" si="57"/>
        <v>0</v>
      </c>
      <c r="AA784" s="365"/>
    </row>
    <row r="785" spans="1:27" s="364" customFormat="1" ht="12.75" customHeight="1">
      <c r="A785" s="358">
        <f t="shared" si="55"/>
        <v>15</v>
      </c>
      <c r="B785" s="398">
        <v>230101180020101</v>
      </c>
      <c r="C785" s="417" t="s">
        <v>959</v>
      </c>
      <c r="D785" s="359">
        <f>+SUMIF('BG SISTEMA'!A:A,'CA EF'!B785,'BG SISTEMA'!F:F)</f>
        <v>0</v>
      </c>
      <c r="E785" s="360"/>
      <c r="F785" s="360"/>
      <c r="G785" s="418">
        <v>0</v>
      </c>
      <c r="H785" s="361">
        <f t="shared" si="56"/>
        <v>0</v>
      </c>
      <c r="I785" s="361">
        <v>0</v>
      </c>
      <c r="J785" s="361">
        <v>0</v>
      </c>
      <c r="K785" s="361">
        <v>0</v>
      </c>
      <c r="L785" s="361">
        <v>0</v>
      </c>
      <c r="M785" s="361">
        <v>0</v>
      </c>
      <c r="N785" s="361">
        <v>0</v>
      </c>
      <c r="O785" s="361">
        <v>0</v>
      </c>
      <c r="P785" s="361">
        <v>0</v>
      </c>
      <c r="Q785" s="361">
        <v>0</v>
      </c>
      <c r="R785" s="361">
        <v>0</v>
      </c>
      <c r="S785" s="361">
        <v>0</v>
      </c>
      <c r="T785" s="361">
        <v>0</v>
      </c>
      <c r="U785" s="361">
        <v>0</v>
      </c>
      <c r="V785" s="361">
        <v>0</v>
      </c>
      <c r="W785" s="361">
        <v>0</v>
      </c>
      <c r="X785" s="361">
        <v>0</v>
      </c>
      <c r="Y785" s="361">
        <v>0</v>
      </c>
      <c r="Z785" s="362">
        <f t="shared" si="57"/>
        <v>0</v>
      </c>
      <c r="AA785" s="365"/>
    </row>
    <row r="786" spans="1:27" s="364" customFormat="1" ht="12.75" customHeight="1">
      <c r="A786" s="358">
        <f t="shared" si="55"/>
        <v>15</v>
      </c>
      <c r="B786" s="398">
        <v>230101180020199</v>
      </c>
      <c r="C786" s="417" t="s">
        <v>960</v>
      </c>
      <c r="D786" s="359">
        <f>+SUMIF('BG SISTEMA'!A:A,'CA EF'!B786,'BG SISTEMA'!F:F)</f>
        <v>0</v>
      </c>
      <c r="E786" s="360"/>
      <c r="F786" s="360"/>
      <c r="G786" s="418">
        <v>0</v>
      </c>
      <c r="H786" s="361">
        <f t="shared" si="56"/>
        <v>0</v>
      </c>
      <c r="I786" s="361">
        <v>0</v>
      </c>
      <c r="J786" s="361">
        <v>0</v>
      </c>
      <c r="K786" s="361">
        <v>0</v>
      </c>
      <c r="L786" s="361">
        <v>0</v>
      </c>
      <c r="M786" s="361">
        <v>0</v>
      </c>
      <c r="N786" s="361">
        <v>0</v>
      </c>
      <c r="O786" s="361">
        <v>0</v>
      </c>
      <c r="P786" s="361">
        <v>0</v>
      </c>
      <c r="Q786" s="361">
        <v>0</v>
      </c>
      <c r="R786" s="361">
        <v>0</v>
      </c>
      <c r="S786" s="361">
        <v>0</v>
      </c>
      <c r="T786" s="361">
        <v>0</v>
      </c>
      <c r="U786" s="361">
        <v>0</v>
      </c>
      <c r="V786" s="361">
        <v>0</v>
      </c>
      <c r="W786" s="361">
        <v>0</v>
      </c>
      <c r="X786" s="361">
        <v>0</v>
      </c>
      <c r="Y786" s="361">
        <v>0</v>
      </c>
      <c r="Z786" s="362">
        <f t="shared" si="57"/>
        <v>0</v>
      </c>
      <c r="AA786" s="365"/>
    </row>
    <row r="787" spans="1:27" s="364" customFormat="1" ht="12.75" customHeight="1">
      <c r="A787" s="358">
        <f t="shared" si="55"/>
        <v>15</v>
      </c>
      <c r="B787" s="398">
        <v>230101180030101</v>
      </c>
      <c r="C787" s="417" t="s">
        <v>961</v>
      </c>
      <c r="D787" s="359">
        <f>+SUMIF('BG SISTEMA'!A:A,'CA EF'!B787,'BG SISTEMA'!F:F)</f>
        <v>0</v>
      </c>
      <c r="E787" s="360"/>
      <c r="F787" s="360"/>
      <c r="G787" s="418">
        <v>0</v>
      </c>
      <c r="H787" s="361">
        <f t="shared" si="56"/>
        <v>0</v>
      </c>
      <c r="I787" s="361">
        <v>0</v>
      </c>
      <c r="J787" s="361">
        <v>0</v>
      </c>
      <c r="K787" s="361">
        <v>0</v>
      </c>
      <c r="L787" s="361">
        <v>0</v>
      </c>
      <c r="M787" s="361">
        <v>0</v>
      </c>
      <c r="N787" s="361">
        <v>0</v>
      </c>
      <c r="O787" s="361">
        <v>0</v>
      </c>
      <c r="P787" s="361">
        <v>0</v>
      </c>
      <c r="Q787" s="361">
        <v>0</v>
      </c>
      <c r="R787" s="361">
        <v>0</v>
      </c>
      <c r="S787" s="361">
        <v>0</v>
      </c>
      <c r="T787" s="361">
        <v>0</v>
      </c>
      <c r="U787" s="361">
        <v>0</v>
      </c>
      <c r="V787" s="361">
        <v>0</v>
      </c>
      <c r="W787" s="361">
        <v>0</v>
      </c>
      <c r="X787" s="361">
        <v>0</v>
      </c>
      <c r="Y787" s="361">
        <v>0</v>
      </c>
      <c r="Z787" s="362">
        <f t="shared" si="57"/>
        <v>0</v>
      </c>
      <c r="AA787" s="365"/>
    </row>
    <row r="788" spans="1:27" s="364" customFormat="1" ht="12.75" customHeight="1">
      <c r="A788" s="358">
        <f t="shared" si="55"/>
        <v>15</v>
      </c>
      <c r="B788" s="398">
        <v>230101180030199</v>
      </c>
      <c r="C788" s="417" t="s">
        <v>962</v>
      </c>
      <c r="D788" s="359">
        <f>+SUMIF('BG SISTEMA'!A:A,'CA EF'!B788,'BG SISTEMA'!F:F)</f>
        <v>0</v>
      </c>
      <c r="E788" s="360"/>
      <c r="F788" s="360"/>
      <c r="G788" s="418">
        <v>0</v>
      </c>
      <c r="H788" s="361">
        <f t="shared" si="56"/>
        <v>0</v>
      </c>
      <c r="I788" s="361">
        <v>0</v>
      </c>
      <c r="J788" s="361">
        <v>0</v>
      </c>
      <c r="K788" s="361">
        <v>0</v>
      </c>
      <c r="L788" s="361">
        <v>0</v>
      </c>
      <c r="M788" s="361">
        <v>0</v>
      </c>
      <c r="N788" s="361">
        <v>0</v>
      </c>
      <c r="O788" s="361">
        <v>0</v>
      </c>
      <c r="P788" s="361">
        <v>0</v>
      </c>
      <c r="Q788" s="361">
        <v>0</v>
      </c>
      <c r="R788" s="361">
        <v>0</v>
      </c>
      <c r="S788" s="361">
        <v>0</v>
      </c>
      <c r="T788" s="361">
        <v>0</v>
      </c>
      <c r="U788" s="361">
        <v>0</v>
      </c>
      <c r="V788" s="361">
        <v>0</v>
      </c>
      <c r="W788" s="361">
        <v>0</v>
      </c>
      <c r="X788" s="361">
        <v>0</v>
      </c>
      <c r="Y788" s="361">
        <v>0</v>
      </c>
      <c r="Z788" s="362">
        <f t="shared" si="57"/>
        <v>0</v>
      </c>
      <c r="AA788" s="363"/>
    </row>
    <row r="789" spans="1:27" s="364" customFormat="1" ht="12.75" customHeight="1">
      <c r="A789" s="358">
        <f t="shared" si="55"/>
        <v>15</v>
      </c>
      <c r="B789" s="398">
        <v>230101180040101</v>
      </c>
      <c r="C789" s="417" t="s">
        <v>963</v>
      </c>
      <c r="D789" s="359">
        <f>+SUMIF('BG SISTEMA'!A:A,'CA EF'!B789,'BG SISTEMA'!F:F)</f>
        <v>0</v>
      </c>
      <c r="E789" s="360"/>
      <c r="F789" s="360"/>
      <c r="G789" s="418">
        <v>0</v>
      </c>
      <c r="H789" s="361">
        <f t="shared" si="56"/>
        <v>0</v>
      </c>
      <c r="I789" s="361">
        <v>0</v>
      </c>
      <c r="J789" s="361">
        <v>0</v>
      </c>
      <c r="K789" s="361">
        <v>0</v>
      </c>
      <c r="L789" s="361">
        <v>0</v>
      </c>
      <c r="M789" s="361">
        <v>0</v>
      </c>
      <c r="N789" s="361">
        <v>0</v>
      </c>
      <c r="O789" s="361">
        <v>0</v>
      </c>
      <c r="P789" s="361">
        <v>0</v>
      </c>
      <c r="Q789" s="361">
        <v>0</v>
      </c>
      <c r="R789" s="361">
        <v>0</v>
      </c>
      <c r="S789" s="361">
        <v>0</v>
      </c>
      <c r="T789" s="361">
        <v>0</v>
      </c>
      <c r="U789" s="361">
        <v>0</v>
      </c>
      <c r="V789" s="361">
        <v>0</v>
      </c>
      <c r="W789" s="361">
        <v>0</v>
      </c>
      <c r="X789" s="361">
        <v>0</v>
      </c>
      <c r="Y789" s="361">
        <v>0</v>
      </c>
      <c r="Z789" s="362">
        <f t="shared" si="57"/>
        <v>0</v>
      </c>
      <c r="AA789" s="365"/>
    </row>
    <row r="790" spans="1:27" s="364" customFormat="1" ht="12.75" customHeight="1">
      <c r="A790" s="358">
        <f t="shared" si="55"/>
        <v>15</v>
      </c>
      <c r="B790" s="398">
        <v>230101180040199</v>
      </c>
      <c r="C790" s="417" t="s">
        <v>964</v>
      </c>
      <c r="D790" s="359">
        <f>+SUMIF('BG SISTEMA'!A:A,'CA EF'!B790,'BG SISTEMA'!F:F)</f>
        <v>0</v>
      </c>
      <c r="E790" s="360"/>
      <c r="F790" s="360"/>
      <c r="G790" s="418">
        <v>0</v>
      </c>
      <c r="H790" s="361">
        <f t="shared" si="56"/>
        <v>0</v>
      </c>
      <c r="I790" s="361">
        <v>0</v>
      </c>
      <c r="J790" s="361">
        <v>0</v>
      </c>
      <c r="K790" s="361">
        <v>0</v>
      </c>
      <c r="L790" s="361">
        <v>0</v>
      </c>
      <c r="M790" s="361">
        <v>0</v>
      </c>
      <c r="N790" s="361">
        <v>0</v>
      </c>
      <c r="O790" s="361">
        <v>0</v>
      </c>
      <c r="P790" s="361">
        <v>0</v>
      </c>
      <c r="Q790" s="361">
        <v>0</v>
      </c>
      <c r="R790" s="361">
        <v>0</v>
      </c>
      <c r="S790" s="361">
        <v>0</v>
      </c>
      <c r="T790" s="361">
        <v>0</v>
      </c>
      <c r="U790" s="361">
        <v>0</v>
      </c>
      <c r="V790" s="361">
        <v>0</v>
      </c>
      <c r="W790" s="361">
        <v>0</v>
      </c>
      <c r="X790" s="361">
        <v>0</v>
      </c>
      <c r="Y790" s="361">
        <v>0</v>
      </c>
      <c r="Z790" s="362">
        <f t="shared" si="57"/>
        <v>0</v>
      </c>
      <c r="AA790" s="365"/>
    </row>
    <row r="791" spans="1:27" s="364" customFormat="1" ht="12.75" customHeight="1">
      <c r="A791" s="358">
        <f t="shared" si="55"/>
        <v>15</v>
      </c>
      <c r="B791" s="398">
        <v>230101180050101</v>
      </c>
      <c r="C791" s="417" t="s">
        <v>965</v>
      </c>
      <c r="D791" s="359">
        <f>+SUMIF('BG SISTEMA'!A:A,'CA EF'!B791,'BG SISTEMA'!F:F)</f>
        <v>0</v>
      </c>
      <c r="E791" s="360"/>
      <c r="F791" s="360"/>
      <c r="G791" s="418">
        <v>0</v>
      </c>
      <c r="H791" s="361">
        <f t="shared" si="56"/>
        <v>0</v>
      </c>
      <c r="I791" s="361">
        <v>0</v>
      </c>
      <c r="J791" s="361">
        <v>0</v>
      </c>
      <c r="K791" s="361">
        <v>0</v>
      </c>
      <c r="L791" s="361">
        <v>0</v>
      </c>
      <c r="M791" s="361">
        <v>0</v>
      </c>
      <c r="N791" s="361">
        <v>0</v>
      </c>
      <c r="O791" s="361">
        <v>0</v>
      </c>
      <c r="P791" s="361">
        <v>0</v>
      </c>
      <c r="Q791" s="361">
        <v>0</v>
      </c>
      <c r="R791" s="361">
        <v>0</v>
      </c>
      <c r="S791" s="361">
        <v>0</v>
      </c>
      <c r="T791" s="361">
        <v>0</v>
      </c>
      <c r="U791" s="361">
        <v>0</v>
      </c>
      <c r="V791" s="361">
        <v>0</v>
      </c>
      <c r="W791" s="361">
        <v>0</v>
      </c>
      <c r="X791" s="361">
        <v>0</v>
      </c>
      <c r="Y791" s="361">
        <v>0</v>
      </c>
      <c r="Z791" s="362">
        <f t="shared" si="57"/>
        <v>0</v>
      </c>
      <c r="AA791" s="365"/>
    </row>
    <row r="792" spans="1:27" s="364" customFormat="1" ht="12.75" customHeight="1">
      <c r="A792" s="358">
        <f t="shared" si="55"/>
        <v>15</v>
      </c>
      <c r="B792" s="398">
        <v>230101180050199</v>
      </c>
      <c r="C792" s="417" t="s">
        <v>966</v>
      </c>
      <c r="D792" s="359">
        <f>+SUMIF('BG SISTEMA'!A:A,'CA EF'!B792,'BG SISTEMA'!F:F)</f>
        <v>0</v>
      </c>
      <c r="E792" s="360"/>
      <c r="F792" s="360"/>
      <c r="G792" s="418">
        <v>0</v>
      </c>
      <c r="H792" s="361">
        <f t="shared" si="56"/>
        <v>0</v>
      </c>
      <c r="I792" s="361">
        <v>0</v>
      </c>
      <c r="J792" s="361">
        <v>0</v>
      </c>
      <c r="K792" s="361">
        <v>0</v>
      </c>
      <c r="L792" s="361">
        <v>0</v>
      </c>
      <c r="M792" s="361">
        <v>0</v>
      </c>
      <c r="N792" s="361">
        <v>0</v>
      </c>
      <c r="O792" s="361">
        <v>0</v>
      </c>
      <c r="P792" s="361">
        <v>0</v>
      </c>
      <c r="Q792" s="361">
        <v>0</v>
      </c>
      <c r="R792" s="361">
        <v>0</v>
      </c>
      <c r="S792" s="361">
        <v>0</v>
      </c>
      <c r="T792" s="361">
        <v>0</v>
      </c>
      <c r="U792" s="361">
        <v>0</v>
      </c>
      <c r="V792" s="361">
        <v>0</v>
      </c>
      <c r="W792" s="361">
        <v>0</v>
      </c>
      <c r="X792" s="361">
        <v>0</v>
      </c>
      <c r="Y792" s="361">
        <v>0</v>
      </c>
      <c r="Z792" s="362">
        <f t="shared" si="57"/>
        <v>0</v>
      </c>
      <c r="AA792" s="365"/>
    </row>
    <row r="793" spans="1:27" s="364" customFormat="1" ht="12.75" customHeight="1">
      <c r="A793" s="358">
        <f t="shared" si="55"/>
        <v>15</v>
      </c>
      <c r="B793" s="398">
        <v>230101180060101</v>
      </c>
      <c r="C793" s="417" t="s">
        <v>967</v>
      </c>
      <c r="D793" s="359">
        <f>+SUMIF('BG SISTEMA'!A:A,'CA EF'!B793,'BG SISTEMA'!F:F)</f>
        <v>0</v>
      </c>
      <c r="E793" s="360"/>
      <c r="F793" s="360"/>
      <c r="G793" s="418">
        <v>0</v>
      </c>
      <c r="H793" s="361">
        <f t="shared" si="56"/>
        <v>0</v>
      </c>
      <c r="I793" s="361">
        <v>0</v>
      </c>
      <c r="J793" s="361">
        <v>0</v>
      </c>
      <c r="K793" s="361">
        <v>0</v>
      </c>
      <c r="L793" s="361">
        <v>0</v>
      </c>
      <c r="M793" s="361">
        <v>0</v>
      </c>
      <c r="N793" s="361">
        <v>0</v>
      </c>
      <c r="O793" s="361">
        <v>0</v>
      </c>
      <c r="P793" s="361">
        <v>0</v>
      </c>
      <c r="Q793" s="361">
        <v>0</v>
      </c>
      <c r="R793" s="361">
        <v>0</v>
      </c>
      <c r="S793" s="361">
        <v>0</v>
      </c>
      <c r="T793" s="361">
        <v>0</v>
      </c>
      <c r="U793" s="361">
        <v>0</v>
      </c>
      <c r="V793" s="361">
        <v>0</v>
      </c>
      <c r="W793" s="361">
        <v>0</v>
      </c>
      <c r="X793" s="361">
        <v>0</v>
      </c>
      <c r="Y793" s="361">
        <v>0</v>
      </c>
      <c r="Z793" s="362">
        <f t="shared" si="57"/>
        <v>0</v>
      </c>
      <c r="AA793" s="363"/>
    </row>
    <row r="794" spans="1:27" s="364" customFormat="1" ht="12.75" customHeight="1">
      <c r="A794" s="358">
        <f t="shared" si="55"/>
        <v>15</v>
      </c>
      <c r="B794" s="398">
        <v>230101180060199</v>
      </c>
      <c r="C794" s="417" t="s">
        <v>968</v>
      </c>
      <c r="D794" s="359">
        <f>+SUMIF('BG SISTEMA'!A:A,'CA EF'!B794,'BG SISTEMA'!F:F)</f>
        <v>0</v>
      </c>
      <c r="E794" s="360"/>
      <c r="F794" s="360"/>
      <c r="G794" s="418">
        <v>0</v>
      </c>
      <c r="H794" s="361">
        <f t="shared" si="56"/>
        <v>0</v>
      </c>
      <c r="I794" s="361">
        <v>0</v>
      </c>
      <c r="J794" s="361">
        <v>0</v>
      </c>
      <c r="K794" s="361">
        <v>0</v>
      </c>
      <c r="L794" s="361">
        <v>0</v>
      </c>
      <c r="M794" s="361">
        <v>0</v>
      </c>
      <c r="N794" s="361">
        <v>0</v>
      </c>
      <c r="O794" s="361">
        <v>0</v>
      </c>
      <c r="P794" s="361">
        <v>0</v>
      </c>
      <c r="Q794" s="361">
        <v>0</v>
      </c>
      <c r="R794" s="361">
        <v>0</v>
      </c>
      <c r="S794" s="361">
        <v>0</v>
      </c>
      <c r="T794" s="361">
        <v>0</v>
      </c>
      <c r="U794" s="361">
        <v>0</v>
      </c>
      <c r="V794" s="361">
        <v>0</v>
      </c>
      <c r="W794" s="361">
        <v>0</v>
      </c>
      <c r="X794" s="361">
        <v>0</v>
      </c>
      <c r="Y794" s="361">
        <v>0</v>
      </c>
      <c r="Z794" s="362">
        <f t="shared" si="57"/>
        <v>0</v>
      </c>
      <c r="AA794" s="365"/>
    </row>
    <row r="795" spans="1:27" s="364" customFormat="1" ht="12.75" customHeight="1">
      <c r="A795" s="358">
        <f t="shared" si="55"/>
        <v>15</v>
      </c>
      <c r="B795" s="398">
        <v>230101180070101</v>
      </c>
      <c r="C795" s="417" t="s">
        <v>969</v>
      </c>
      <c r="D795" s="359">
        <f>+SUMIF('BG SISTEMA'!A:A,'CA EF'!B795,'BG SISTEMA'!F:F)</f>
        <v>0</v>
      </c>
      <c r="E795" s="360"/>
      <c r="F795" s="360"/>
      <c r="G795" s="418">
        <v>0</v>
      </c>
      <c r="H795" s="361">
        <f t="shared" si="56"/>
        <v>0</v>
      </c>
      <c r="I795" s="361">
        <v>0</v>
      </c>
      <c r="J795" s="361">
        <v>0</v>
      </c>
      <c r="K795" s="361">
        <v>0</v>
      </c>
      <c r="L795" s="361">
        <v>0</v>
      </c>
      <c r="M795" s="361">
        <v>0</v>
      </c>
      <c r="N795" s="361">
        <v>0</v>
      </c>
      <c r="O795" s="361">
        <v>0</v>
      </c>
      <c r="P795" s="361">
        <v>0</v>
      </c>
      <c r="Q795" s="361">
        <v>0</v>
      </c>
      <c r="R795" s="361">
        <v>0</v>
      </c>
      <c r="S795" s="361">
        <v>0</v>
      </c>
      <c r="T795" s="361">
        <v>0</v>
      </c>
      <c r="U795" s="361">
        <v>0</v>
      </c>
      <c r="V795" s="361">
        <v>0</v>
      </c>
      <c r="W795" s="361">
        <v>0</v>
      </c>
      <c r="X795" s="361">
        <v>0</v>
      </c>
      <c r="Y795" s="361">
        <v>0</v>
      </c>
      <c r="Z795" s="362">
        <f t="shared" si="57"/>
        <v>0</v>
      </c>
      <c r="AA795" s="365"/>
    </row>
    <row r="796" spans="1:27" s="364" customFormat="1" ht="12.75" customHeight="1">
      <c r="A796" s="358">
        <f t="shared" si="55"/>
        <v>15</v>
      </c>
      <c r="B796" s="398">
        <v>230101180070199</v>
      </c>
      <c r="C796" s="417" t="s">
        <v>970</v>
      </c>
      <c r="D796" s="359">
        <f>+SUMIF('BG SISTEMA'!A:A,'CA EF'!B796,'BG SISTEMA'!F:F)</f>
        <v>0</v>
      </c>
      <c r="E796" s="360"/>
      <c r="F796" s="360"/>
      <c r="G796" s="418">
        <v>0</v>
      </c>
      <c r="H796" s="361">
        <f t="shared" si="56"/>
        <v>0</v>
      </c>
      <c r="I796" s="361">
        <v>0</v>
      </c>
      <c r="J796" s="361">
        <v>0</v>
      </c>
      <c r="K796" s="361">
        <v>0</v>
      </c>
      <c r="L796" s="361">
        <v>0</v>
      </c>
      <c r="M796" s="361">
        <v>0</v>
      </c>
      <c r="N796" s="361">
        <v>0</v>
      </c>
      <c r="O796" s="361">
        <v>0</v>
      </c>
      <c r="P796" s="361">
        <v>0</v>
      </c>
      <c r="Q796" s="361">
        <v>0</v>
      </c>
      <c r="R796" s="361">
        <v>0</v>
      </c>
      <c r="S796" s="361">
        <v>0</v>
      </c>
      <c r="T796" s="361">
        <v>0</v>
      </c>
      <c r="U796" s="361">
        <v>0</v>
      </c>
      <c r="V796" s="361">
        <v>0</v>
      </c>
      <c r="W796" s="361">
        <v>0</v>
      </c>
      <c r="X796" s="361">
        <v>0</v>
      </c>
      <c r="Y796" s="361">
        <v>0</v>
      </c>
      <c r="Z796" s="362">
        <f t="shared" si="57"/>
        <v>0</v>
      </c>
      <c r="AA796" s="365"/>
    </row>
    <row r="797" spans="1:27" s="364" customFormat="1" ht="12.75" customHeight="1">
      <c r="A797" s="358">
        <f t="shared" si="55"/>
        <v>15</v>
      </c>
      <c r="B797" s="398">
        <v>230101200010101</v>
      </c>
      <c r="C797" s="417" t="s">
        <v>971</v>
      </c>
      <c r="D797" s="359">
        <f>+SUMIF('BG SISTEMA'!A:A,'CA EF'!B797,'BG SISTEMA'!F:F)</f>
        <v>0</v>
      </c>
      <c r="E797" s="360"/>
      <c r="F797" s="360"/>
      <c r="G797" s="418">
        <v>0</v>
      </c>
      <c r="H797" s="361">
        <f t="shared" si="56"/>
        <v>0</v>
      </c>
      <c r="I797" s="361">
        <v>0</v>
      </c>
      <c r="J797" s="361">
        <v>0</v>
      </c>
      <c r="K797" s="361">
        <v>0</v>
      </c>
      <c r="L797" s="361">
        <v>0</v>
      </c>
      <c r="M797" s="361">
        <v>0</v>
      </c>
      <c r="N797" s="361">
        <v>0</v>
      </c>
      <c r="O797" s="361">
        <v>0</v>
      </c>
      <c r="P797" s="361">
        <v>0</v>
      </c>
      <c r="Q797" s="361">
        <v>0</v>
      </c>
      <c r="R797" s="361">
        <v>0</v>
      </c>
      <c r="S797" s="361">
        <v>0</v>
      </c>
      <c r="T797" s="361">
        <v>0</v>
      </c>
      <c r="U797" s="361">
        <v>0</v>
      </c>
      <c r="V797" s="361">
        <v>0</v>
      </c>
      <c r="W797" s="361">
        <v>0</v>
      </c>
      <c r="X797" s="361">
        <v>0</v>
      </c>
      <c r="Y797" s="361">
        <v>0</v>
      </c>
      <c r="Z797" s="362">
        <f t="shared" si="57"/>
        <v>0</v>
      </c>
      <c r="AA797" s="365"/>
    </row>
    <row r="798" spans="1:27" s="364" customFormat="1" ht="12.75" customHeight="1">
      <c r="A798" s="358">
        <f t="shared" si="55"/>
        <v>15</v>
      </c>
      <c r="B798" s="398">
        <v>230101200010199</v>
      </c>
      <c r="C798" s="417" t="s">
        <v>972</v>
      </c>
      <c r="D798" s="359">
        <f>+SUMIF('BG SISTEMA'!A:A,'CA EF'!B798,'BG SISTEMA'!F:F)</f>
        <v>0</v>
      </c>
      <c r="E798" s="360"/>
      <c r="F798" s="360"/>
      <c r="G798" s="418">
        <v>0</v>
      </c>
      <c r="H798" s="361">
        <f t="shared" si="56"/>
        <v>0</v>
      </c>
      <c r="I798" s="361">
        <v>0</v>
      </c>
      <c r="J798" s="361">
        <v>0</v>
      </c>
      <c r="K798" s="361">
        <v>0</v>
      </c>
      <c r="L798" s="361">
        <v>0</v>
      </c>
      <c r="M798" s="361">
        <v>0</v>
      </c>
      <c r="N798" s="361">
        <v>0</v>
      </c>
      <c r="O798" s="361">
        <v>0</v>
      </c>
      <c r="P798" s="361">
        <v>0</v>
      </c>
      <c r="Q798" s="361">
        <v>0</v>
      </c>
      <c r="R798" s="361">
        <v>0</v>
      </c>
      <c r="S798" s="361">
        <v>0</v>
      </c>
      <c r="T798" s="361">
        <v>0</v>
      </c>
      <c r="U798" s="361">
        <v>0</v>
      </c>
      <c r="V798" s="361">
        <v>0</v>
      </c>
      <c r="W798" s="361">
        <v>0</v>
      </c>
      <c r="X798" s="361">
        <v>0</v>
      </c>
      <c r="Y798" s="361">
        <v>0</v>
      </c>
      <c r="Z798" s="362">
        <f t="shared" si="57"/>
        <v>0</v>
      </c>
      <c r="AA798" s="365"/>
    </row>
    <row r="799" spans="1:27" s="364" customFormat="1" ht="12.75" customHeight="1">
      <c r="A799" s="358">
        <f t="shared" si="55"/>
        <v>15</v>
      </c>
      <c r="B799" s="398">
        <v>230101200020101</v>
      </c>
      <c r="C799" s="417" t="s">
        <v>973</v>
      </c>
      <c r="D799" s="359">
        <f>+SUMIF('BG SISTEMA'!A:A,'CA EF'!B799,'BG SISTEMA'!F:F)</f>
        <v>0</v>
      </c>
      <c r="E799" s="360"/>
      <c r="F799" s="360"/>
      <c r="G799" s="418">
        <v>0</v>
      </c>
      <c r="H799" s="361">
        <f t="shared" si="56"/>
        <v>0</v>
      </c>
      <c r="I799" s="361">
        <v>0</v>
      </c>
      <c r="J799" s="361">
        <v>0</v>
      </c>
      <c r="K799" s="361">
        <v>0</v>
      </c>
      <c r="L799" s="361">
        <v>0</v>
      </c>
      <c r="M799" s="361">
        <v>0</v>
      </c>
      <c r="N799" s="361">
        <v>0</v>
      </c>
      <c r="O799" s="361">
        <v>0</v>
      </c>
      <c r="P799" s="361">
        <v>0</v>
      </c>
      <c r="Q799" s="361">
        <v>0</v>
      </c>
      <c r="R799" s="361">
        <v>0</v>
      </c>
      <c r="S799" s="361">
        <v>0</v>
      </c>
      <c r="T799" s="361">
        <v>0</v>
      </c>
      <c r="U799" s="361">
        <v>0</v>
      </c>
      <c r="V799" s="361">
        <v>0</v>
      </c>
      <c r="W799" s="361">
        <v>0</v>
      </c>
      <c r="X799" s="361">
        <v>0</v>
      </c>
      <c r="Y799" s="361">
        <v>0</v>
      </c>
      <c r="Z799" s="362">
        <f t="shared" si="57"/>
        <v>0</v>
      </c>
      <c r="AA799" s="365"/>
    </row>
    <row r="800" spans="1:27" s="364" customFormat="1" ht="12.75" customHeight="1">
      <c r="A800" s="358">
        <f t="shared" si="55"/>
        <v>15</v>
      </c>
      <c r="B800" s="398">
        <v>230101200020199</v>
      </c>
      <c r="C800" s="417" t="s">
        <v>974</v>
      </c>
      <c r="D800" s="359">
        <f>+SUMIF('BG SISTEMA'!A:A,'CA EF'!B800,'BG SISTEMA'!F:F)</f>
        <v>0</v>
      </c>
      <c r="E800" s="360"/>
      <c r="F800" s="360"/>
      <c r="G800" s="418">
        <v>0</v>
      </c>
      <c r="H800" s="361">
        <f t="shared" si="56"/>
        <v>0</v>
      </c>
      <c r="I800" s="361">
        <v>0</v>
      </c>
      <c r="J800" s="361">
        <v>0</v>
      </c>
      <c r="K800" s="361">
        <v>0</v>
      </c>
      <c r="L800" s="361">
        <v>0</v>
      </c>
      <c r="M800" s="361">
        <v>0</v>
      </c>
      <c r="N800" s="361">
        <v>0</v>
      </c>
      <c r="O800" s="361">
        <v>0</v>
      </c>
      <c r="P800" s="361">
        <v>0</v>
      </c>
      <c r="Q800" s="361">
        <v>0</v>
      </c>
      <c r="R800" s="361">
        <v>0</v>
      </c>
      <c r="S800" s="361">
        <v>0</v>
      </c>
      <c r="T800" s="361">
        <v>0</v>
      </c>
      <c r="U800" s="361">
        <v>0</v>
      </c>
      <c r="V800" s="361">
        <v>0</v>
      </c>
      <c r="W800" s="361">
        <v>0</v>
      </c>
      <c r="X800" s="361">
        <v>0</v>
      </c>
      <c r="Y800" s="361">
        <v>0</v>
      </c>
      <c r="Z800" s="362">
        <f t="shared" si="57"/>
        <v>0</v>
      </c>
      <c r="AA800" s="363"/>
    </row>
    <row r="801" spans="1:27" s="364" customFormat="1" ht="12.75" customHeight="1">
      <c r="A801" s="358">
        <f t="shared" si="55"/>
        <v>15</v>
      </c>
      <c r="B801" s="398">
        <v>230101220010101</v>
      </c>
      <c r="C801" s="417" t="s">
        <v>971</v>
      </c>
      <c r="D801" s="359">
        <f>+SUMIF('BG SISTEMA'!A:A,'CA EF'!B801,'BG SISTEMA'!F:F)</f>
        <v>0</v>
      </c>
      <c r="E801" s="360"/>
      <c r="F801" s="360"/>
      <c r="G801" s="418">
        <v>0</v>
      </c>
      <c r="H801" s="361">
        <f t="shared" si="56"/>
        <v>0</v>
      </c>
      <c r="I801" s="361">
        <v>0</v>
      </c>
      <c r="J801" s="361">
        <v>0</v>
      </c>
      <c r="K801" s="361">
        <v>0</v>
      </c>
      <c r="L801" s="361">
        <v>0</v>
      </c>
      <c r="M801" s="361">
        <v>0</v>
      </c>
      <c r="N801" s="361">
        <v>0</v>
      </c>
      <c r="O801" s="361">
        <v>0</v>
      </c>
      <c r="P801" s="361">
        <v>0</v>
      </c>
      <c r="Q801" s="361">
        <v>0</v>
      </c>
      <c r="R801" s="361">
        <v>0</v>
      </c>
      <c r="S801" s="361">
        <v>0</v>
      </c>
      <c r="T801" s="361">
        <v>0</v>
      </c>
      <c r="U801" s="361">
        <v>0</v>
      </c>
      <c r="V801" s="361">
        <v>0</v>
      </c>
      <c r="W801" s="361">
        <v>0</v>
      </c>
      <c r="X801" s="361">
        <v>0</v>
      </c>
      <c r="Y801" s="361">
        <v>0</v>
      </c>
      <c r="Z801" s="362">
        <f t="shared" si="57"/>
        <v>0</v>
      </c>
      <c r="AA801" s="365"/>
    </row>
    <row r="802" spans="1:27" s="364" customFormat="1" ht="12.75" customHeight="1">
      <c r="A802" s="358">
        <f t="shared" si="55"/>
        <v>15</v>
      </c>
      <c r="B802" s="398">
        <v>230101220010199</v>
      </c>
      <c r="C802" s="417" t="s">
        <v>972</v>
      </c>
      <c r="D802" s="359">
        <f>+SUMIF('BG SISTEMA'!A:A,'CA EF'!B802,'BG SISTEMA'!F:F)</f>
        <v>0</v>
      </c>
      <c r="E802" s="360"/>
      <c r="F802" s="360"/>
      <c r="G802" s="418">
        <v>0</v>
      </c>
      <c r="H802" s="361">
        <f t="shared" si="56"/>
        <v>0</v>
      </c>
      <c r="I802" s="361">
        <v>0</v>
      </c>
      <c r="J802" s="361">
        <v>0</v>
      </c>
      <c r="K802" s="361">
        <v>0</v>
      </c>
      <c r="L802" s="361">
        <v>0</v>
      </c>
      <c r="M802" s="361">
        <v>0</v>
      </c>
      <c r="N802" s="361">
        <v>0</v>
      </c>
      <c r="O802" s="361">
        <v>0</v>
      </c>
      <c r="P802" s="361">
        <v>0</v>
      </c>
      <c r="Q802" s="361">
        <v>0</v>
      </c>
      <c r="R802" s="361">
        <v>0</v>
      </c>
      <c r="S802" s="361">
        <v>0</v>
      </c>
      <c r="T802" s="361">
        <v>0</v>
      </c>
      <c r="U802" s="361">
        <v>0</v>
      </c>
      <c r="V802" s="361">
        <v>0</v>
      </c>
      <c r="W802" s="361">
        <v>0</v>
      </c>
      <c r="X802" s="361">
        <v>0</v>
      </c>
      <c r="Y802" s="361">
        <v>0</v>
      </c>
      <c r="Z802" s="362">
        <f t="shared" si="57"/>
        <v>0</v>
      </c>
      <c r="AA802" s="365"/>
    </row>
    <row r="803" spans="1:27" s="364" customFormat="1" ht="12.75" customHeight="1">
      <c r="A803" s="358">
        <f t="shared" si="55"/>
        <v>15</v>
      </c>
      <c r="B803" s="398">
        <v>230101220020101</v>
      </c>
      <c r="C803" s="417" t="s">
        <v>973</v>
      </c>
      <c r="D803" s="359">
        <f>+SUMIF('BG SISTEMA'!A:A,'CA EF'!B803,'BG SISTEMA'!F:F)</f>
        <v>0</v>
      </c>
      <c r="E803" s="360"/>
      <c r="F803" s="360"/>
      <c r="G803" s="418">
        <v>0</v>
      </c>
      <c r="H803" s="361">
        <f t="shared" si="56"/>
        <v>0</v>
      </c>
      <c r="I803" s="361">
        <v>0</v>
      </c>
      <c r="J803" s="361">
        <v>0</v>
      </c>
      <c r="K803" s="361">
        <v>0</v>
      </c>
      <c r="L803" s="361">
        <v>0</v>
      </c>
      <c r="M803" s="361">
        <v>0</v>
      </c>
      <c r="N803" s="361">
        <v>0</v>
      </c>
      <c r="O803" s="361">
        <v>0</v>
      </c>
      <c r="P803" s="361">
        <v>0</v>
      </c>
      <c r="Q803" s="361">
        <v>0</v>
      </c>
      <c r="R803" s="361">
        <v>0</v>
      </c>
      <c r="S803" s="361">
        <v>0</v>
      </c>
      <c r="T803" s="361">
        <v>0</v>
      </c>
      <c r="U803" s="361">
        <v>0</v>
      </c>
      <c r="V803" s="361">
        <v>0</v>
      </c>
      <c r="W803" s="361">
        <v>0</v>
      </c>
      <c r="X803" s="361">
        <v>0</v>
      </c>
      <c r="Y803" s="361">
        <v>0</v>
      </c>
      <c r="Z803" s="362">
        <f t="shared" si="57"/>
        <v>0</v>
      </c>
      <c r="AA803" s="365"/>
    </row>
    <row r="804" spans="1:27" s="364" customFormat="1" ht="12.75" customHeight="1">
      <c r="A804" s="358">
        <f t="shared" si="55"/>
        <v>15</v>
      </c>
      <c r="B804" s="398">
        <v>230101220020199</v>
      </c>
      <c r="C804" s="417" t="s">
        <v>974</v>
      </c>
      <c r="D804" s="359">
        <f>+SUMIF('BG SISTEMA'!A:A,'CA EF'!B804,'BG SISTEMA'!F:F)</f>
        <v>0</v>
      </c>
      <c r="E804" s="360"/>
      <c r="F804" s="360"/>
      <c r="G804" s="418">
        <v>0</v>
      </c>
      <c r="H804" s="361">
        <f t="shared" si="56"/>
        <v>0</v>
      </c>
      <c r="I804" s="361">
        <v>0</v>
      </c>
      <c r="J804" s="361">
        <v>0</v>
      </c>
      <c r="K804" s="361">
        <v>0</v>
      </c>
      <c r="L804" s="361">
        <v>0</v>
      </c>
      <c r="M804" s="361">
        <v>0</v>
      </c>
      <c r="N804" s="361">
        <v>0</v>
      </c>
      <c r="O804" s="361">
        <v>0</v>
      </c>
      <c r="P804" s="361">
        <v>0</v>
      </c>
      <c r="Q804" s="361">
        <v>0</v>
      </c>
      <c r="R804" s="361">
        <v>0</v>
      </c>
      <c r="S804" s="361">
        <v>0</v>
      </c>
      <c r="T804" s="361">
        <v>0</v>
      </c>
      <c r="U804" s="361">
        <v>0</v>
      </c>
      <c r="V804" s="361">
        <v>0</v>
      </c>
      <c r="W804" s="361">
        <v>0</v>
      </c>
      <c r="X804" s="361">
        <v>0</v>
      </c>
      <c r="Y804" s="361">
        <v>0</v>
      </c>
      <c r="Z804" s="362">
        <f t="shared" si="57"/>
        <v>0</v>
      </c>
      <c r="AA804" s="365"/>
    </row>
    <row r="805" spans="1:27" s="364" customFormat="1" ht="12.75" customHeight="1">
      <c r="A805" s="358">
        <f t="shared" si="55"/>
        <v>15</v>
      </c>
      <c r="B805" s="398">
        <v>230101240010101</v>
      </c>
      <c r="C805" s="417" t="s">
        <v>971</v>
      </c>
      <c r="D805" s="359">
        <f>+SUMIF('BG SISTEMA'!A:A,'CA EF'!B805,'BG SISTEMA'!F:F)</f>
        <v>0</v>
      </c>
      <c r="E805" s="360"/>
      <c r="F805" s="360"/>
      <c r="G805" s="418">
        <v>0</v>
      </c>
      <c r="H805" s="361">
        <f t="shared" si="56"/>
        <v>0</v>
      </c>
      <c r="I805" s="361">
        <v>0</v>
      </c>
      <c r="J805" s="361">
        <v>0</v>
      </c>
      <c r="K805" s="361">
        <v>0</v>
      </c>
      <c r="L805" s="361">
        <v>0</v>
      </c>
      <c r="M805" s="361">
        <v>0</v>
      </c>
      <c r="N805" s="361">
        <v>0</v>
      </c>
      <c r="O805" s="361">
        <v>0</v>
      </c>
      <c r="P805" s="361">
        <v>0</v>
      </c>
      <c r="Q805" s="361">
        <v>0</v>
      </c>
      <c r="R805" s="361">
        <v>0</v>
      </c>
      <c r="S805" s="361">
        <v>0</v>
      </c>
      <c r="T805" s="361">
        <v>0</v>
      </c>
      <c r="U805" s="361">
        <v>0</v>
      </c>
      <c r="V805" s="361">
        <v>0</v>
      </c>
      <c r="W805" s="361">
        <v>0</v>
      </c>
      <c r="X805" s="361">
        <v>0</v>
      </c>
      <c r="Y805" s="361">
        <v>0</v>
      </c>
      <c r="Z805" s="362">
        <f t="shared" si="57"/>
        <v>0</v>
      </c>
      <c r="AA805" s="365"/>
    </row>
    <row r="806" spans="1:27" s="364" customFormat="1" ht="12.75" customHeight="1">
      <c r="A806" s="358">
        <f t="shared" si="55"/>
        <v>15</v>
      </c>
      <c r="B806" s="398">
        <v>230101240010199</v>
      </c>
      <c r="C806" s="417" t="s">
        <v>972</v>
      </c>
      <c r="D806" s="359">
        <f>+SUMIF('BG SISTEMA'!A:A,'CA EF'!B806,'BG SISTEMA'!F:F)</f>
        <v>0</v>
      </c>
      <c r="E806" s="360"/>
      <c r="F806" s="360"/>
      <c r="G806" s="418">
        <v>0</v>
      </c>
      <c r="H806" s="361">
        <f t="shared" si="56"/>
        <v>0</v>
      </c>
      <c r="I806" s="361">
        <v>0</v>
      </c>
      <c r="J806" s="361">
        <v>0</v>
      </c>
      <c r="K806" s="361">
        <v>0</v>
      </c>
      <c r="L806" s="361">
        <v>0</v>
      </c>
      <c r="M806" s="361">
        <v>0</v>
      </c>
      <c r="N806" s="361">
        <v>0</v>
      </c>
      <c r="O806" s="361">
        <v>0</v>
      </c>
      <c r="P806" s="361">
        <v>0</v>
      </c>
      <c r="Q806" s="361">
        <v>0</v>
      </c>
      <c r="R806" s="361">
        <v>0</v>
      </c>
      <c r="S806" s="361">
        <v>0</v>
      </c>
      <c r="T806" s="361">
        <v>0</v>
      </c>
      <c r="U806" s="361">
        <v>0</v>
      </c>
      <c r="V806" s="361">
        <v>0</v>
      </c>
      <c r="W806" s="361">
        <v>0</v>
      </c>
      <c r="X806" s="361">
        <v>0</v>
      </c>
      <c r="Y806" s="361">
        <v>0</v>
      </c>
      <c r="Z806" s="362">
        <f t="shared" si="57"/>
        <v>0</v>
      </c>
      <c r="AA806" s="365"/>
    </row>
    <row r="807" spans="1:27" s="364" customFormat="1" ht="12.75" customHeight="1">
      <c r="A807" s="358">
        <f t="shared" si="55"/>
        <v>15</v>
      </c>
      <c r="B807" s="398">
        <v>230101240020101</v>
      </c>
      <c r="C807" s="417" t="s">
        <v>973</v>
      </c>
      <c r="D807" s="359">
        <f>+SUMIF('BG SISTEMA'!A:A,'CA EF'!B807,'BG SISTEMA'!F:F)</f>
        <v>0</v>
      </c>
      <c r="E807" s="360"/>
      <c r="F807" s="360"/>
      <c r="G807" s="418">
        <v>0</v>
      </c>
      <c r="H807" s="361">
        <f t="shared" si="56"/>
        <v>0</v>
      </c>
      <c r="I807" s="361">
        <v>0</v>
      </c>
      <c r="J807" s="361">
        <v>0</v>
      </c>
      <c r="K807" s="361">
        <v>0</v>
      </c>
      <c r="L807" s="361">
        <v>0</v>
      </c>
      <c r="M807" s="361">
        <v>0</v>
      </c>
      <c r="N807" s="361">
        <v>0</v>
      </c>
      <c r="O807" s="361">
        <v>0</v>
      </c>
      <c r="P807" s="361">
        <v>0</v>
      </c>
      <c r="Q807" s="361">
        <v>0</v>
      </c>
      <c r="R807" s="361">
        <v>0</v>
      </c>
      <c r="S807" s="361">
        <v>0</v>
      </c>
      <c r="T807" s="361">
        <v>0</v>
      </c>
      <c r="U807" s="361">
        <v>0</v>
      </c>
      <c r="V807" s="361">
        <v>0</v>
      </c>
      <c r="W807" s="361">
        <v>0</v>
      </c>
      <c r="X807" s="361">
        <v>0</v>
      </c>
      <c r="Y807" s="361">
        <v>0</v>
      </c>
      <c r="Z807" s="362">
        <f t="shared" si="57"/>
        <v>0</v>
      </c>
      <c r="AA807" s="365"/>
    </row>
    <row r="808" spans="1:27" s="364" customFormat="1" ht="12.75" customHeight="1">
      <c r="A808" s="358">
        <f t="shared" si="55"/>
        <v>15</v>
      </c>
      <c r="B808" s="398">
        <v>230101240020199</v>
      </c>
      <c r="C808" s="417" t="s">
        <v>974</v>
      </c>
      <c r="D808" s="359">
        <f>+SUMIF('BG SISTEMA'!A:A,'CA EF'!B808,'BG SISTEMA'!F:F)</f>
        <v>0</v>
      </c>
      <c r="E808" s="360"/>
      <c r="F808" s="360"/>
      <c r="G808" s="418">
        <v>0</v>
      </c>
      <c r="H808" s="361">
        <f t="shared" si="56"/>
        <v>0</v>
      </c>
      <c r="I808" s="361">
        <v>0</v>
      </c>
      <c r="J808" s="361">
        <v>0</v>
      </c>
      <c r="K808" s="361">
        <v>0</v>
      </c>
      <c r="L808" s="361">
        <v>0</v>
      </c>
      <c r="M808" s="361">
        <v>0</v>
      </c>
      <c r="N808" s="361">
        <v>0</v>
      </c>
      <c r="O808" s="361">
        <v>0</v>
      </c>
      <c r="P808" s="361">
        <v>0</v>
      </c>
      <c r="Q808" s="361">
        <v>0</v>
      </c>
      <c r="R808" s="361">
        <v>0</v>
      </c>
      <c r="S808" s="361">
        <v>0</v>
      </c>
      <c r="T808" s="361">
        <v>0</v>
      </c>
      <c r="U808" s="361">
        <v>0</v>
      </c>
      <c r="V808" s="361">
        <v>0</v>
      </c>
      <c r="W808" s="361">
        <v>0</v>
      </c>
      <c r="X808" s="361">
        <v>0</v>
      </c>
      <c r="Y808" s="361">
        <v>0</v>
      </c>
      <c r="Z808" s="362">
        <f t="shared" si="57"/>
        <v>0</v>
      </c>
      <c r="AA808" s="365"/>
    </row>
    <row r="809" spans="1:27" s="364" customFormat="1" ht="12.75" customHeight="1">
      <c r="A809" s="358">
        <f t="shared" si="55"/>
        <v>15</v>
      </c>
      <c r="B809" s="398">
        <v>230801260010101</v>
      </c>
      <c r="C809" s="417" t="s">
        <v>975</v>
      </c>
      <c r="D809" s="359">
        <f>+SUMIF('BG SISTEMA'!A:A,'CA EF'!B809,'BG SISTEMA'!F:F)</f>
        <v>0</v>
      </c>
      <c r="E809" s="360"/>
      <c r="F809" s="360"/>
      <c r="G809" s="418">
        <v>0</v>
      </c>
      <c r="H809" s="361">
        <f t="shared" si="56"/>
        <v>0</v>
      </c>
      <c r="I809" s="361">
        <v>0</v>
      </c>
      <c r="J809" s="361">
        <v>0</v>
      </c>
      <c r="K809" s="361">
        <v>0</v>
      </c>
      <c r="L809" s="361">
        <v>0</v>
      </c>
      <c r="M809" s="361">
        <v>0</v>
      </c>
      <c r="N809" s="361">
        <v>0</v>
      </c>
      <c r="O809" s="361">
        <v>0</v>
      </c>
      <c r="P809" s="361">
        <v>0</v>
      </c>
      <c r="Q809" s="361">
        <v>0</v>
      </c>
      <c r="R809" s="361">
        <v>0</v>
      </c>
      <c r="S809" s="361">
        <v>0</v>
      </c>
      <c r="T809" s="361">
        <v>0</v>
      </c>
      <c r="U809" s="361">
        <v>0</v>
      </c>
      <c r="V809" s="361">
        <v>0</v>
      </c>
      <c r="W809" s="361">
        <v>0</v>
      </c>
      <c r="X809" s="361">
        <v>0</v>
      </c>
      <c r="Y809" s="361">
        <v>0</v>
      </c>
      <c r="Z809" s="362">
        <f t="shared" si="57"/>
        <v>0</v>
      </c>
      <c r="AA809" s="363"/>
    </row>
    <row r="810" spans="1:27" s="364" customFormat="1" ht="12.75" customHeight="1">
      <c r="A810" s="358">
        <f t="shared" si="55"/>
        <v>15</v>
      </c>
      <c r="B810" s="398">
        <v>230801260010199</v>
      </c>
      <c r="C810" s="417" t="s">
        <v>976</v>
      </c>
      <c r="D810" s="359">
        <f>+SUMIF('BG SISTEMA'!A:A,'CA EF'!B810,'BG SISTEMA'!F:F)</f>
        <v>0</v>
      </c>
      <c r="E810" s="360"/>
      <c r="F810" s="360"/>
      <c r="G810" s="418">
        <v>0</v>
      </c>
      <c r="H810" s="361">
        <f t="shared" si="56"/>
        <v>0</v>
      </c>
      <c r="I810" s="361">
        <v>0</v>
      </c>
      <c r="J810" s="361">
        <v>0</v>
      </c>
      <c r="K810" s="361">
        <v>0</v>
      </c>
      <c r="L810" s="361">
        <v>0</v>
      </c>
      <c r="M810" s="361">
        <v>0</v>
      </c>
      <c r="N810" s="361">
        <v>0</v>
      </c>
      <c r="O810" s="361">
        <v>0</v>
      </c>
      <c r="P810" s="361">
        <v>0</v>
      </c>
      <c r="Q810" s="361">
        <v>0</v>
      </c>
      <c r="R810" s="361">
        <v>0</v>
      </c>
      <c r="S810" s="361">
        <v>0</v>
      </c>
      <c r="T810" s="361">
        <v>0</v>
      </c>
      <c r="U810" s="361">
        <v>0</v>
      </c>
      <c r="V810" s="361">
        <v>0</v>
      </c>
      <c r="W810" s="361">
        <v>0</v>
      </c>
      <c r="X810" s="361">
        <v>0</v>
      </c>
      <c r="Y810" s="361">
        <v>0</v>
      </c>
      <c r="Z810" s="362">
        <f t="shared" si="57"/>
        <v>0</v>
      </c>
      <c r="AA810" s="365"/>
    </row>
    <row r="811" spans="1:27" s="364" customFormat="1" ht="12.75" customHeight="1">
      <c r="A811" s="358">
        <f t="shared" si="55"/>
        <v>15</v>
      </c>
      <c r="B811" s="398">
        <v>230801260020101</v>
      </c>
      <c r="C811" s="417" t="s">
        <v>977</v>
      </c>
      <c r="D811" s="359">
        <f>+SUMIF('BG SISTEMA'!A:A,'CA EF'!B811,'BG SISTEMA'!F:F)</f>
        <v>0</v>
      </c>
      <c r="E811" s="360"/>
      <c r="F811" s="360"/>
      <c r="G811" s="418">
        <v>0</v>
      </c>
      <c r="H811" s="361">
        <f t="shared" si="56"/>
        <v>0</v>
      </c>
      <c r="I811" s="361">
        <v>0</v>
      </c>
      <c r="J811" s="361">
        <v>0</v>
      </c>
      <c r="K811" s="361">
        <v>0</v>
      </c>
      <c r="L811" s="361">
        <v>0</v>
      </c>
      <c r="M811" s="361">
        <v>0</v>
      </c>
      <c r="N811" s="361">
        <v>0</v>
      </c>
      <c r="O811" s="361">
        <v>0</v>
      </c>
      <c r="P811" s="361">
        <v>0</v>
      </c>
      <c r="Q811" s="361">
        <v>0</v>
      </c>
      <c r="R811" s="361">
        <v>0</v>
      </c>
      <c r="S811" s="361">
        <v>0</v>
      </c>
      <c r="T811" s="361">
        <v>0</v>
      </c>
      <c r="U811" s="361">
        <v>0</v>
      </c>
      <c r="V811" s="361">
        <v>0</v>
      </c>
      <c r="W811" s="361">
        <v>0</v>
      </c>
      <c r="X811" s="361">
        <v>0</v>
      </c>
      <c r="Y811" s="361">
        <v>0</v>
      </c>
      <c r="Z811" s="362">
        <f t="shared" si="57"/>
        <v>0</v>
      </c>
      <c r="AA811" s="365"/>
    </row>
    <row r="812" spans="1:27" s="364" customFormat="1" ht="12.75" customHeight="1">
      <c r="A812" s="358">
        <f t="shared" si="55"/>
        <v>15</v>
      </c>
      <c r="B812" s="398">
        <v>230801260020199</v>
      </c>
      <c r="C812" s="417" t="s">
        <v>978</v>
      </c>
      <c r="D812" s="359">
        <f>+SUMIF('BG SISTEMA'!A:A,'CA EF'!B812,'BG SISTEMA'!F:F)</f>
        <v>0</v>
      </c>
      <c r="E812" s="360"/>
      <c r="F812" s="360"/>
      <c r="G812" s="418">
        <v>0</v>
      </c>
      <c r="H812" s="361">
        <f t="shared" si="56"/>
        <v>0</v>
      </c>
      <c r="I812" s="361">
        <v>0</v>
      </c>
      <c r="J812" s="361">
        <v>0</v>
      </c>
      <c r="K812" s="361">
        <v>0</v>
      </c>
      <c r="L812" s="361">
        <v>0</v>
      </c>
      <c r="M812" s="361">
        <v>0</v>
      </c>
      <c r="N812" s="361">
        <v>0</v>
      </c>
      <c r="O812" s="361">
        <v>0</v>
      </c>
      <c r="P812" s="361">
        <v>0</v>
      </c>
      <c r="Q812" s="361">
        <v>0</v>
      </c>
      <c r="R812" s="361">
        <v>0</v>
      </c>
      <c r="S812" s="361">
        <v>0</v>
      </c>
      <c r="T812" s="361">
        <v>0</v>
      </c>
      <c r="U812" s="361">
        <v>0</v>
      </c>
      <c r="V812" s="361">
        <v>0</v>
      </c>
      <c r="W812" s="361">
        <v>0</v>
      </c>
      <c r="X812" s="361">
        <v>0</v>
      </c>
      <c r="Y812" s="361">
        <v>0</v>
      </c>
      <c r="Z812" s="362">
        <f t="shared" si="57"/>
        <v>0</v>
      </c>
      <c r="AA812" s="365"/>
    </row>
    <row r="813" spans="1:27" s="364" customFormat="1" ht="12.75" customHeight="1">
      <c r="A813" s="358">
        <f t="shared" si="55"/>
        <v>15</v>
      </c>
      <c r="B813" s="398">
        <v>230801260030101</v>
      </c>
      <c r="C813" s="417" t="s">
        <v>979</v>
      </c>
      <c r="D813" s="359">
        <f>+SUMIF('BG SISTEMA'!A:A,'CA EF'!B813,'BG SISTEMA'!F:F)</f>
        <v>0</v>
      </c>
      <c r="E813" s="360"/>
      <c r="F813" s="360"/>
      <c r="G813" s="418">
        <v>0</v>
      </c>
      <c r="H813" s="361">
        <f t="shared" si="56"/>
        <v>0</v>
      </c>
      <c r="I813" s="361">
        <v>0</v>
      </c>
      <c r="J813" s="361">
        <v>0</v>
      </c>
      <c r="K813" s="361">
        <v>0</v>
      </c>
      <c r="L813" s="361">
        <v>0</v>
      </c>
      <c r="M813" s="361">
        <v>0</v>
      </c>
      <c r="N813" s="361">
        <v>0</v>
      </c>
      <c r="O813" s="361">
        <v>0</v>
      </c>
      <c r="P813" s="361">
        <v>0</v>
      </c>
      <c r="Q813" s="361">
        <v>0</v>
      </c>
      <c r="R813" s="361">
        <v>0</v>
      </c>
      <c r="S813" s="361">
        <v>0</v>
      </c>
      <c r="T813" s="361">
        <v>0</v>
      </c>
      <c r="U813" s="361">
        <v>0</v>
      </c>
      <c r="V813" s="361">
        <v>0</v>
      </c>
      <c r="W813" s="361">
        <v>0</v>
      </c>
      <c r="X813" s="361">
        <v>0</v>
      </c>
      <c r="Y813" s="361">
        <v>0</v>
      </c>
      <c r="Z813" s="362">
        <f t="shared" si="57"/>
        <v>0</v>
      </c>
      <c r="AA813" s="365"/>
    </row>
    <row r="814" spans="1:27" s="364" customFormat="1" ht="12.75" customHeight="1">
      <c r="A814" s="358">
        <f t="shared" si="55"/>
        <v>15</v>
      </c>
      <c r="B814" s="398">
        <v>230801260030199</v>
      </c>
      <c r="C814" s="417" t="s">
        <v>980</v>
      </c>
      <c r="D814" s="359">
        <f>+SUMIF('BG SISTEMA'!A:A,'CA EF'!B814,'BG SISTEMA'!F:F)</f>
        <v>0</v>
      </c>
      <c r="E814" s="360"/>
      <c r="F814" s="360"/>
      <c r="G814" s="418">
        <v>0</v>
      </c>
      <c r="H814" s="361">
        <f t="shared" si="56"/>
        <v>0</v>
      </c>
      <c r="I814" s="361">
        <v>0</v>
      </c>
      <c r="J814" s="361">
        <v>0</v>
      </c>
      <c r="K814" s="361">
        <v>0</v>
      </c>
      <c r="L814" s="361">
        <v>0</v>
      </c>
      <c r="M814" s="361">
        <v>0</v>
      </c>
      <c r="N814" s="361">
        <v>0</v>
      </c>
      <c r="O814" s="361">
        <v>0</v>
      </c>
      <c r="P814" s="361">
        <v>0</v>
      </c>
      <c r="Q814" s="361">
        <v>0</v>
      </c>
      <c r="R814" s="361">
        <v>0</v>
      </c>
      <c r="S814" s="361">
        <v>0</v>
      </c>
      <c r="T814" s="361">
        <v>0</v>
      </c>
      <c r="U814" s="361">
        <v>0</v>
      </c>
      <c r="V814" s="361">
        <v>0</v>
      </c>
      <c r="W814" s="361">
        <v>0</v>
      </c>
      <c r="X814" s="361">
        <v>0</v>
      </c>
      <c r="Y814" s="361">
        <v>0</v>
      </c>
      <c r="Z814" s="362">
        <f t="shared" si="57"/>
        <v>0</v>
      </c>
      <c r="AA814" s="365"/>
    </row>
    <row r="815" spans="1:27" s="364" customFormat="1" ht="12.75" customHeight="1">
      <c r="A815" s="358">
        <f t="shared" si="55"/>
        <v>15</v>
      </c>
      <c r="B815" s="398">
        <v>230801260040101</v>
      </c>
      <c r="C815" s="417" t="s">
        <v>981</v>
      </c>
      <c r="D815" s="359">
        <f>+SUMIF('BG SISTEMA'!A:A,'CA EF'!B815,'BG SISTEMA'!F:F)</f>
        <v>0</v>
      </c>
      <c r="E815" s="360"/>
      <c r="F815" s="360"/>
      <c r="G815" s="418">
        <v>0</v>
      </c>
      <c r="H815" s="361">
        <f t="shared" si="56"/>
        <v>0</v>
      </c>
      <c r="I815" s="361">
        <v>0</v>
      </c>
      <c r="J815" s="361">
        <v>0</v>
      </c>
      <c r="K815" s="361">
        <v>0</v>
      </c>
      <c r="L815" s="361">
        <v>0</v>
      </c>
      <c r="M815" s="361">
        <v>0</v>
      </c>
      <c r="N815" s="361">
        <v>0</v>
      </c>
      <c r="O815" s="361">
        <v>0</v>
      </c>
      <c r="P815" s="361">
        <v>0</v>
      </c>
      <c r="Q815" s="361">
        <v>0</v>
      </c>
      <c r="R815" s="361">
        <v>0</v>
      </c>
      <c r="S815" s="361">
        <v>0</v>
      </c>
      <c r="T815" s="361">
        <v>0</v>
      </c>
      <c r="U815" s="361">
        <v>0</v>
      </c>
      <c r="V815" s="361">
        <v>0</v>
      </c>
      <c r="W815" s="361">
        <v>0</v>
      </c>
      <c r="X815" s="361">
        <v>0</v>
      </c>
      <c r="Y815" s="361">
        <v>0</v>
      </c>
      <c r="Z815" s="362">
        <f t="shared" si="57"/>
        <v>0</v>
      </c>
      <c r="AA815" s="365"/>
    </row>
    <row r="816" spans="1:27" s="364" customFormat="1" ht="12.75" customHeight="1">
      <c r="A816" s="358">
        <f t="shared" si="55"/>
        <v>15</v>
      </c>
      <c r="B816" s="398">
        <v>230801260040199</v>
      </c>
      <c r="C816" s="417" t="s">
        <v>982</v>
      </c>
      <c r="D816" s="359">
        <f>+SUMIF('BG SISTEMA'!A:A,'CA EF'!B816,'BG SISTEMA'!F:F)</f>
        <v>0</v>
      </c>
      <c r="E816" s="360"/>
      <c r="F816" s="360"/>
      <c r="G816" s="418">
        <v>0</v>
      </c>
      <c r="H816" s="361">
        <f t="shared" si="56"/>
        <v>0</v>
      </c>
      <c r="I816" s="361">
        <v>0</v>
      </c>
      <c r="J816" s="361">
        <v>0</v>
      </c>
      <c r="K816" s="361">
        <v>0</v>
      </c>
      <c r="L816" s="361">
        <v>0</v>
      </c>
      <c r="M816" s="361">
        <v>0</v>
      </c>
      <c r="N816" s="361">
        <v>0</v>
      </c>
      <c r="O816" s="361">
        <v>0</v>
      </c>
      <c r="P816" s="361">
        <v>0</v>
      </c>
      <c r="Q816" s="361">
        <v>0</v>
      </c>
      <c r="R816" s="361">
        <v>0</v>
      </c>
      <c r="S816" s="361">
        <v>0</v>
      </c>
      <c r="T816" s="361">
        <v>0</v>
      </c>
      <c r="U816" s="361">
        <v>0</v>
      </c>
      <c r="V816" s="361">
        <v>0</v>
      </c>
      <c r="W816" s="361">
        <v>0</v>
      </c>
      <c r="X816" s="361">
        <v>0</v>
      </c>
      <c r="Y816" s="361">
        <v>0</v>
      </c>
      <c r="Z816" s="362">
        <f t="shared" si="57"/>
        <v>0</v>
      </c>
      <c r="AA816" s="365"/>
    </row>
    <row r="817" spans="1:27" s="364" customFormat="1" ht="12.75" customHeight="1">
      <c r="A817" s="358">
        <f t="shared" si="55"/>
        <v>15</v>
      </c>
      <c r="B817" s="398">
        <v>230801260050101</v>
      </c>
      <c r="C817" s="417" t="s">
        <v>983</v>
      </c>
      <c r="D817" s="359">
        <f>+SUMIF('BG SISTEMA'!A:A,'CA EF'!B817,'BG SISTEMA'!F:F)</f>
        <v>0</v>
      </c>
      <c r="E817" s="360"/>
      <c r="F817" s="360"/>
      <c r="G817" s="418">
        <v>0</v>
      </c>
      <c r="H817" s="361">
        <f t="shared" si="56"/>
        <v>0</v>
      </c>
      <c r="I817" s="361">
        <v>0</v>
      </c>
      <c r="J817" s="361">
        <v>0</v>
      </c>
      <c r="K817" s="361">
        <v>0</v>
      </c>
      <c r="L817" s="361">
        <v>0</v>
      </c>
      <c r="M817" s="361">
        <v>0</v>
      </c>
      <c r="N817" s="361">
        <v>0</v>
      </c>
      <c r="O817" s="361">
        <v>0</v>
      </c>
      <c r="P817" s="361">
        <v>0</v>
      </c>
      <c r="Q817" s="361">
        <v>0</v>
      </c>
      <c r="R817" s="361">
        <v>0</v>
      </c>
      <c r="S817" s="361">
        <v>0</v>
      </c>
      <c r="T817" s="361">
        <v>0</v>
      </c>
      <c r="U817" s="361">
        <v>0</v>
      </c>
      <c r="V817" s="361">
        <v>0</v>
      </c>
      <c r="W817" s="361">
        <v>0</v>
      </c>
      <c r="X817" s="361">
        <v>0</v>
      </c>
      <c r="Y817" s="361">
        <v>0</v>
      </c>
      <c r="Z817" s="362">
        <f t="shared" si="57"/>
        <v>0</v>
      </c>
      <c r="AA817" s="365"/>
    </row>
    <row r="818" spans="1:27" s="364" customFormat="1" ht="12.75" customHeight="1">
      <c r="A818" s="358">
        <f t="shared" si="44"/>
        <v>15</v>
      </c>
      <c r="B818" s="398">
        <v>230801260050199</v>
      </c>
      <c r="C818" s="417" t="s">
        <v>984</v>
      </c>
      <c r="D818" s="359">
        <f>+SUMIF('BG SISTEMA'!A:A,'CA EF'!B818,'BG SISTEMA'!F:F)</f>
        <v>0</v>
      </c>
      <c r="E818" s="360"/>
      <c r="F818" s="360"/>
      <c r="G818" s="418">
        <v>0</v>
      </c>
      <c r="H818" s="361">
        <f t="shared" si="45"/>
        <v>0</v>
      </c>
      <c r="I818" s="361">
        <v>0</v>
      </c>
      <c r="J818" s="361">
        <v>0</v>
      </c>
      <c r="K818" s="361">
        <v>0</v>
      </c>
      <c r="L818" s="361">
        <v>0</v>
      </c>
      <c r="M818" s="361">
        <v>0</v>
      </c>
      <c r="N818" s="361">
        <v>0</v>
      </c>
      <c r="O818" s="361">
        <v>0</v>
      </c>
      <c r="P818" s="361">
        <v>0</v>
      </c>
      <c r="Q818" s="361">
        <v>0</v>
      </c>
      <c r="R818" s="361">
        <v>0</v>
      </c>
      <c r="S818" s="361">
        <v>0</v>
      </c>
      <c r="T818" s="361">
        <v>0</v>
      </c>
      <c r="U818" s="361">
        <v>0</v>
      </c>
      <c r="V818" s="361">
        <v>0</v>
      </c>
      <c r="W818" s="361">
        <v>0</v>
      </c>
      <c r="X818" s="361">
        <v>0</v>
      </c>
      <c r="Y818" s="361">
        <v>0</v>
      </c>
      <c r="Z818" s="362">
        <f t="shared" si="42"/>
        <v>0</v>
      </c>
      <c r="AA818" s="365"/>
    </row>
    <row r="819" spans="1:27" s="364" customFormat="1" ht="12.75" customHeight="1">
      <c r="A819" s="358">
        <f t="shared" si="44"/>
        <v>15</v>
      </c>
      <c r="B819" s="398">
        <v>230801260060101</v>
      </c>
      <c r="C819" s="417" t="s">
        <v>985</v>
      </c>
      <c r="D819" s="359">
        <f>+SUMIF('BG SISTEMA'!A:A,'CA EF'!B819,'BG SISTEMA'!F:F)</f>
        <v>0</v>
      </c>
      <c r="E819" s="360"/>
      <c r="F819" s="360"/>
      <c r="G819" s="418">
        <v>0</v>
      </c>
      <c r="H819" s="361">
        <f t="shared" si="45"/>
        <v>0</v>
      </c>
      <c r="I819" s="361">
        <v>0</v>
      </c>
      <c r="J819" s="361">
        <v>0</v>
      </c>
      <c r="K819" s="361">
        <v>0</v>
      </c>
      <c r="L819" s="361">
        <v>0</v>
      </c>
      <c r="M819" s="361">
        <v>0</v>
      </c>
      <c r="N819" s="361">
        <v>0</v>
      </c>
      <c r="O819" s="361">
        <v>0</v>
      </c>
      <c r="P819" s="361">
        <v>0</v>
      </c>
      <c r="Q819" s="361">
        <v>0</v>
      </c>
      <c r="R819" s="361">
        <v>0</v>
      </c>
      <c r="S819" s="361">
        <v>0</v>
      </c>
      <c r="T819" s="361">
        <v>0</v>
      </c>
      <c r="U819" s="361">
        <v>0</v>
      </c>
      <c r="V819" s="361">
        <v>0</v>
      </c>
      <c r="W819" s="361">
        <v>0</v>
      </c>
      <c r="X819" s="361">
        <v>0</v>
      </c>
      <c r="Y819" s="361">
        <v>0</v>
      </c>
      <c r="Z819" s="362">
        <f t="shared" si="42"/>
        <v>0</v>
      </c>
      <c r="AA819" s="365"/>
    </row>
    <row r="820" spans="1:27" s="364" customFormat="1" ht="12.75" customHeight="1">
      <c r="A820" s="358">
        <f t="shared" si="44"/>
        <v>15</v>
      </c>
      <c r="B820" s="398">
        <v>230801260060199</v>
      </c>
      <c r="C820" s="417" t="s">
        <v>986</v>
      </c>
      <c r="D820" s="359">
        <f>+SUMIF('BG SISTEMA'!A:A,'CA EF'!B820,'BG SISTEMA'!F:F)</f>
        <v>0</v>
      </c>
      <c r="E820" s="360"/>
      <c r="F820" s="360"/>
      <c r="G820" s="418">
        <v>0</v>
      </c>
      <c r="H820" s="361">
        <f t="shared" si="45"/>
        <v>0</v>
      </c>
      <c r="I820" s="361">
        <v>0</v>
      </c>
      <c r="J820" s="361">
        <v>0</v>
      </c>
      <c r="K820" s="361">
        <v>0</v>
      </c>
      <c r="L820" s="361">
        <v>0</v>
      </c>
      <c r="M820" s="361">
        <v>0</v>
      </c>
      <c r="N820" s="361">
        <v>0</v>
      </c>
      <c r="O820" s="361">
        <v>0</v>
      </c>
      <c r="P820" s="361">
        <v>0</v>
      </c>
      <c r="Q820" s="361">
        <v>0</v>
      </c>
      <c r="R820" s="361">
        <v>0</v>
      </c>
      <c r="S820" s="361">
        <v>0</v>
      </c>
      <c r="T820" s="361">
        <v>0</v>
      </c>
      <c r="U820" s="361">
        <v>0</v>
      </c>
      <c r="V820" s="361">
        <v>0</v>
      </c>
      <c r="W820" s="361">
        <v>0</v>
      </c>
      <c r="X820" s="361">
        <v>0</v>
      </c>
      <c r="Y820" s="361">
        <v>0</v>
      </c>
      <c r="Z820" s="362">
        <f t="shared" si="42"/>
        <v>0</v>
      </c>
      <c r="AA820" s="363"/>
    </row>
    <row r="821" spans="1:27" s="364" customFormat="1" ht="12.75" customHeight="1">
      <c r="A821" s="358">
        <f t="shared" si="44"/>
        <v>15</v>
      </c>
      <c r="B821" s="398">
        <v>230801260070101</v>
      </c>
      <c r="C821" s="417" t="s">
        <v>987</v>
      </c>
      <c r="D821" s="359">
        <f>+SUMIF('BG SISTEMA'!A:A,'CA EF'!B821,'BG SISTEMA'!F:F)</f>
        <v>0</v>
      </c>
      <c r="E821" s="360"/>
      <c r="F821" s="360"/>
      <c r="G821" s="418">
        <v>0</v>
      </c>
      <c r="H821" s="361">
        <f t="shared" si="45"/>
        <v>0</v>
      </c>
      <c r="I821" s="361">
        <v>0</v>
      </c>
      <c r="J821" s="361">
        <v>0</v>
      </c>
      <c r="K821" s="361">
        <v>0</v>
      </c>
      <c r="L821" s="361">
        <v>0</v>
      </c>
      <c r="M821" s="361">
        <v>0</v>
      </c>
      <c r="N821" s="361">
        <v>0</v>
      </c>
      <c r="O821" s="361">
        <v>0</v>
      </c>
      <c r="P821" s="361">
        <v>0</v>
      </c>
      <c r="Q821" s="361">
        <v>0</v>
      </c>
      <c r="R821" s="361">
        <v>0</v>
      </c>
      <c r="S821" s="361">
        <v>0</v>
      </c>
      <c r="T821" s="361">
        <v>0</v>
      </c>
      <c r="U821" s="361">
        <v>0</v>
      </c>
      <c r="V821" s="361">
        <v>0</v>
      </c>
      <c r="W821" s="361">
        <v>0</v>
      </c>
      <c r="X821" s="361">
        <v>0</v>
      </c>
      <c r="Y821" s="361">
        <v>0</v>
      </c>
      <c r="Z821" s="362">
        <f t="shared" si="42"/>
        <v>0</v>
      </c>
      <c r="AA821" s="365"/>
    </row>
    <row r="822" spans="1:27" s="364" customFormat="1" ht="12.75" customHeight="1">
      <c r="A822" s="358">
        <f t="shared" si="44"/>
        <v>15</v>
      </c>
      <c r="B822" s="398">
        <v>230801260070199</v>
      </c>
      <c r="C822" s="417" t="s">
        <v>988</v>
      </c>
      <c r="D822" s="359">
        <f>+SUMIF('BG SISTEMA'!A:A,'CA EF'!B822,'BG SISTEMA'!F:F)</f>
        <v>0</v>
      </c>
      <c r="E822" s="360"/>
      <c r="F822" s="360"/>
      <c r="G822" s="418">
        <v>0</v>
      </c>
      <c r="H822" s="361">
        <f t="shared" si="45"/>
        <v>0</v>
      </c>
      <c r="I822" s="361">
        <v>0</v>
      </c>
      <c r="J822" s="361">
        <v>0</v>
      </c>
      <c r="K822" s="361">
        <v>0</v>
      </c>
      <c r="L822" s="361">
        <v>0</v>
      </c>
      <c r="M822" s="361">
        <v>0</v>
      </c>
      <c r="N822" s="361">
        <v>0</v>
      </c>
      <c r="O822" s="361">
        <v>0</v>
      </c>
      <c r="P822" s="361">
        <v>0</v>
      </c>
      <c r="Q822" s="361">
        <v>0</v>
      </c>
      <c r="R822" s="361">
        <v>0</v>
      </c>
      <c r="S822" s="361">
        <v>0</v>
      </c>
      <c r="T822" s="361">
        <v>0</v>
      </c>
      <c r="U822" s="361">
        <v>0</v>
      </c>
      <c r="V822" s="361">
        <v>0</v>
      </c>
      <c r="W822" s="361">
        <v>0</v>
      </c>
      <c r="X822" s="361">
        <v>0</v>
      </c>
      <c r="Y822" s="361">
        <v>0</v>
      </c>
      <c r="Z822" s="362">
        <f t="shared" si="42"/>
        <v>0</v>
      </c>
      <c r="AA822" s="365"/>
    </row>
    <row r="823" spans="1:27" s="364" customFormat="1" ht="12.75" customHeight="1">
      <c r="A823" s="358">
        <f t="shared" si="44"/>
        <v>15</v>
      </c>
      <c r="B823" s="398">
        <v>230801269010101</v>
      </c>
      <c r="C823" s="417" t="s">
        <v>989</v>
      </c>
      <c r="D823" s="359">
        <f>+SUMIF('BG SISTEMA'!A:A,'CA EF'!B823,'BG SISTEMA'!F:F)</f>
        <v>0</v>
      </c>
      <c r="E823" s="360"/>
      <c r="F823" s="360"/>
      <c r="G823" s="418">
        <v>0</v>
      </c>
      <c r="H823" s="361">
        <f t="shared" si="45"/>
        <v>0</v>
      </c>
      <c r="I823" s="361">
        <v>0</v>
      </c>
      <c r="J823" s="361">
        <v>0</v>
      </c>
      <c r="K823" s="361">
        <v>0</v>
      </c>
      <c r="L823" s="361">
        <v>0</v>
      </c>
      <c r="M823" s="361">
        <v>0</v>
      </c>
      <c r="N823" s="361">
        <v>0</v>
      </c>
      <c r="O823" s="361">
        <v>0</v>
      </c>
      <c r="P823" s="361">
        <v>0</v>
      </c>
      <c r="Q823" s="361">
        <v>0</v>
      </c>
      <c r="R823" s="361">
        <v>0</v>
      </c>
      <c r="S823" s="361">
        <v>0</v>
      </c>
      <c r="T823" s="361">
        <v>0</v>
      </c>
      <c r="U823" s="361">
        <v>0</v>
      </c>
      <c r="V823" s="361">
        <v>0</v>
      </c>
      <c r="W823" s="361">
        <v>0</v>
      </c>
      <c r="X823" s="361">
        <v>0</v>
      </c>
      <c r="Y823" s="361">
        <v>0</v>
      </c>
      <c r="Z823" s="362">
        <f t="shared" si="42"/>
        <v>0</v>
      </c>
      <c r="AA823" s="365"/>
    </row>
    <row r="824" spans="1:27" s="364" customFormat="1" ht="12.75" customHeight="1">
      <c r="A824" s="358">
        <f t="shared" si="44"/>
        <v>15</v>
      </c>
      <c r="B824" s="398">
        <v>230801269010199</v>
      </c>
      <c r="C824" s="417" t="s">
        <v>990</v>
      </c>
      <c r="D824" s="359">
        <f>+SUMIF('BG SISTEMA'!A:A,'CA EF'!B824,'BG SISTEMA'!F:F)</f>
        <v>0</v>
      </c>
      <c r="E824" s="360"/>
      <c r="F824" s="360"/>
      <c r="G824" s="418">
        <v>0</v>
      </c>
      <c r="H824" s="361">
        <f t="shared" si="45"/>
        <v>0</v>
      </c>
      <c r="I824" s="361">
        <v>0</v>
      </c>
      <c r="J824" s="361">
        <v>0</v>
      </c>
      <c r="K824" s="361">
        <v>0</v>
      </c>
      <c r="L824" s="361">
        <v>0</v>
      </c>
      <c r="M824" s="361">
        <v>0</v>
      </c>
      <c r="N824" s="361">
        <v>0</v>
      </c>
      <c r="O824" s="361">
        <v>0</v>
      </c>
      <c r="P824" s="361">
        <v>0</v>
      </c>
      <c r="Q824" s="361">
        <v>0</v>
      </c>
      <c r="R824" s="361">
        <v>0</v>
      </c>
      <c r="S824" s="361">
        <v>0</v>
      </c>
      <c r="T824" s="361">
        <v>0</v>
      </c>
      <c r="U824" s="361">
        <v>0</v>
      </c>
      <c r="V824" s="361">
        <v>0</v>
      </c>
      <c r="W824" s="361">
        <v>0</v>
      </c>
      <c r="X824" s="361">
        <v>0</v>
      </c>
      <c r="Y824" s="361">
        <v>0</v>
      </c>
      <c r="Z824" s="362">
        <f t="shared" si="42"/>
        <v>0</v>
      </c>
      <c r="AA824" s="365"/>
    </row>
    <row r="825" spans="1:27" s="364" customFormat="1" ht="12.75" customHeight="1">
      <c r="A825" s="358">
        <f t="shared" si="44"/>
        <v>15</v>
      </c>
      <c r="B825" s="398">
        <v>230801269020101</v>
      </c>
      <c r="C825" s="417" t="s">
        <v>991</v>
      </c>
      <c r="D825" s="359">
        <f>+SUMIF('BG SISTEMA'!A:A,'CA EF'!B825,'BG SISTEMA'!F:F)</f>
        <v>0</v>
      </c>
      <c r="E825" s="360"/>
      <c r="F825" s="360"/>
      <c r="G825" s="418">
        <v>0</v>
      </c>
      <c r="H825" s="361">
        <f t="shared" si="45"/>
        <v>0</v>
      </c>
      <c r="I825" s="361">
        <v>0</v>
      </c>
      <c r="J825" s="361">
        <v>0</v>
      </c>
      <c r="K825" s="361">
        <v>0</v>
      </c>
      <c r="L825" s="361">
        <v>0</v>
      </c>
      <c r="M825" s="361">
        <v>0</v>
      </c>
      <c r="N825" s="361">
        <v>0</v>
      </c>
      <c r="O825" s="361">
        <v>0</v>
      </c>
      <c r="P825" s="361">
        <v>0</v>
      </c>
      <c r="Q825" s="361">
        <v>0</v>
      </c>
      <c r="R825" s="361">
        <v>0</v>
      </c>
      <c r="S825" s="361">
        <v>0</v>
      </c>
      <c r="T825" s="361">
        <v>0</v>
      </c>
      <c r="U825" s="361">
        <v>0</v>
      </c>
      <c r="V825" s="361">
        <v>0</v>
      </c>
      <c r="W825" s="361">
        <v>0</v>
      </c>
      <c r="X825" s="361">
        <v>0</v>
      </c>
      <c r="Y825" s="361">
        <v>0</v>
      </c>
      <c r="Z825" s="362">
        <f t="shared" si="42"/>
        <v>0</v>
      </c>
      <c r="AA825" s="363"/>
    </row>
    <row r="826" spans="1:27" s="364" customFormat="1" ht="12.75" customHeight="1">
      <c r="A826" s="358">
        <f t="shared" si="44"/>
        <v>15</v>
      </c>
      <c r="B826" s="398">
        <v>230801269020199</v>
      </c>
      <c r="C826" s="417" t="s">
        <v>992</v>
      </c>
      <c r="D826" s="359">
        <f>+SUMIF('BG SISTEMA'!A:A,'CA EF'!B826,'BG SISTEMA'!F:F)</f>
        <v>0</v>
      </c>
      <c r="E826" s="360"/>
      <c r="F826" s="360"/>
      <c r="G826" s="418">
        <v>0</v>
      </c>
      <c r="H826" s="361">
        <f t="shared" si="45"/>
        <v>0</v>
      </c>
      <c r="I826" s="361">
        <v>0</v>
      </c>
      <c r="J826" s="361">
        <v>0</v>
      </c>
      <c r="K826" s="361">
        <v>0</v>
      </c>
      <c r="L826" s="361">
        <v>0</v>
      </c>
      <c r="M826" s="361">
        <v>0</v>
      </c>
      <c r="N826" s="361">
        <v>0</v>
      </c>
      <c r="O826" s="361">
        <v>0</v>
      </c>
      <c r="P826" s="361">
        <v>0</v>
      </c>
      <c r="Q826" s="361">
        <v>0</v>
      </c>
      <c r="R826" s="361">
        <v>0</v>
      </c>
      <c r="S826" s="361">
        <v>0</v>
      </c>
      <c r="T826" s="361">
        <v>0</v>
      </c>
      <c r="U826" s="361">
        <v>0</v>
      </c>
      <c r="V826" s="361">
        <v>0</v>
      </c>
      <c r="W826" s="361">
        <v>0</v>
      </c>
      <c r="X826" s="361">
        <v>0</v>
      </c>
      <c r="Y826" s="361">
        <v>0</v>
      </c>
      <c r="Z826" s="362">
        <f t="shared" si="42"/>
        <v>0</v>
      </c>
      <c r="AA826" s="365"/>
    </row>
    <row r="827" spans="1:27" s="364" customFormat="1" ht="12.75" customHeight="1">
      <c r="A827" s="358">
        <f t="shared" si="44"/>
        <v>15</v>
      </c>
      <c r="B827" s="398">
        <v>230801269030101</v>
      </c>
      <c r="C827" s="417" t="s">
        <v>993</v>
      </c>
      <c r="D827" s="359">
        <f>+SUMIF('BG SISTEMA'!A:A,'CA EF'!B827,'BG SISTEMA'!F:F)</f>
        <v>0</v>
      </c>
      <c r="E827" s="360"/>
      <c r="F827" s="360"/>
      <c r="G827" s="418">
        <v>0</v>
      </c>
      <c r="H827" s="361">
        <f t="shared" si="45"/>
        <v>0</v>
      </c>
      <c r="I827" s="361">
        <v>0</v>
      </c>
      <c r="J827" s="361">
        <v>0</v>
      </c>
      <c r="K827" s="361">
        <v>0</v>
      </c>
      <c r="L827" s="361">
        <v>0</v>
      </c>
      <c r="M827" s="361">
        <v>0</v>
      </c>
      <c r="N827" s="361">
        <v>0</v>
      </c>
      <c r="O827" s="361">
        <v>0</v>
      </c>
      <c r="P827" s="361">
        <v>0</v>
      </c>
      <c r="Q827" s="361">
        <v>0</v>
      </c>
      <c r="R827" s="361">
        <v>0</v>
      </c>
      <c r="S827" s="361">
        <v>0</v>
      </c>
      <c r="T827" s="361">
        <v>0</v>
      </c>
      <c r="U827" s="361">
        <v>0</v>
      </c>
      <c r="V827" s="361">
        <v>0</v>
      </c>
      <c r="W827" s="361">
        <v>0</v>
      </c>
      <c r="X827" s="361">
        <v>0</v>
      </c>
      <c r="Y827" s="361">
        <v>0</v>
      </c>
      <c r="Z827" s="362">
        <f t="shared" si="42"/>
        <v>0</v>
      </c>
      <c r="AA827" s="365"/>
    </row>
    <row r="828" spans="1:27" s="364" customFormat="1" ht="12.75" customHeight="1">
      <c r="A828" s="358">
        <f t="shared" si="44"/>
        <v>15</v>
      </c>
      <c r="B828" s="398">
        <v>230801269030199</v>
      </c>
      <c r="C828" s="417" t="s">
        <v>994</v>
      </c>
      <c r="D828" s="359">
        <f>+SUMIF('BG SISTEMA'!A:A,'CA EF'!B828,'BG SISTEMA'!F:F)</f>
        <v>0</v>
      </c>
      <c r="E828" s="360"/>
      <c r="F828" s="360"/>
      <c r="G828" s="418">
        <v>0</v>
      </c>
      <c r="H828" s="361">
        <f t="shared" si="45"/>
        <v>0</v>
      </c>
      <c r="I828" s="361">
        <v>0</v>
      </c>
      <c r="J828" s="361">
        <v>0</v>
      </c>
      <c r="K828" s="361">
        <v>0</v>
      </c>
      <c r="L828" s="361">
        <v>0</v>
      </c>
      <c r="M828" s="361">
        <v>0</v>
      </c>
      <c r="N828" s="361">
        <v>0</v>
      </c>
      <c r="O828" s="361">
        <v>0</v>
      </c>
      <c r="P828" s="361">
        <v>0</v>
      </c>
      <c r="Q828" s="361">
        <v>0</v>
      </c>
      <c r="R828" s="361">
        <v>0</v>
      </c>
      <c r="S828" s="361">
        <v>0</v>
      </c>
      <c r="T828" s="361">
        <v>0</v>
      </c>
      <c r="U828" s="361">
        <v>0</v>
      </c>
      <c r="V828" s="361">
        <v>0</v>
      </c>
      <c r="W828" s="361">
        <v>0</v>
      </c>
      <c r="X828" s="361">
        <v>0</v>
      </c>
      <c r="Y828" s="361">
        <v>0</v>
      </c>
      <c r="Z828" s="362">
        <f t="shared" si="42"/>
        <v>0</v>
      </c>
      <c r="AA828" s="365"/>
    </row>
    <row r="829" spans="1:27" s="364" customFormat="1" ht="12.75" customHeight="1">
      <c r="A829" s="358">
        <f t="shared" si="44"/>
        <v>15</v>
      </c>
      <c r="B829" s="398">
        <v>230801269040101</v>
      </c>
      <c r="C829" s="417" t="s">
        <v>995</v>
      </c>
      <c r="D829" s="359">
        <f>+SUMIF('BG SISTEMA'!A:A,'CA EF'!B829,'BG SISTEMA'!F:F)</f>
        <v>0</v>
      </c>
      <c r="E829" s="360"/>
      <c r="F829" s="360"/>
      <c r="G829" s="418">
        <v>0</v>
      </c>
      <c r="H829" s="361">
        <f t="shared" si="45"/>
        <v>0</v>
      </c>
      <c r="I829" s="361">
        <v>0</v>
      </c>
      <c r="J829" s="361">
        <v>0</v>
      </c>
      <c r="K829" s="361">
        <v>0</v>
      </c>
      <c r="L829" s="361">
        <v>0</v>
      </c>
      <c r="M829" s="361">
        <v>0</v>
      </c>
      <c r="N829" s="361">
        <v>0</v>
      </c>
      <c r="O829" s="361">
        <v>0</v>
      </c>
      <c r="P829" s="361">
        <v>0</v>
      </c>
      <c r="Q829" s="361">
        <v>0</v>
      </c>
      <c r="R829" s="361">
        <v>0</v>
      </c>
      <c r="S829" s="361">
        <v>0</v>
      </c>
      <c r="T829" s="361">
        <v>0</v>
      </c>
      <c r="U829" s="361">
        <v>0</v>
      </c>
      <c r="V829" s="361">
        <v>0</v>
      </c>
      <c r="W829" s="361">
        <v>0</v>
      </c>
      <c r="X829" s="361">
        <v>0</v>
      </c>
      <c r="Y829" s="361">
        <v>0</v>
      </c>
      <c r="Z829" s="362">
        <f t="shared" si="42"/>
        <v>0</v>
      </c>
      <c r="AA829" s="365"/>
    </row>
    <row r="830" spans="1:27" s="364" customFormat="1" ht="12.75" customHeight="1">
      <c r="A830" s="358">
        <f t="shared" si="44"/>
        <v>15</v>
      </c>
      <c r="B830" s="398">
        <v>230801269040199</v>
      </c>
      <c r="C830" s="417" t="s">
        <v>996</v>
      </c>
      <c r="D830" s="359">
        <f>+SUMIF('BG SISTEMA'!A:A,'CA EF'!B830,'BG SISTEMA'!F:F)</f>
        <v>0</v>
      </c>
      <c r="E830" s="360"/>
      <c r="F830" s="360"/>
      <c r="G830" s="418">
        <v>0</v>
      </c>
      <c r="H830" s="361">
        <f t="shared" si="45"/>
        <v>0</v>
      </c>
      <c r="I830" s="361">
        <v>0</v>
      </c>
      <c r="J830" s="361">
        <v>0</v>
      </c>
      <c r="K830" s="361">
        <v>0</v>
      </c>
      <c r="L830" s="361">
        <v>0</v>
      </c>
      <c r="M830" s="361">
        <v>0</v>
      </c>
      <c r="N830" s="361">
        <v>0</v>
      </c>
      <c r="O830" s="361">
        <v>0</v>
      </c>
      <c r="P830" s="361">
        <v>0</v>
      </c>
      <c r="Q830" s="361">
        <v>0</v>
      </c>
      <c r="R830" s="361">
        <v>0</v>
      </c>
      <c r="S830" s="361">
        <v>0</v>
      </c>
      <c r="T830" s="361">
        <v>0</v>
      </c>
      <c r="U830" s="361">
        <v>0</v>
      </c>
      <c r="V830" s="361">
        <v>0</v>
      </c>
      <c r="W830" s="361">
        <v>0</v>
      </c>
      <c r="X830" s="361">
        <v>0</v>
      </c>
      <c r="Y830" s="361">
        <v>0</v>
      </c>
      <c r="Z830" s="362">
        <f t="shared" si="42"/>
        <v>0</v>
      </c>
      <c r="AA830" s="365"/>
    </row>
    <row r="831" spans="1:27" s="364" customFormat="1" ht="12.75" customHeight="1">
      <c r="A831" s="358">
        <f t="shared" si="44"/>
        <v>15</v>
      </c>
      <c r="B831" s="398">
        <v>230801269050101</v>
      </c>
      <c r="C831" s="417" t="s">
        <v>997</v>
      </c>
      <c r="D831" s="359">
        <f>+SUMIF('BG SISTEMA'!A:A,'CA EF'!B831,'BG SISTEMA'!F:F)</f>
        <v>0</v>
      </c>
      <c r="E831" s="360"/>
      <c r="F831" s="360"/>
      <c r="G831" s="418">
        <v>0</v>
      </c>
      <c r="H831" s="361">
        <f t="shared" si="45"/>
        <v>0</v>
      </c>
      <c r="I831" s="361">
        <v>0</v>
      </c>
      <c r="J831" s="361">
        <v>0</v>
      </c>
      <c r="K831" s="361">
        <v>0</v>
      </c>
      <c r="L831" s="361">
        <v>0</v>
      </c>
      <c r="M831" s="361">
        <v>0</v>
      </c>
      <c r="N831" s="361">
        <v>0</v>
      </c>
      <c r="O831" s="361">
        <v>0</v>
      </c>
      <c r="P831" s="361">
        <v>0</v>
      </c>
      <c r="Q831" s="361">
        <v>0</v>
      </c>
      <c r="R831" s="361">
        <v>0</v>
      </c>
      <c r="S831" s="361">
        <v>0</v>
      </c>
      <c r="T831" s="361">
        <v>0</v>
      </c>
      <c r="U831" s="361">
        <v>0</v>
      </c>
      <c r="V831" s="361">
        <v>0</v>
      </c>
      <c r="W831" s="361">
        <v>0</v>
      </c>
      <c r="X831" s="361">
        <v>0</v>
      </c>
      <c r="Y831" s="361">
        <v>0</v>
      </c>
      <c r="Z831" s="362">
        <f t="shared" si="42"/>
        <v>0</v>
      </c>
      <c r="AA831" s="363"/>
    </row>
    <row r="832" spans="1:27" s="364" customFormat="1" ht="12.75" customHeight="1">
      <c r="A832" s="358">
        <f t="shared" si="44"/>
        <v>15</v>
      </c>
      <c r="B832" s="398">
        <v>230801269050199</v>
      </c>
      <c r="C832" s="417" t="s">
        <v>998</v>
      </c>
      <c r="D832" s="359">
        <f>+SUMIF('BG SISTEMA'!A:A,'CA EF'!B832,'BG SISTEMA'!F:F)</f>
        <v>0</v>
      </c>
      <c r="E832" s="360"/>
      <c r="F832" s="360"/>
      <c r="G832" s="418">
        <v>0</v>
      </c>
      <c r="H832" s="361">
        <f t="shared" si="45"/>
        <v>0</v>
      </c>
      <c r="I832" s="361">
        <v>0</v>
      </c>
      <c r="J832" s="361">
        <v>0</v>
      </c>
      <c r="K832" s="361">
        <v>0</v>
      </c>
      <c r="L832" s="361">
        <v>0</v>
      </c>
      <c r="M832" s="361">
        <v>0</v>
      </c>
      <c r="N832" s="361">
        <v>0</v>
      </c>
      <c r="O832" s="361">
        <v>0</v>
      </c>
      <c r="P832" s="361">
        <v>0</v>
      </c>
      <c r="Q832" s="361">
        <v>0</v>
      </c>
      <c r="R832" s="361">
        <v>0</v>
      </c>
      <c r="S832" s="361">
        <v>0</v>
      </c>
      <c r="T832" s="361">
        <v>0</v>
      </c>
      <c r="U832" s="361">
        <v>0</v>
      </c>
      <c r="V832" s="361">
        <v>0</v>
      </c>
      <c r="W832" s="361">
        <v>0</v>
      </c>
      <c r="X832" s="361">
        <v>0</v>
      </c>
      <c r="Y832" s="361">
        <v>0</v>
      </c>
      <c r="Z832" s="362">
        <f t="shared" si="42"/>
        <v>0</v>
      </c>
      <c r="AA832" s="365"/>
    </row>
    <row r="833" spans="1:27" s="364" customFormat="1" ht="12.75" customHeight="1">
      <c r="A833" s="358">
        <f t="shared" si="44"/>
        <v>15</v>
      </c>
      <c r="B833" s="398">
        <v>230801269060101</v>
      </c>
      <c r="C833" s="417" t="s">
        <v>999</v>
      </c>
      <c r="D833" s="359">
        <f>+SUMIF('BG SISTEMA'!A:A,'CA EF'!B833,'BG SISTEMA'!F:F)</f>
        <v>0</v>
      </c>
      <c r="E833" s="360"/>
      <c r="F833" s="360"/>
      <c r="G833" s="418">
        <v>0</v>
      </c>
      <c r="H833" s="361">
        <f t="shared" si="45"/>
        <v>0</v>
      </c>
      <c r="I833" s="361">
        <v>0</v>
      </c>
      <c r="J833" s="361">
        <v>0</v>
      </c>
      <c r="K833" s="361">
        <v>0</v>
      </c>
      <c r="L833" s="361">
        <v>0</v>
      </c>
      <c r="M833" s="361">
        <v>0</v>
      </c>
      <c r="N833" s="361">
        <v>0</v>
      </c>
      <c r="O833" s="361">
        <v>0</v>
      </c>
      <c r="P833" s="361">
        <v>0</v>
      </c>
      <c r="Q833" s="361">
        <v>0</v>
      </c>
      <c r="R833" s="361">
        <v>0</v>
      </c>
      <c r="S833" s="361">
        <v>0</v>
      </c>
      <c r="T833" s="361">
        <v>0</v>
      </c>
      <c r="U833" s="361">
        <v>0</v>
      </c>
      <c r="V833" s="361">
        <v>0</v>
      </c>
      <c r="W833" s="361">
        <v>0</v>
      </c>
      <c r="X833" s="361">
        <v>0</v>
      </c>
      <c r="Y833" s="361">
        <v>0</v>
      </c>
      <c r="Z833" s="362">
        <f t="shared" si="42"/>
        <v>0</v>
      </c>
      <c r="AA833" s="365"/>
    </row>
    <row r="834" spans="1:27" s="364" customFormat="1" ht="12.75" customHeight="1">
      <c r="A834" s="358">
        <f t="shared" si="44"/>
        <v>15</v>
      </c>
      <c r="B834" s="398">
        <v>230801269060199</v>
      </c>
      <c r="C834" s="417" t="s">
        <v>1000</v>
      </c>
      <c r="D834" s="359">
        <f>+SUMIF('BG SISTEMA'!A:A,'CA EF'!B834,'BG SISTEMA'!F:F)</f>
        <v>0</v>
      </c>
      <c r="E834" s="360"/>
      <c r="F834" s="360"/>
      <c r="G834" s="418">
        <v>0</v>
      </c>
      <c r="H834" s="361">
        <f t="shared" si="45"/>
        <v>0</v>
      </c>
      <c r="I834" s="361">
        <v>0</v>
      </c>
      <c r="J834" s="361">
        <v>0</v>
      </c>
      <c r="K834" s="361">
        <v>0</v>
      </c>
      <c r="L834" s="361">
        <v>0</v>
      </c>
      <c r="M834" s="361">
        <v>0</v>
      </c>
      <c r="N834" s="361">
        <v>0</v>
      </c>
      <c r="O834" s="361">
        <v>0</v>
      </c>
      <c r="P834" s="361">
        <v>0</v>
      </c>
      <c r="Q834" s="361">
        <v>0</v>
      </c>
      <c r="R834" s="361">
        <v>0</v>
      </c>
      <c r="S834" s="361">
        <v>0</v>
      </c>
      <c r="T834" s="361">
        <v>0</v>
      </c>
      <c r="U834" s="361">
        <v>0</v>
      </c>
      <c r="V834" s="361">
        <v>0</v>
      </c>
      <c r="W834" s="361">
        <v>0</v>
      </c>
      <c r="X834" s="361">
        <v>0</v>
      </c>
      <c r="Y834" s="361">
        <v>0</v>
      </c>
      <c r="Z834" s="362">
        <f t="shared" si="42"/>
        <v>0</v>
      </c>
      <c r="AA834" s="365"/>
    </row>
    <row r="835" spans="1:27" s="364" customFormat="1" ht="12.75" customHeight="1">
      <c r="A835" s="358">
        <f t="shared" si="44"/>
        <v>15</v>
      </c>
      <c r="B835" s="398">
        <v>230801269070101</v>
      </c>
      <c r="C835" s="417" t="s">
        <v>1001</v>
      </c>
      <c r="D835" s="359">
        <f>+SUMIF('BG SISTEMA'!A:A,'CA EF'!B835,'BG SISTEMA'!F:F)</f>
        <v>0</v>
      </c>
      <c r="E835" s="360"/>
      <c r="F835" s="360"/>
      <c r="G835" s="418">
        <v>0</v>
      </c>
      <c r="H835" s="361">
        <f t="shared" si="45"/>
        <v>0</v>
      </c>
      <c r="I835" s="361">
        <v>0</v>
      </c>
      <c r="J835" s="361">
        <v>0</v>
      </c>
      <c r="K835" s="361">
        <v>0</v>
      </c>
      <c r="L835" s="361">
        <v>0</v>
      </c>
      <c r="M835" s="361">
        <v>0</v>
      </c>
      <c r="N835" s="361">
        <v>0</v>
      </c>
      <c r="O835" s="361">
        <v>0</v>
      </c>
      <c r="P835" s="361">
        <v>0</v>
      </c>
      <c r="Q835" s="361">
        <v>0</v>
      </c>
      <c r="R835" s="361">
        <v>0</v>
      </c>
      <c r="S835" s="361">
        <v>0</v>
      </c>
      <c r="T835" s="361">
        <v>0</v>
      </c>
      <c r="U835" s="361">
        <v>0</v>
      </c>
      <c r="V835" s="361">
        <v>0</v>
      </c>
      <c r="W835" s="361">
        <v>0</v>
      </c>
      <c r="X835" s="361">
        <v>0</v>
      </c>
      <c r="Y835" s="361">
        <v>0</v>
      </c>
      <c r="Z835" s="362">
        <f t="shared" si="42"/>
        <v>0</v>
      </c>
      <c r="AA835" s="365"/>
    </row>
    <row r="836" spans="1:27" s="364" customFormat="1" ht="12.75" customHeight="1">
      <c r="A836" s="358">
        <f t="shared" si="44"/>
        <v>15</v>
      </c>
      <c r="B836" s="398">
        <v>230801269070199</v>
      </c>
      <c r="C836" s="417" t="s">
        <v>1002</v>
      </c>
      <c r="D836" s="359">
        <f>+SUMIF('BG SISTEMA'!A:A,'CA EF'!B836,'BG SISTEMA'!F:F)</f>
        <v>0</v>
      </c>
      <c r="E836" s="360"/>
      <c r="F836" s="360"/>
      <c r="G836" s="418">
        <v>0</v>
      </c>
      <c r="H836" s="361">
        <f t="shared" si="45"/>
        <v>0</v>
      </c>
      <c r="I836" s="361">
        <v>0</v>
      </c>
      <c r="J836" s="361">
        <v>0</v>
      </c>
      <c r="K836" s="361">
        <v>0</v>
      </c>
      <c r="L836" s="361">
        <v>0</v>
      </c>
      <c r="M836" s="361">
        <v>0</v>
      </c>
      <c r="N836" s="361">
        <v>0</v>
      </c>
      <c r="O836" s="361">
        <v>0</v>
      </c>
      <c r="P836" s="361">
        <v>0</v>
      </c>
      <c r="Q836" s="361">
        <v>0</v>
      </c>
      <c r="R836" s="361">
        <v>0</v>
      </c>
      <c r="S836" s="361">
        <v>0</v>
      </c>
      <c r="T836" s="361">
        <v>0</v>
      </c>
      <c r="U836" s="361">
        <v>0</v>
      </c>
      <c r="V836" s="361">
        <v>0</v>
      </c>
      <c r="W836" s="361">
        <v>0</v>
      </c>
      <c r="X836" s="361">
        <v>0</v>
      </c>
      <c r="Y836" s="361">
        <v>0</v>
      </c>
      <c r="Z836" s="362">
        <f t="shared" si="42"/>
        <v>0</v>
      </c>
      <c r="AA836" s="363"/>
    </row>
    <row r="837" spans="1:27" s="364" customFormat="1" ht="12.75" customHeight="1">
      <c r="A837" s="358">
        <f t="shared" si="44"/>
        <v>15</v>
      </c>
      <c r="B837" s="398">
        <v>230801280010101</v>
      </c>
      <c r="C837" s="417" t="s">
        <v>1003</v>
      </c>
      <c r="D837" s="359">
        <f>+SUMIF('BG SISTEMA'!A:A,'CA EF'!B837,'BG SISTEMA'!F:F)</f>
        <v>0</v>
      </c>
      <c r="E837" s="360"/>
      <c r="F837" s="360"/>
      <c r="G837" s="418">
        <v>0</v>
      </c>
      <c r="H837" s="361">
        <f t="shared" si="45"/>
        <v>0</v>
      </c>
      <c r="I837" s="361">
        <v>0</v>
      </c>
      <c r="J837" s="361">
        <v>0</v>
      </c>
      <c r="K837" s="361">
        <v>0</v>
      </c>
      <c r="L837" s="361">
        <v>0</v>
      </c>
      <c r="M837" s="361">
        <v>0</v>
      </c>
      <c r="N837" s="361">
        <v>0</v>
      </c>
      <c r="O837" s="361">
        <v>0</v>
      </c>
      <c r="P837" s="361">
        <v>0</v>
      </c>
      <c r="Q837" s="361">
        <v>0</v>
      </c>
      <c r="R837" s="361">
        <v>0</v>
      </c>
      <c r="S837" s="361">
        <v>0</v>
      </c>
      <c r="T837" s="361">
        <v>0</v>
      </c>
      <c r="U837" s="361">
        <v>0</v>
      </c>
      <c r="V837" s="361">
        <v>0</v>
      </c>
      <c r="W837" s="361">
        <v>0</v>
      </c>
      <c r="X837" s="361">
        <v>0</v>
      </c>
      <c r="Y837" s="361">
        <v>0</v>
      </c>
      <c r="Z837" s="362">
        <f t="shared" si="42"/>
        <v>0</v>
      </c>
      <c r="AA837" s="365"/>
    </row>
    <row r="838" spans="1:27" s="364" customFormat="1" ht="12.75" customHeight="1">
      <c r="A838" s="358">
        <f t="shared" si="44"/>
        <v>15</v>
      </c>
      <c r="B838" s="398">
        <v>230801280010199</v>
      </c>
      <c r="C838" s="417" t="s">
        <v>1004</v>
      </c>
      <c r="D838" s="359">
        <f>+SUMIF('BG SISTEMA'!A:A,'CA EF'!B838,'BG SISTEMA'!F:F)</f>
        <v>0</v>
      </c>
      <c r="E838" s="360"/>
      <c r="F838" s="360"/>
      <c r="G838" s="418">
        <v>0</v>
      </c>
      <c r="H838" s="361">
        <f t="shared" si="45"/>
        <v>0</v>
      </c>
      <c r="I838" s="361">
        <v>0</v>
      </c>
      <c r="J838" s="361">
        <v>0</v>
      </c>
      <c r="K838" s="361">
        <v>0</v>
      </c>
      <c r="L838" s="361">
        <v>0</v>
      </c>
      <c r="M838" s="361">
        <v>0</v>
      </c>
      <c r="N838" s="361">
        <v>0</v>
      </c>
      <c r="O838" s="361">
        <v>0</v>
      </c>
      <c r="P838" s="361">
        <v>0</v>
      </c>
      <c r="Q838" s="361">
        <v>0</v>
      </c>
      <c r="R838" s="361">
        <v>0</v>
      </c>
      <c r="S838" s="361">
        <v>0</v>
      </c>
      <c r="T838" s="361">
        <v>0</v>
      </c>
      <c r="U838" s="361">
        <v>0</v>
      </c>
      <c r="V838" s="361">
        <v>0</v>
      </c>
      <c r="W838" s="361">
        <v>0</v>
      </c>
      <c r="X838" s="361">
        <v>0</v>
      </c>
      <c r="Y838" s="361">
        <v>0</v>
      </c>
      <c r="Z838" s="362">
        <f t="shared" si="42"/>
        <v>0</v>
      </c>
      <c r="AA838" s="365"/>
    </row>
    <row r="839" spans="1:27" s="364" customFormat="1" ht="12.75" customHeight="1">
      <c r="A839" s="358">
        <f t="shared" si="44"/>
        <v>15</v>
      </c>
      <c r="B839" s="398">
        <v>230801280020101</v>
      </c>
      <c r="C839" s="417" t="s">
        <v>1005</v>
      </c>
      <c r="D839" s="359">
        <f>+SUMIF('BG SISTEMA'!A:A,'CA EF'!B839,'BG SISTEMA'!F:F)</f>
        <v>0</v>
      </c>
      <c r="E839" s="360"/>
      <c r="F839" s="360"/>
      <c r="G839" s="418">
        <v>0</v>
      </c>
      <c r="H839" s="361">
        <f t="shared" si="45"/>
        <v>0</v>
      </c>
      <c r="I839" s="361">
        <v>0</v>
      </c>
      <c r="J839" s="361">
        <v>0</v>
      </c>
      <c r="K839" s="361">
        <v>0</v>
      </c>
      <c r="L839" s="361">
        <v>0</v>
      </c>
      <c r="M839" s="361">
        <v>0</v>
      </c>
      <c r="N839" s="361">
        <v>0</v>
      </c>
      <c r="O839" s="361">
        <v>0</v>
      </c>
      <c r="P839" s="361">
        <v>0</v>
      </c>
      <c r="Q839" s="361">
        <v>0</v>
      </c>
      <c r="R839" s="361">
        <v>0</v>
      </c>
      <c r="S839" s="361">
        <v>0</v>
      </c>
      <c r="T839" s="361">
        <v>0</v>
      </c>
      <c r="U839" s="361">
        <v>0</v>
      </c>
      <c r="V839" s="361">
        <v>0</v>
      </c>
      <c r="W839" s="361">
        <v>0</v>
      </c>
      <c r="X839" s="361">
        <v>0</v>
      </c>
      <c r="Y839" s="361">
        <v>0</v>
      </c>
      <c r="Z839" s="362">
        <f t="shared" si="42"/>
        <v>0</v>
      </c>
      <c r="AA839" s="365"/>
    </row>
    <row r="840" spans="1:27" s="364" customFormat="1" ht="12.75" customHeight="1">
      <c r="A840" s="358">
        <f t="shared" si="44"/>
        <v>15</v>
      </c>
      <c r="B840" s="398">
        <v>230801280020199</v>
      </c>
      <c r="C840" s="417" t="s">
        <v>1006</v>
      </c>
      <c r="D840" s="359">
        <f>+SUMIF('BG SISTEMA'!A:A,'CA EF'!B840,'BG SISTEMA'!F:F)</f>
        <v>0</v>
      </c>
      <c r="E840" s="360"/>
      <c r="F840" s="360"/>
      <c r="G840" s="418">
        <v>0</v>
      </c>
      <c r="H840" s="361">
        <f t="shared" si="45"/>
        <v>0</v>
      </c>
      <c r="I840" s="361">
        <v>0</v>
      </c>
      <c r="J840" s="361">
        <v>0</v>
      </c>
      <c r="K840" s="361">
        <v>0</v>
      </c>
      <c r="L840" s="361">
        <v>0</v>
      </c>
      <c r="M840" s="361">
        <v>0</v>
      </c>
      <c r="N840" s="361">
        <v>0</v>
      </c>
      <c r="O840" s="361">
        <v>0</v>
      </c>
      <c r="P840" s="361">
        <v>0</v>
      </c>
      <c r="Q840" s="361">
        <v>0</v>
      </c>
      <c r="R840" s="361">
        <v>0</v>
      </c>
      <c r="S840" s="361">
        <v>0</v>
      </c>
      <c r="T840" s="361">
        <v>0</v>
      </c>
      <c r="U840" s="361">
        <v>0</v>
      </c>
      <c r="V840" s="361">
        <v>0</v>
      </c>
      <c r="W840" s="361">
        <v>0</v>
      </c>
      <c r="X840" s="361">
        <v>0</v>
      </c>
      <c r="Y840" s="361">
        <v>0</v>
      </c>
      <c r="Z840" s="362">
        <f t="shared" si="42"/>
        <v>0</v>
      </c>
      <c r="AA840" s="365"/>
    </row>
    <row r="841" spans="1:27" s="364" customFormat="1" ht="12.75" customHeight="1">
      <c r="A841" s="358">
        <f t="shared" si="44"/>
        <v>15</v>
      </c>
      <c r="B841" s="398">
        <v>230801280030101</v>
      </c>
      <c r="C841" s="417" t="s">
        <v>1007</v>
      </c>
      <c r="D841" s="359">
        <f>+SUMIF('BG SISTEMA'!A:A,'CA EF'!B841,'BG SISTEMA'!F:F)</f>
        <v>0</v>
      </c>
      <c r="E841" s="360"/>
      <c r="F841" s="360"/>
      <c r="G841" s="418">
        <v>0</v>
      </c>
      <c r="H841" s="361">
        <f t="shared" si="45"/>
        <v>0</v>
      </c>
      <c r="I841" s="361">
        <v>0</v>
      </c>
      <c r="J841" s="361">
        <v>0</v>
      </c>
      <c r="K841" s="361">
        <v>0</v>
      </c>
      <c r="L841" s="361">
        <v>0</v>
      </c>
      <c r="M841" s="361">
        <v>0</v>
      </c>
      <c r="N841" s="361">
        <v>0</v>
      </c>
      <c r="O841" s="361">
        <v>0</v>
      </c>
      <c r="P841" s="361">
        <v>0</v>
      </c>
      <c r="Q841" s="361">
        <v>0</v>
      </c>
      <c r="R841" s="361">
        <v>0</v>
      </c>
      <c r="S841" s="361">
        <v>0</v>
      </c>
      <c r="T841" s="361">
        <v>0</v>
      </c>
      <c r="U841" s="361">
        <v>0</v>
      </c>
      <c r="V841" s="361">
        <v>0</v>
      </c>
      <c r="W841" s="361">
        <v>0</v>
      </c>
      <c r="X841" s="361">
        <v>0</v>
      </c>
      <c r="Y841" s="361">
        <v>0</v>
      </c>
      <c r="Z841" s="362">
        <f t="shared" si="42"/>
        <v>0</v>
      </c>
      <c r="AA841" s="365"/>
    </row>
    <row r="842" spans="1:27" s="364" customFormat="1" ht="12.75" customHeight="1">
      <c r="A842" s="358">
        <f t="shared" si="44"/>
        <v>15</v>
      </c>
      <c r="B842" s="398">
        <v>230801280030199</v>
      </c>
      <c r="C842" s="417" t="s">
        <v>1008</v>
      </c>
      <c r="D842" s="359">
        <f>+SUMIF('BG SISTEMA'!A:A,'CA EF'!B842,'BG SISTEMA'!F:F)</f>
        <v>0</v>
      </c>
      <c r="E842" s="360"/>
      <c r="F842" s="360"/>
      <c r="G842" s="418">
        <v>0</v>
      </c>
      <c r="H842" s="361">
        <f t="shared" si="45"/>
        <v>0</v>
      </c>
      <c r="I842" s="361">
        <v>0</v>
      </c>
      <c r="J842" s="361">
        <v>0</v>
      </c>
      <c r="K842" s="361">
        <v>0</v>
      </c>
      <c r="L842" s="361">
        <v>0</v>
      </c>
      <c r="M842" s="361">
        <v>0</v>
      </c>
      <c r="N842" s="361">
        <v>0</v>
      </c>
      <c r="O842" s="361">
        <v>0</v>
      </c>
      <c r="P842" s="361">
        <v>0</v>
      </c>
      <c r="Q842" s="361">
        <v>0</v>
      </c>
      <c r="R842" s="361">
        <v>0</v>
      </c>
      <c r="S842" s="361">
        <v>0</v>
      </c>
      <c r="T842" s="361">
        <v>0</v>
      </c>
      <c r="U842" s="361">
        <v>0</v>
      </c>
      <c r="V842" s="361">
        <v>0</v>
      </c>
      <c r="W842" s="361">
        <v>0</v>
      </c>
      <c r="X842" s="361">
        <v>0</v>
      </c>
      <c r="Y842" s="361">
        <v>0</v>
      </c>
      <c r="Z842" s="362">
        <f t="shared" si="42"/>
        <v>0</v>
      </c>
      <c r="AA842" s="365"/>
    </row>
    <row r="843" spans="1:27" s="364" customFormat="1" ht="12.75" customHeight="1">
      <c r="A843" s="358">
        <f t="shared" si="44"/>
        <v>15</v>
      </c>
      <c r="B843" s="398">
        <v>230801280040101</v>
      </c>
      <c r="C843" s="417" t="s">
        <v>1009</v>
      </c>
      <c r="D843" s="359">
        <f>+SUMIF('BG SISTEMA'!A:A,'CA EF'!B843,'BG SISTEMA'!F:F)</f>
        <v>0</v>
      </c>
      <c r="E843" s="360"/>
      <c r="F843" s="360"/>
      <c r="G843" s="418">
        <v>0</v>
      </c>
      <c r="H843" s="361">
        <f t="shared" si="45"/>
        <v>0</v>
      </c>
      <c r="I843" s="361">
        <v>0</v>
      </c>
      <c r="J843" s="361">
        <v>0</v>
      </c>
      <c r="K843" s="361">
        <v>0</v>
      </c>
      <c r="L843" s="361">
        <v>0</v>
      </c>
      <c r="M843" s="361">
        <v>0</v>
      </c>
      <c r="N843" s="361">
        <v>0</v>
      </c>
      <c r="O843" s="361">
        <v>0</v>
      </c>
      <c r="P843" s="361">
        <v>0</v>
      </c>
      <c r="Q843" s="361">
        <v>0</v>
      </c>
      <c r="R843" s="361">
        <v>0</v>
      </c>
      <c r="S843" s="361">
        <v>0</v>
      </c>
      <c r="T843" s="361">
        <v>0</v>
      </c>
      <c r="U843" s="361">
        <v>0</v>
      </c>
      <c r="V843" s="361">
        <v>0</v>
      </c>
      <c r="W843" s="361">
        <v>0</v>
      </c>
      <c r="X843" s="361">
        <v>0</v>
      </c>
      <c r="Y843" s="361">
        <v>0</v>
      </c>
      <c r="Z843" s="362">
        <f t="shared" si="42"/>
        <v>0</v>
      </c>
      <c r="AA843" s="363"/>
    </row>
    <row r="844" spans="1:27" s="364" customFormat="1" ht="12.75" customHeight="1">
      <c r="A844" s="358">
        <f t="shared" si="44"/>
        <v>15</v>
      </c>
      <c r="B844" s="398">
        <v>230801280040199</v>
      </c>
      <c r="C844" s="417" t="s">
        <v>1010</v>
      </c>
      <c r="D844" s="359">
        <f>+SUMIF('BG SISTEMA'!A:A,'CA EF'!B844,'BG SISTEMA'!F:F)</f>
        <v>0</v>
      </c>
      <c r="E844" s="360"/>
      <c r="F844" s="360"/>
      <c r="G844" s="418">
        <v>0</v>
      </c>
      <c r="H844" s="361">
        <f t="shared" si="45"/>
        <v>0</v>
      </c>
      <c r="I844" s="361">
        <v>0</v>
      </c>
      <c r="J844" s="361">
        <v>0</v>
      </c>
      <c r="K844" s="361">
        <v>0</v>
      </c>
      <c r="L844" s="361">
        <v>0</v>
      </c>
      <c r="M844" s="361">
        <v>0</v>
      </c>
      <c r="N844" s="361">
        <v>0</v>
      </c>
      <c r="O844" s="361">
        <v>0</v>
      </c>
      <c r="P844" s="361">
        <v>0</v>
      </c>
      <c r="Q844" s="361">
        <v>0</v>
      </c>
      <c r="R844" s="361">
        <v>0</v>
      </c>
      <c r="S844" s="361">
        <v>0</v>
      </c>
      <c r="T844" s="361">
        <v>0</v>
      </c>
      <c r="U844" s="361">
        <v>0</v>
      </c>
      <c r="V844" s="361">
        <v>0</v>
      </c>
      <c r="W844" s="361">
        <v>0</v>
      </c>
      <c r="X844" s="361">
        <v>0</v>
      </c>
      <c r="Y844" s="361">
        <v>0</v>
      </c>
      <c r="Z844" s="362">
        <f t="shared" si="42"/>
        <v>0</v>
      </c>
      <c r="AA844" s="365"/>
    </row>
    <row r="845" spans="1:27" s="364" customFormat="1" ht="12.75" customHeight="1">
      <c r="A845" s="358">
        <f t="shared" si="44"/>
        <v>15</v>
      </c>
      <c r="B845" s="398">
        <v>230801289010101</v>
      </c>
      <c r="C845" s="417" t="s">
        <v>1011</v>
      </c>
      <c r="D845" s="359">
        <f>+SUMIF('BG SISTEMA'!A:A,'CA EF'!B845,'BG SISTEMA'!F:F)</f>
        <v>0</v>
      </c>
      <c r="E845" s="360"/>
      <c r="F845" s="360"/>
      <c r="G845" s="418">
        <v>0</v>
      </c>
      <c r="H845" s="361">
        <f t="shared" si="45"/>
        <v>0</v>
      </c>
      <c r="I845" s="361">
        <v>0</v>
      </c>
      <c r="J845" s="361">
        <v>0</v>
      </c>
      <c r="K845" s="361">
        <v>0</v>
      </c>
      <c r="L845" s="361">
        <v>0</v>
      </c>
      <c r="M845" s="361">
        <v>0</v>
      </c>
      <c r="N845" s="361">
        <v>0</v>
      </c>
      <c r="O845" s="361">
        <v>0</v>
      </c>
      <c r="P845" s="361">
        <v>0</v>
      </c>
      <c r="Q845" s="361">
        <v>0</v>
      </c>
      <c r="R845" s="361">
        <v>0</v>
      </c>
      <c r="S845" s="361">
        <v>0</v>
      </c>
      <c r="T845" s="361">
        <v>0</v>
      </c>
      <c r="U845" s="361">
        <v>0</v>
      </c>
      <c r="V845" s="361">
        <v>0</v>
      </c>
      <c r="W845" s="361">
        <v>0</v>
      </c>
      <c r="X845" s="361">
        <v>0</v>
      </c>
      <c r="Y845" s="361">
        <v>0</v>
      </c>
      <c r="Z845" s="362">
        <f t="shared" si="42"/>
        <v>0</v>
      </c>
      <c r="AA845" s="365"/>
    </row>
    <row r="846" spans="1:27" s="364" customFormat="1" ht="12.75" customHeight="1">
      <c r="A846" s="358">
        <f t="shared" si="44"/>
        <v>15</v>
      </c>
      <c r="B846" s="398">
        <v>230801289010199</v>
      </c>
      <c r="C846" s="417" t="s">
        <v>1012</v>
      </c>
      <c r="D846" s="359">
        <f>+SUMIF('BG SISTEMA'!A:A,'CA EF'!B846,'BG SISTEMA'!F:F)</f>
        <v>0</v>
      </c>
      <c r="E846" s="360"/>
      <c r="F846" s="360"/>
      <c r="G846" s="418">
        <v>0</v>
      </c>
      <c r="H846" s="361">
        <f t="shared" si="45"/>
        <v>0</v>
      </c>
      <c r="I846" s="361">
        <v>0</v>
      </c>
      <c r="J846" s="361">
        <v>0</v>
      </c>
      <c r="K846" s="361">
        <v>0</v>
      </c>
      <c r="L846" s="361">
        <v>0</v>
      </c>
      <c r="M846" s="361">
        <v>0</v>
      </c>
      <c r="N846" s="361">
        <v>0</v>
      </c>
      <c r="O846" s="361">
        <v>0</v>
      </c>
      <c r="P846" s="361">
        <v>0</v>
      </c>
      <c r="Q846" s="361">
        <v>0</v>
      </c>
      <c r="R846" s="361">
        <v>0</v>
      </c>
      <c r="S846" s="361">
        <v>0</v>
      </c>
      <c r="T846" s="361">
        <v>0</v>
      </c>
      <c r="U846" s="361">
        <v>0</v>
      </c>
      <c r="V846" s="361">
        <v>0</v>
      </c>
      <c r="W846" s="361">
        <v>0</v>
      </c>
      <c r="X846" s="361">
        <v>0</v>
      </c>
      <c r="Y846" s="361">
        <v>0</v>
      </c>
      <c r="Z846" s="362">
        <f t="shared" si="42"/>
        <v>0</v>
      </c>
      <c r="AA846" s="365"/>
    </row>
    <row r="847" spans="1:27" s="364" customFormat="1" ht="12.75" customHeight="1">
      <c r="A847" s="358">
        <f t="shared" si="44"/>
        <v>15</v>
      </c>
      <c r="B847" s="398">
        <v>230801289020101</v>
      </c>
      <c r="C847" s="417" t="s">
        <v>1013</v>
      </c>
      <c r="D847" s="359">
        <f>+SUMIF('BG SISTEMA'!A:A,'CA EF'!B847,'BG SISTEMA'!F:F)</f>
        <v>0</v>
      </c>
      <c r="E847" s="360"/>
      <c r="F847" s="360"/>
      <c r="G847" s="418">
        <v>0</v>
      </c>
      <c r="H847" s="361">
        <f t="shared" si="45"/>
        <v>0</v>
      </c>
      <c r="I847" s="361">
        <v>0</v>
      </c>
      <c r="J847" s="361">
        <v>0</v>
      </c>
      <c r="K847" s="361">
        <v>0</v>
      </c>
      <c r="L847" s="361">
        <v>0</v>
      </c>
      <c r="M847" s="361">
        <v>0</v>
      </c>
      <c r="N847" s="361">
        <v>0</v>
      </c>
      <c r="O847" s="361">
        <v>0</v>
      </c>
      <c r="P847" s="361">
        <v>0</v>
      </c>
      <c r="Q847" s="361">
        <v>0</v>
      </c>
      <c r="R847" s="361">
        <v>0</v>
      </c>
      <c r="S847" s="361">
        <v>0</v>
      </c>
      <c r="T847" s="361">
        <v>0</v>
      </c>
      <c r="U847" s="361">
        <v>0</v>
      </c>
      <c r="V847" s="361">
        <v>0</v>
      </c>
      <c r="W847" s="361">
        <v>0</v>
      </c>
      <c r="X847" s="361">
        <v>0</v>
      </c>
      <c r="Y847" s="361">
        <v>0</v>
      </c>
      <c r="Z847" s="362">
        <f t="shared" si="42"/>
        <v>0</v>
      </c>
      <c r="AA847" s="365"/>
    </row>
    <row r="848" spans="1:27" s="364" customFormat="1" ht="12.75" customHeight="1">
      <c r="A848" s="358">
        <f t="shared" si="44"/>
        <v>15</v>
      </c>
      <c r="B848" s="398">
        <v>230801289020199</v>
      </c>
      <c r="C848" s="417" t="s">
        <v>1014</v>
      </c>
      <c r="D848" s="359">
        <f>+SUMIF('BG SISTEMA'!A:A,'CA EF'!B848,'BG SISTEMA'!F:F)</f>
        <v>0</v>
      </c>
      <c r="E848" s="360"/>
      <c r="F848" s="360"/>
      <c r="G848" s="418">
        <v>0</v>
      </c>
      <c r="H848" s="361">
        <f t="shared" si="45"/>
        <v>0</v>
      </c>
      <c r="I848" s="361">
        <v>0</v>
      </c>
      <c r="J848" s="361">
        <v>0</v>
      </c>
      <c r="K848" s="361">
        <v>0</v>
      </c>
      <c r="L848" s="361">
        <v>0</v>
      </c>
      <c r="M848" s="361">
        <v>0</v>
      </c>
      <c r="N848" s="361">
        <v>0</v>
      </c>
      <c r="O848" s="361">
        <v>0</v>
      </c>
      <c r="P848" s="361">
        <v>0</v>
      </c>
      <c r="Q848" s="361">
        <v>0</v>
      </c>
      <c r="R848" s="361">
        <v>0</v>
      </c>
      <c r="S848" s="361">
        <v>0</v>
      </c>
      <c r="T848" s="361">
        <v>0</v>
      </c>
      <c r="U848" s="361">
        <v>0</v>
      </c>
      <c r="V848" s="361">
        <v>0</v>
      </c>
      <c r="W848" s="361">
        <v>0</v>
      </c>
      <c r="X848" s="361">
        <v>0</v>
      </c>
      <c r="Y848" s="361">
        <v>0</v>
      </c>
      <c r="Z848" s="362">
        <f t="shared" si="42"/>
        <v>0</v>
      </c>
      <c r="AA848" s="365"/>
    </row>
    <row r="849" spans="1:27" s="364" customFormat="1" ht="12.75" customHeight="1">
      <c r="A849" s="358">
        <f t="shared" si="44"/>
        <v>15</v>
      </c>
      <c r="B849" s="398">
        <v>230801289030101</v>
      </c>
      <c r="C849" s="417" t="s">
        <v>1015</v>
      </c>
      <c r="D849" s="359">
        <f>+SUMIF('BG SISTEMA'!A:A,'CA EF'!B849,'BG SISTEMA'!F:F)</f>
        <v>0</v>
      </c>
      <c r="E849" s="360"/>
      <c r="F849" s="360"/>
      <c r="G849" s="418">
        <v>0</v>
      </c>
      <c r="H849" s="361">
        <f t="shared" si="45"/>
        <v>0</v>
      </c>
      <c r="I849" s="361">
        <v>0</v>
      </c>
      <c r="J849" s="361">
        <v>0</v>
      </c>
      <c r="K849" s="361">
        <v>0</v>
      </c>
      <c r="L849" s="361">
        <v>0</v>
      </c>
      <c r="M849" s="361">
        <v>0</v>
      </c>
      <c r="N849" s="361">
        <v>0</v>
      </c>
      <c r="O849" s="361">
        <v>0</v>
      </c>
      <c r="P849" s="361">
        <v>0</v>
      </c>
      <c r="Q849" s="361">
        <v>0</v>
      </c>
      <c r="R849" s="361">
        <v>0</v>
      </c>
      <c r="S849" s="361">
        <v>0</v>
      </c>
      <c r="T849" s="361">
        <v>0</v>
      </c>
      <c r="U849" s="361">
        <v>0</v>
      </c>
      <c r="V849" s="361">
        <v>0</v>
      </c>
      <c r="W849" s="361">
        <v>0</v>
      </c>
      <c r="X849" s="361">
        <v>0</v>
      </c>
      <c r="Y849" s="361">
        <v>0</v>
      </c>
      <c r="Z849" s="362">
        <f t="shared" si="42"/>
        <v>0</v>
      </c>
      <c r="AA849" s="365"/>
    </row>
    <row r="850" spans="1:27" s="364" customFormat="1" ht="12.75" customHeight="1">
      <c r="A850" s="358">
        <f t="shared" si="44"/>
        <v>15</v>
      </c>
      <c r="B850" s="398">
        <v>230801289030199</v>
      </c>
      <c r="C850" s="417" t="s">
        <v>1016</v>
      </c>
      <c r="D850" s="359">
        <f>+SUMIF('BG SISTEMA'!A:A,'CA EF'!B850,'BG SISTEMA'!F:F)</f>
        <v>0</v>
      </c>
      <c r="E850" s="360"/>
      <c r="F850" s="360"/>
      <c r="G850" s="418">
        <v>0</v>
      </c>
      <c r="H850" s="361">
        <f t="shared" si="45"/>
        <v>0</v>
      </c>
      <c r="I850" s="361">
        <v>0</v>
      </c>
      <c r="J850" s="361">
        <v>0</v>
      </c>
      <c r="K850" s="361">
        <v>0</v>
      </c>
      <c r="L850" s="361">
        <v>0</v>
      </c>
      <c r="M850" s="361">
        <v>0</v>
      </c>
      <c r="N850" s="361">
        <v>0</v>
      </c>
      <c r="O850" s="361">
        <v>0</v>
      </c>
      <c r="P850" s="361">
        <v>0</v>
      </c>
      <c r="Q850" s="361">
        <v>0</v>
      </c>
      <c r="R850" s="361">
        <v>0</v>
      </c>
      <c r="S850" s="361">
        <v>0</v>
      </c>
      <c r="T850" s="361">
        <v>0</v>
      </c>
      <c r="U850" s="361">
        <v>0</v>
      </c>
      <c r="V850" s="361">
        <v>0</v>
      </c>
      <c r="W850" s="361">
        <v>0</v>
      </c>
      <c r="X850" s="361">
        <v>0</v>
      </c>
      <c r="Y850" s="361">
        <v>0</v>
      </c>
      <c r="Z850" s="362">
        <f t="shared" si="42"/>
        <v>0</v>
      </c>
      <c r="AA850" s="365"/>
    </row>
    <row r="851" spans="1:27" s="364" customFormat="1" ht="12.75" customHeight="1">
      <c r="A851" s="358">
        <f t="shared" si="44"/>
        <v>15</v>
      </c>
      <c r="B851" s="398">
        <v>230801289040101</v>
      </c>
      <c r="C851" s="417" t="s">
        <v>1017</v>
      </c>
      <c r="D851" s="359">
        <f>+SUMIF('BG SISTEMA'!A:A,'CA EF'!B851,'BG SISTEMA'!F:F)</f>
        <v>0</v>
      </c>
      <c r="E851" s="360"/>
      <c r="F851" s="360"/>
      <c r="G851" s="418">
        <v>0</v>
      </c>
      <c r="H851" s="361">
        <f t="shared" si="45"/>
        <v>0</v>
      </c>
      <c r="I851" s="361">
        <v>0</v>
      </c>
      <c r="J851" s="361">
        <v>0</v>
      </c>
      <c r="K851" s="361">
        <v>0</v>
      </c>
      <c r="L851" s="361">
        <v>0</v>
      </c>
      <c r="M851" s="361">
        <v>0</v>
      </c>
      <c r="N851" s="361">
        <v>0</v>
      </c>
      <c r="O851" s="361">
        <v>0</v>
      </c>
      <c r="P851" s="361">
        <v>0</v>
      </c>
      <c r="Q851" s="361">
        <v>0</v>
      </c>
      <c r="R851" s="361">
        <v>0</v>
      </c>
      <c r="S851" s="361">
        <v>0</v>
      </c>
      <c r="T851" s="361">
        <v>0</v>
      </c>
      <c r="U851" s="361">
        <v>0</v>
      </c>
      <c r="V851" s="361">
        <v>0</v>
      </c>
      <c r="W851" s="361">
        <v>0</v>
      </c>
      <c r="X851" s="361">
        <v>0</v>
      </c>
      <c r="Y851" s="361">
        <v>0</v>
      </c>
      <c r="Z851" s="362">
        <f t="shared" si="42"/>
        <v>0</v>
      </c>
      <c r="AA851" s="365"/>
    </row>
    <row r="852" spans="1:27" s="364" customFormat="1" ht="12.75" customHeight="1">
      <c r="A852" s="358">
        <f t="shared" si="44"/>
        <v>15</v>
      </c>
      <c r="B852" s="398">
        <v>230801289040199</v>
      </c>
      <c r="C852" s="417" t="s">
        <v>1018</v>
      </c>
      <c r="D852" s="359">
        <f>+SUMIF('BG SISTEMA'!A:A,'CA EF'!B852,'BG SISTEMA'!F:F)</f>
        <v>0</v>
      </c>
      <c r="E852" s="360"/>
      <c r="F852" s="360"/>
      <c r="G852" s="418">
        <v>0</v>
      </c>
      <c r="H852" s="361">
        <f t="shared" si="45"/>
        <v>0</v>
      </c>
      <c r="I852" s="361">
        <v>0</v>
      </c>
      <c r="J852" s="361">
        <v>0</v>
      </c>
      <c r="K852" s="361">
        <v>0</v>
      </c>
      <c r="L852" s="361">
        <v>0</v>
      </c>
      <c r="M852" s="361">
        <v>0</v>
      </c>
      <c r="N852" s="361">
        <v>0</v>
      </c>
      <c r="O852" s="361">
        <v>0</v>
      </c>
      <c r="P852" s="361">
        <v>0</v>
      </c>
      <c r="Q852" s="361">
        <v>0</v>
      </c>
      <c r="R852" s="361">
        <v>0</v>
      </c>
      <c r="S852" s="361">
        <v>0</v>
      </c>
      <c r="T852" s="361">
        <v>0</v>
      </c>
      <c r="U852" s="361">
        <v>0</v>
      </c>
      <c r="V852" s="361">
        <v>0</v>
      </c>
      <c r="W852" s="361">
        <v>0</v>
      </c>
      <c r="X852" s="361">
        <v>0</v>
      </c>
      <c r="Y852" s="361">
        <v>0</v>
      </c>
      <c r="Z852" s="362">
        <f t="shared" si="42"/>
        <v>0</v>
      </c>
      <c r="AA852" s="363"/>
    </row>
    <row r="853" spans="1:27" s="364" customFormat="1" ht="12.75" customHeight="1">
      <c r="A853" s="358">
        <f t="shared" si="44"/>
        <v>15</v>
      </c>
      <c r="B853" s="398">
        <v>230801300010101</v>
      </c>
      <c r="C853" s="417" t="s">
        <v>1019</v>
      </c>
      <c r="D853" s="359">
        <f>+SUMIF('BG SISTEMA'!A:A,'CA EF'!B853,'BG SISTEMA'!F:F)</f>
        <v>0</v>
      </c>
      <c r="E853" s="360"/>
      <c r="F853" s="360"/>
      <c r="G853" s="418">
        <v>0</v>
      </c>
      <c r="H853" s="361">
        <f t="shared" si="45"/>
        <v>0</v>
      </c>
      <c r="I853" s="361">
        <v>0</v>
      </c>
      <c r="J853" s="361">
        <v>0</v>
      </c>
      <c r="K853" s="361">
        <v>0</v>
      </c>
      <c r="L853" s="361">
        <v>0</v>
      </c>
      <c r="M853" s="361">
        <v>0</v>
      </c>
      <c r="N853" s="361">
        <v>0</v>
      </c>
      <c r="O853" s="361">
        <v>0</v>
      </c>
      <c r="P853" s="361">
        <v>0</v>
      </c>
      <c r="Q853" s="361">
        <v>0</v>
      </c>
      <c r="R853" s="361">
        <v>0</v>
      </c>
      <c r="S853" s="361">
        <v>0</v>
      </c>
      <c r="T853" s="361">
        <v>0</v>
      </c>
      <c r="U853" s="361">
        <v>0</v>
      </c>
      <c r="V853" s="361">
        <v>0</v>
      </c>
      <c r="W853" s="361">
        <v>0</v>
      </c>
      <c r="X853" s="361">
        <v>0</v>
      </c>
      <c r="Y853" s="361">
        <v>0</v>
      </c>
      <c r="Z853" s="362">
        <f t="shared" si="42"/>
        <v>0</v>
      </c>
      <c r="AA853" s="365"/>
    </row>
    <row r="854" spans="1:27" s="364" customFormat="1" ht="12.75" customHeight="1">
      <c r="A854" s="358">
        <f t="shared" si="44"/>
        <v>15</v>
      </c>
      <c r="B854" s="398">
        <v>230801300010199</v>
      </c>
      <c r="C854" s="417" t="s">
        <v>1020</v>
      </c>
      <c r="D854" s="359">
        <f>+SUMIF('BG SISTEMA'!A:A,'CA EF'!B854,'BG SISTEMA'!F:F)</f>
        <v>0</v>
      </c>
      <c r="E854" s="360"/>
      <c r="F854" s="360"/>
      <c r="G854" s="418">
        <v>0</v>
      </c>
      <c r="H854" s="361">
        <f t="shared" si="45"/>
        <v>0</v>
      </c>
      <c r="I854" s="361">
        <v>0</v>
      </c>
      <c r="J854" s="361">
        <v>0</v>
      </c>
      <c r="K854" s="361">
        <v>0</v>
      </c>
      <c r="L854" s="361">
        <v>0</v>
      </c>
      <c r="M854" s="361">
        <v>0</v>
      </c>
      <c r="N854" s="361">
        <v>0</v>
      </c>
      <c r="O854" s="361">
        <v>0</v>
      </c>
      <c r="P854" s="361">
        <v>0</v>
      </c>
      <c r="Q854" s="361">
        <v>0</v>
      </c>
      <c r="R854" s="361">
        <v>0</v>
      </c>
      <c r="S854" s="361">
        <v>0</v>
      </c>
      <c r="T854" s="361">
        <v>0</v>
      </c>
      <c r="U854" s="361">
        <v>0</v>
      </c>
      <c r="V854" s="361">
        <v>0</v>
      </c>
      <c r="W854" s="361">
        <v>0</v>
      </c>
      <c r="X854" s="361">
        <v>0</v>
      </c>
      <c r="Y854" s="361">
        <v>0</v>
      </c>
      <c r="Z854" s="362">
        <f t="shared" si="42"/>
        <v>0</v>
      </c>
      <c r="AA854" s="365"/>
    </row>
    <row r="855" spans="1:27" s="364" customFormat="1" ht="12.75" customHeight="1">
      <c r="A855" s="358">
        <f t="shared" si="44"/>
        <v>15</v>
      </c>
      <c r="B855" s="398">
        <v>230801300020101</v>
      </c>
      <c r="C855" s="417" t="s">
        <v>1021</v>
      </c>
      <c r="D855" s="359">
        <f>+SUMIF('BG SISTEMA'!A:A,'CA EF'!B855,'BG SISTEMA'!F:F)</f>
        <v>0</v>
      </c>
      <c r="E855" s="360"/>
      <c r="F855" s="360"/>
      <c r="G855" s="418">
        <v>0</v>
      </c>
      <c r="H855" s="361">
        <f t="shared" si="45"/>
        <v>0</v>
      </c>
      <c r="I855" s="361">
        <v>0</v>
      </c>
      <c r="J855" s="361">
        <v>0</v>
      </c>
      <c r="K855" s="361">
        <v>0</v>
      </c>
      <c r="L855" s="361">
        <v>0</v>
      </c>
      <c r="M855" s="361">
        <v>0</v>
      </c>
      <c r="N855" s="361">
        <v>0</v>
      </c>
      <c r="O855" s="361">
        <v>0</v>
      </c>
      <c r="P855" s="361">
        <v>0</v>
      </c>
      <c r="Q855" s="361">
        <v>0</v>
      </c>
      <c r="R855" s="361">
        <v>0</v>
      </c>
      <c r="S855" s="361">
        <v>0</v>
      </c>
      <c r="T855" s="361">
        <v>0</v>
      </c>
      <c r="U855" s="361">
        <v>0</v>
      </c>
      <c r="V855" s="361">
        <v>0</v>
      </c>
      <c r="W855" s="361">
        <v>0</v>
      </c>
      <c r="X855" s="361">
        <v>0</v>
      </c>
      <c r="Y855" s="361">
        <v>0</v>
      </c>
      <c r="Z855" s="362">
        <f t="shared" si="42"/>
        <v>0</v>
      </c>
      <c r="AA855" s="365"/>
    </row>
    <row r="856" spans="1:27" s="364" customFormat="1" ht="12.75" customHeight="1">
      <c r="A856" s="358">
        <f t="shared" si="44"/>
        <v>15</v>
      </c>
      <c r="B856" s="398">
        <v>230801300020199</v>
      </c>
      <c r="C856" s="417" t="s">
        <v>1022</v>
      </c>
      <c r="D856" s="359">
        <f>+SUMIF('BG SISTEMA'!A:A,'CA EF'!B856,'BG SISTEMA'!F:F)</f>
        <v>0</v>
      </c>
      <c r="E856" s="360"/>
      <c r="F856" s="360"/>
      <c r="G856" s="418">
        <v>0</v>
      </c>
      <c r="H856" s="361">
        <f t="shared" si="45"/>
        <v>0</v>
      </c>
      <c r="I856" s="361">
        <v>0</v>
      </c>
      <c r="J856" s="361">
        <v>0</v>
      </c>
      <c r="K856" s="361">
        <v>0</v>
      </c>
      <c r="L856" s="361">
        <v>0</v>
      </c>
      <c r="M856" s="361">
        <v>0</v>
      </c>
      <c r="N856" s="361">
        <v>0</v>
      </c>
      <c r="O856" s="361">
        <v>0</v>
      </c>
      <c r="P856" s="361">
        <v>0</v>
      </c>
      <c r="Q856" s="361">
        <v>0</v>
      </c>
      <c r="R856" s="361">
        <v>0</v>
      </c>
      <c r="S856" s="361">
        <v>0</v>
      </c>
      <c r="T856" s="361">
        <v>0</v>
      </c>
      <c r="U856" s="361">
        <v>0</v>
      </c>
      <c r="V856" s="361">
        <v>0</v>
      </c>
      <c r="W856" s="361">
        <v>0</v>
      </c>
      <c r="X856" s="361">
        <v>0</v>
      </c>
      <c r="Y856" s="361">
        <v>0</v>
      </c>
      <c r="Z856" s="362">
        <f t="shared" si="42"/>
        <v>0</v>
      </c>
      <c r="AA856" s="365"/>
    </row>
    <row r="857" spans="1:27" s="364" customFormat="1" ht="12.75" customHeight="1">
      <c r="A857" s="358">
        <f t="shared" si="44"/>
        <v>15</v>
      </c>
      <c r="B857" s="398">
        <v>230801300030101</v>
      </c>
      <c r="C857" s="417" t="s">
        <v>1023</v>
      </c>
      <c r="D857" s="359">
        <f>+SUMIF('BG SISTEMA'!A:A,'CA EF'!B857,'BG SISTEMA'!F:F)</f>
        <v>0</v>
      </c>
      <c r="E857" s="360"/>
      <c r="F857" s="360"/>
      <c r="G857" s="418">
        <v>0</v>
      </c>
      <c r="H857" s="361">
        <f t="shared" si="45"/>
        <v>0</v>
      </c>
      <c r="I857" s="361">
        <v>0</v>
      </c>
      <c r="J857" s="361">
        <v>0</v>
      </c>
      <c r="K857" s="361">
        <v>0</v>
      </c>
      <c r="L857" s="361">
        <v>0</v>
      </c>
      <c r="M857" s="361">
        <v>0</v>
      </c>
      <c r="N857" s="361">
        <v>0</v>
      </c>
      <c r="O857" s="361">
        <v>0</v>
      </c>
      <c r="P857" s="361">
        <v>0</v>
      </c>
      <c r="Q857" s="361">
        <v>0</v>
      </c>
      <c r="R857" s="361">
        <v>0</v>
      </c>
      <c r="S857" s="361">
        <v>0</v>
      </c>
      <c r="T857" s="361">
        <v>0</v>
      </c>
      <c r="U857" s="361">
        <v>0</v>
      </c>
      <c r="V857" s="361">
        <v>0</v>
      </c>
      <c r="W857" s="361">
        <v>0</v>
      </c>
      <c r="X857" s="361">
        <v>0</v>
      </c>
      <c r="Y857" s="361">
        <v>0</v>
      </c>
      <c r="Z857" s="362">
        <f t="shared" si="42"/>
        <v>0</v>
      </c>
      <c r="AA857" s="365"/>
    </row>
    <row r="858" spans="1:27" s="364" customFormat="1" ht="12.75" customHeight="1">
      <c r="A858" s="358">
        <f t="shared" si="44"/>
        <v>15</v>
      </c>
      <c r="B858" s="398">
        <v>230801300030199</v>
      </c>
      <c r="C858" s="417" t="s">
        <v>1024</v>
      </c>
      <c r="D858" s="359">
        <f>+SUMIF('BG SISTEMA'!A:A,'CA EF'!B858,'BG SISTEMA'!F:F)</f>
        <v>0</v>
      </c>
      <c r="E858" s="360"/>
      <c r="F858" s="360"/>
      <c r="G858" s="418">
        <v>0</v>
      </c>
      <c r="H858" s="361">
        <f t="shared" si="45"/>
        <v>0</v>
      </c>
      <c r="I858" s="361">
        <v>0</v>
      </c>
      <c r="J858" s="361">
        <v>0</v>
      </c>
      <c r="K858" s="361">
        <v>0</v>
      </c>
      <c r="L858" s="361">
        <v>0</v>
      </c>
      <c r="M858" s="361">
        <v>0</v>
      </c>
      <c r="N858" s="361">
        <v>0</v>
      </c>
      <c r="O858" s="361">
        <v>0</v>
      </c>
      <c r="P858" s="361">
        <v>0</v>
      </c>
      <c r="Q858" s="361">
        <v>0</v>
      </c>
      <c r="R858" s="361">
        <v>0</v>
      </c>
      <c r="S858" s="361">
        <v>0</v>
      </c>
      <c r="T858" s="361">
        <v>0</v>
      </c>
      <c r="U858" s="361">
        <v>0</v>
      </c>
      <c r="V858" s="361">
        <v>0</v>
      </c>
      <c r="W858" s="361">
        <v>0</v>
      </c>
      <c r="X858" s="361">
        <v>0</v>
      </c>
      <c r="Y858" s="361">
        <v>0</v>
      </c>
      <c r="Z858" s="362">
        <f t="shared" si="42"/>
        <v>0</v>
      </c>
      <c r="AA858" s="365"/>
    </row>
    <row r="859" spans="1:27" s="364" customFormat="1" ht="12.75" customHeight="1">
      <c r="A859" s="358">
        <f t="shared" si="44"/>
        <v>15</v>
      </c>
      <c r="B859" s="398">
        <v>230801300040101</v>
      </c>
      <c r="C859" s="417" t="s">
        <v>1025</v>
      </c>
      <c r="D859" s="359">
        <f>+SUMIF('BG SISTEMA'!A:A,'CA EF'!B859,'BG SISTEMA'!F:F)</f>
        <v>0</v>
      </c>
      <c r="E859" s="360"/>
      <c r="F859" s="360"/>
      <c r="G859" s="418">
        <v>0</v>
      </c>
      <c r="H859" s="361">
        <f t="shared" si="45"/>
        <v>0</v>
      </c>
      <c r="I859" s="361">
        <v>0</v>
      </c>
      <c r="J859" s="361">
        <v>0</v>
      </c>
      <c r="K859" s="361">
        <v>0</v>
      </c>
      <c r="L859" s="361">
        <v>0</v>
      </c>
      <c r="M859" s="361">
        <v>0</v>
      </c>
      <c r="N859" s="361">
        <v>0</v>
      </c>
      <c r="O859" s="361">
        <v>0</v>
      </c>
      <c r="P859" s="361">
        <v>0</v>
      </c>
      <c r="Q859" s="361">
        <v>0</v>
      </c>
      <c r="R859" s="361">
        <v>0</v>
      </c>
      <c r="S859" s="361">
        <v>0</v>
      </c>
      <c r="T859" s="361">
        <v>0</v>
      </c>
      <c r="U859" s="361">
        <v>0</v>
      </c>
      <c r="V859" s="361">
        <v>0</v>
      </c>
      <c r="W859" s="361">
        <v>0</v>
      </c>
      <c r="X859" s="361">
        <v>0</v>
      </c>
      <c r="Y859" s="361">
        <v>0</v>
      </c>
      <c r="Z859" s="362">
        <f t="shared" si="42"/>
        <v>0</v>
      </c>
      <c r="AA859" s="365"/>
    </row>
    <row r="860" spans="1:27" s="364" customFormat="1" ht="12.75" customHeight="1">
      <c r="A860" s="358">
        <f t="shared" si="44"/>
        <v>15</v>
      </c>
      <c r="B860" s="398">
        <v>230801300040199</v>
      </c>
      <c r="C860" s="417" t="s">
        <v>1026</v>
      </c>
      <c r="D860" s="359">
        <f>+SUMIF('BG SISTEMA'!A:A,'CA EF'!B860,'BG SISTEMA'!F:F)</f>
        <v>0</v>
      </c>
      <c r="E860" s="360"/>
      <c r="F860" s="360"/>
      <c r="G860" s="418">
        <v>0</v>
      </c>
      <c r="H860" s="361">
        <f t="shared" si="45"/>
        <v>0</v>
      </c>
      <c r="I860" s="361">
        <v>0</v>
      </c>
      <c r="J860" s="361">
        <v>0</v>
      </c>
      <c r="K860" s="361">
        <v>0</v>
      </c>
      <c r="L860" s="361">
        <v>0</v>
      </c>
      <c r="M860" s="361">
        <v>0</v>
      </c>
      <c r="N860" s="361">
        <v>0</v>
      </c>
      <c r="O860" s="361">
        <v>0</v>
      </c>
      <c r="P860" s="361">
        <v>0</v>
      </c>
      <c r="Q860" s="361">
        <v>0</v>
      </c>
      <c r="R860" s="361">
        <v>0</v>
      </c>
      <c r="S860" s="361">
        <v>0</v>
      </c>
      <c r="T860" s="361">
        <v>0</v>
      </c>
      <c r="U860" s="361">
        <v>0</v>
      </c>
      <c r="V860" s="361">
        <v>0</v>
      </c>
      <c r="W860" s="361">
        <v>0</v>
      </c>
      <c r="X860" s="361">
        <v>0</v>
      </c>
      <c r="Y860" s="361">
        <v>0</v>
      </c>
      <c r="Z860" s="362">
        <f t="shared" si="42"/>
        <v>0</v>
      </c>
      <c r="AA860" s="365"/>
    </row>
    <row r="861" spans="1:27" s="364" customFormat="1" ht="12.75" customHeight="1">
      <c r="A861" s="358">
        <f t="shared" ref="A861:A903" si="58">+LEN(B861)</f>
        <v>15</v>
      </c>
      <c r="B861" s="398">
        <v>230801300050101</v>
      </c>
      <c r="C861" s="417" t="s">
        <v>1027</v>
      </c>
      <c r="D861" s="359">
        <f>+SUMIF('BG SISTEMA'!A:A,'CA EF'!B861,'BG SISTEMA'!F:F)</f>
        <v>0</v>
      </c>
      <c r="E861" s="360"/>
      <c r="F861" s="360"/>
      <c r="G861" s="418">
        <v>0</v>
      </c>
      <c r="H861" s="361">
        <f t="shared" ref="H861:H903" si="59">+D861-E861+F861-G861</f>
        <v>0</v>
      </c>
      <c r="I861" s="361">
        <v>0</v>
      </c>
      <c r="J861" s="361">
        <v>0</v>
      </c>
      <c r="K861" s="361">
        <v>0</v>
      </c>
      <c r="L861" s="361">
        <v>0</v>
      </c>
      <c r="M861" s="361">
        <v>0</v>
      </c>
      <c r="N861" s="361">
        <v>0</v>
      </c>
      <c r="O861" s="361">
        <v>0</v>
      </c>
      <c r="P861" s="361">
        <v>0</v>
      </c>
      <c r="Q861" s="361">
        <v>0</v>
      </c>
      <c r="R861" s="361">
        <v>0</v>
      </c>
      <c r="S861" s="361">
        <v>0</v>
      </c>
      <c r="T861" s="361">
        <v>0</v>
      </c>
      <c r="U861" s="361">
        <v>0</v>
      </c>
      <c r="V861" s="361">
        <v>0</v>
      </c>
      <c r="W861" s="361">
        <v>0</v>
      </c>
      <c r="X861" s="361">
        <v>0</v>
      </c>
      <c r="Y861" s="361">
        <v>0</v>
      </c>
      <c r="Z861" s="362">
        <f t="shared" ref="Z861:Z903" si="60">SUM(H861:Y861)</f>
        <v>0</v>
      </c>
      <c r="AA861" s="365"/>
    </row>
    <row r="862" spans="1:27" s="364" customFormat="1" ht="12.75" customHeight="1">
      <c r="A862" s="358">
        <f t="shared" si="58"/>
        <v>15</v>
      </c>
      <c r="B862" s="398">
        <v>230801300050199</v>
      </c>
      <c r="C862" s="417" t="s">
        <v>1028</v>
      </c>
      <c r="D862" s="359">
        <f>+SUMIF('BG SISTEMA'!A:A,'CA EF'!B862,'BG SISTEMA'!F:F)</f>
        <v>0</v>
      </c>
      <c r="E862" s="360"/>
      <c r="F862" s="360"/>
      <c r="G862" s="418">
        <v>0</v>
      </c>
      <c r="H862" s="361">
        <f t="shared" si="59"/>
        <v>0</v>
      </c>
      <c r="I862" s="361">
        <v>0</v>
      </c>
      <c r="J862" s="361">
        <v>0</v>
      </c>
      <c r="K862" s="361">
        <v>0</v>
      </c>
      <c r="L862" s="361">
        <v>0</v>
      </c>
      <c r="M862" s="361">
        <v>0</v>
      </c>
      <c r="N862" s="361">
        <v>0</v>
      </c>
      <c r="O862" s="361">
        <v>0</v>
      </c>
      <c r="P862" s="361">
        <v>0</v>
      </c>
      <c r="Q862" s="361">
        <v>0</v>
      </c>
      <c r="R862" s="361">
        <v>0</v>
      </c>
      <c r="S862" s="361">
        <v>0</v>
      </c>
      <c r="T862" s="361">
        <v>0</v>
      </c>
      <c r="U862" s="361">
        <v>0</v>
      </c>
      <c r="V862" s="361">
        <v>0</v>
      </c>
      <c r="W862" s="361">
        <v>0</v>
      </c>
      <c r="X862" s="361">
        <v>0</v>
      </c>
      <c r="Y862" s="361">
        <v>0</v>
      </c>
      <c r="Z862" s="362">
        <f t="shared" si="60"/>
        <v>0</v>
      </c>
      <c r="AA862" s="365"/>
    </row>
    <row r="863" spans="1:27" s="364" customFormat="1" ht="12.75" customHeight="1">
      <c r="A863" s="358">
        <f t="shared" si="58"/>
        <v>15</v>
      </c>
      <c r="B863" s="398">
        <v>230801300060101</v>
      </c>
      <c r="C863" s="417" t="s">
        <v>1029</v>
      </c>
      <c r="D863" s="359">
        <f>+SUMIF('BG SISTEMA'!A:A,'CA EF'!B863,'BG SISTEMA'!F:F)</f>
        <v>0</v>
      </c>
      <c r="E863" s="360"/>
      <c r="F863" s="360"/>
      <c r="G863" s="418">
        <v>0</v>
      </c>
      <c r="H863" s="361">
        <f t="shared" si="59"/>
        <v>0</v>
      </c>
      <c r="I863" s="361">
        <v>0</v>
      </c>
      <c r="J863" s="361">
        <v>0</v>
      </c>
      <c r="K863" s="361">
        <v>0</v>
      </c>
      <c r="L863" s="361">
        <v>0</v>
      </c>
      <c r="M863" s="361">
        <v>0</v>
      </c>
      <c r="N863" s="361">
        <v>0</v>
      </c>
      <c r="O863" s="361">
        <v>0</v>
      </c>
      <c r="P863" s="361">
        <v>0</v>
      </c>
      <c r="Q863" s="361">
        <v>0</v>
      </c>
      <c r="R863" s="361">
        <v>0</v>
      </c>
      <c r="S863" s="361">
        <v>0</v>
      </c>
      <c r="T863" s="361">
        <v>0</v>
      </c>
      <c r="U863" s="361">
        <v>0</v>
      </c>
      <c r="V863" s="361">
        <v>0</v>
      </c>
      <c r="W863" s="361">
        <v>0</v>
      </c>
      <c r="X863" s="361">
        <v>0</v>
      </c>
      <c r="Y863" s="361">
        <v>0</v>
      </c>
      <c r="Z863" s="362">
        <f t="shared" si="60"/>
        <v>0</v>
      </c>
      <c r="AA863" s="363"/>
    </row>
    <row r="864" spans="1:27" s="364" customFormat="1" ht="12.75" customHeight="1">
      <c r="A864" s="358">
        <f t="shared" si="58"/>
        <v>15</v>
      </c>
      <c r="B864" s="398">
        <v>230801300060199</v>
      </c>
      <c r="C864" s="417" t="s">
        <v>1030</v>
      </c>
      <c r="D864" s="359">
        <f>+SUMIF('BG SISTEMA'!A:A,'CA EF'!B864,'BG SISTEMA'!F:F)</f>
        <v>0</v>
      </c>
      <c r="E864" s="360"/>
      <c r="F864" s="360"/>
      <c r="G864" s="418">
        <v>0</v>
      </c>
      <c r="H864" s="361">
        <f t="shared" si="59"/>
        <v>0</v>
      </c>
      <c r="I864" s="361">
        <v>0</v>
      </c>
      <c r="J864" s="361">
        <v>0</v>
      </c>
      <c r="K864" s="361">
        <v>0</v>
      </c>
      <c r="L864" s="361">
        <v>0</v>
      </c>
      <c r="M864" s="361">
        <v>0</v>
      </c>
      <c r="N864" s="361">
        <v>0</v>
      </c>
      <c r="O864" s="361">
        <v>0</v>
      </c>
      <c r="P864" s="361">
        <v>0</v>
      </c>
      <c r="Q864" s="361">
        <v>0</v>
      </c>
      <c r="R864" s="361">
        <v>0</v>
      </c>
      <c r="S864" s="361">
        <v>0</v>
      </c>
      <c r="T864" s="361">
        <v>0</v>
      </c>
      <c r="U864" s="361">
        <v>0</v>
      </c>
      <c r="V864" s="361">
        <v>0</v>
      </c>
      <c r="W864" s="361">
        <v>0</v>
      </c>
      <c r="X864" s="361">
        <v>0</v>
      </c>
      <c r="Y864" s="361">
        <v>0</v>
      </c>
      <c r="Z864" s="362">
        <f t="shared" si="60"/>
        <v>0</v>
      </c>
      <c r="AA864" s="365"/>
    </row>
    <row r="865" spans="1:27" s="364" customFormat="1" ht="12.75" customHeight="1">
      <c r="A865" s="358">
        <f t="shared" si="58"/>
        <v>15</v>
      </c>
      <c r="B865" s="398">
        <v>230801300070101</v>
      </c>
      <c r="C865" s="417" t="s">
        <v>1031</v>
      </c>
      <c r="D865" s="359">
        <f>+SUMIF('BG SISTEMA'!A:A,'CA EF'!B865,'BG SISTEMA'!F:F)</f>
        <v>0</v>
      </c>
      <c r="E865" s="360"/>
      <c r="F865" s="360"/>
      <c r="G865" s="418">
        <v>0</v>
      </c>
      <c r="H865" s="361">
        <f t="shared" si="59"/>
        <v>0</v>
      </c>
      <c r="I865" s="361">
        <v>0</v>
      </c>
      <c r="J865" s="361">
        <v>0</v>
      </c>
      <c r="K865" s="361">
        <v>0</v>
      </c>
      <c r="L865" s="361">
        <v>0</v>
      </c>
      <c r="M865" s="361">
        <v>0</v>
      </c>
      <c r="N865" s="361">
        <v>0</v>
      </c>
      <c r="O865" s="361">
        <v>0</v>
      </c>
      <c r="P865" s="361">
        <v>0</v>
      </c>
      <c r="Q865" s="361">
        <v>0</v>
      </c>
      <c r="R865" s="361">
        <v>0</v>
      </c>
      <c r="S865" s="361">
        <v>0</v>
      </c>
      <c r="T865" s="361">
        <v>0</v>
      </c>
      <c r="U865" s="361">
        <v>0</v>
      </c>
      <c r="V865" s="361">
        <v>0</v>
      </c>
      <c r="W865" s="361">
        <v>0</v>
      </c>
      <c r="X865" s="361">
        <v>0</v>
      </c>
      <c r="Y865" s="361">
        <v>0</v>
      </c>
      <c r="Z865" s="362">
        <f t="shared" si="60"/>
        <v>0</v>
      </c>
      <c r="AA865" s="365"/>
    </row>
    <row r="866" spans="1:27" s="364" customFormat="1" ht="12.75" customHeight="1">
      <c r="A866" s="358">
        <f t="shared" si="58"/>
        <v>15</v>
      </c>
      <c r="B866" s="398">
        <v>230801300070199</v>
      </c>
      <c r="C866" s="417" t="s">
        <v>1032</v>
      </c>
      <c r="D866" s="359">
        <f>+SUMIF('BG SISTEMA'!A:A,'CA EF'!B866,'BG SISTEMA'!F:F)</f>
        <v>0</v>
      </c>
      <c r="E866" s="360"/>
      <c r="F866" s="360"/>
      <c r="G866" s="418">
        <v>0</v>
      </c>
      <c r="H866" s="361">
        <f t="shared" si="59"/>
        <v>0</v>
      </c>
      <c r="I866" s="361">
        <v>0</v>
      </c>
      <c r="J866" s="361">
        <v>0</v>
      </c>
      <c r="K866" s="361">
        <v>0</v>
      </c>
      <c r="L866" s="361">
        <v>0</v>
      </c>
      <c r="M866" s="361">
        <v>0</v>
      </c>
      <c r="N866" s="361">
        <v>0</v>
      </c>
      <c r="O866" s="361">
        <v>0</v>
      </c>
      <c r="P866" s="361">
        <v>0</v>
      </c>
      <c r="Q866" s="361">
        <v>0</v>
      </c>
      <c r="R866" s="361">
        <v>0</v>
      </c>
      <c r="S866" s="361">
        <v>0</v>
      </c>
      <c r="T866" s="361">
        <v>0</v>
      </c>
      <c r="U866" s="361">
        <v>0</v>
      </c>
      <c r="V866" s="361">
        <v>0</v>
      </c>
      <c r="W866" s="361">
        <v>0</v>
      </c>
      <c r="X866" s="361">
        <v>0</v>
      </c>
      <c r="Y866" s="361">
        <v>0</v>
      </c>
      <c r="Z866" s="362">
        <f t="shared" si="60"/>
        <v>0</v>
      </c>
      <c r="AA866" s="365"/>
    </row>
    <row r="867" spans="1:27" s="364" customFormat="1" ht="12.75" customHeight="1">
      <c r="A867" s="358">
        <f t="shared" si="58"/>
        <v>15</v>
      </c>
      <c r="B867" s="398">
        <v>230801309010101</v>
      </c>
      <c r="C867" s="417" t="s">
        <v>1033</v>
      </c>
      <c r="D867" s="359">
        <f>+SUMIF('BG SISTEMA'!A:A,'CA EF'!B867,'BG SISTEMA'!F:F)</f>
        <v>0</v>
      </c>
      <c r="E867" s="360"/>
      <c r="F867" s="360"/>
      <c r="G867" s="418">
        <v>0</v>
      </c>
      <c r="H867" s="361">
        <f t="shared" si="59"/>
        <v>0</v>
      </c>
      <c r="I867" s="361">
        <v>0</v>
      </c>
      <c r="J867" s="361">
        <v>0</v>
      </c>
      <c r="K867" s="361">
        <v>0</v>
      </c>
      <c r="L867" s="361">
        <v>0</v>
      </c>
      <c r="M867" s="361">
        <v>0</v>
      </c>
      <c r="N867" s="361">
        <v>0</v>
      </c>
      <c r="O867" s="361">
        <v>0</v>
      </c>
      <c r="P867" s="361">
        <v>0</v>
      </c>
      <c r="Q867" s="361">
        <v>0</v>
      </c>
      <c r="R867" s="361">
        <v>0</v>
      </c>
      <c r="S867" s="361">
        <v>0</v>
      </c>
      <c r="T867" s="361">
        <v>0</v>
      </c>
      <c r="U867" s="361">
        <v>0</v>
      </c>
      <c r="V867" s="361">
        <v>0</v>
      </c>
      <c r="W867" s="361">
        <v>0</v>
      </c>
      <c r="X867" s="361">
        <v>0</v>
      </c>
      <c r="Y867" s="361">
        <v>0</v>
      </c>
      <c r="Z867" s="362">
        <f t="shared" si="60"/>
        <v>0</v>
      </c>
      <c r="AA867" s="365"/>
    </row>
    <row r="868" spans="1:27" s="364" customFormat="1" ht="12.75" customHeight="1">
      <c r="A868" s="358">
        <f t="shared" si="58"/>
        <v>15</v>
      </c>
      <c r="B868" s="398">
        <v>230801309010199</v>
      </c>
      <c r="C868" s="417" t="s">
        <v>1034</v>
      </c>
      <c r="D868" s="359">
        <f>+SUMIF('BG SISTEMA'!A:A,'CA EF'!B868,'BG SISTEMA'!F:F)</f>
        <v>0</v>
      </c>
      <c r="E868" s="360"/>
      <c r="F868" s="360"/>
      <c r="G868" s="418">
        <v>0</v>
      </c>
      <c r="H868" s="361">
        <f t="shared" si="59"/>
        <v>0</v>
      </c>
      <c r="I868" s="361">
        <v>0</v>
      </c>
      <c r="J868" s="361">
        <v>0</v>
      </c>
      <c r="K868" s="361">
        <v>0</v>
      </c>
      <c r="L868" s="361">
        <v>0</v>
      </c>
      <c r="M868" s="361">
        <v>0</v>
      </c>
      <c r="N868" s="361">
        <v>0</v>
      </c>
      <c r="O868" s="361">
        <v>0</v>
      </c>
      <c r="P868" s="361">
        <v>0</v>
      </c>
      <c r="Q868" s="361">
        <v>0</v>
      </c>
      <c r="R868" s="361">
        <v>0</v>
      </c>
      <c r="S868" s="361">
        <v>0</v>
      </c>
      <c r="T868" s="361">
        <v>0</v>
      </c>
      <c r="U868" s="361">
        <v>0</v>
      </c>
      <c r="V868" s="361">
        <v>0</v>
      </c>
      <c r="W868" s="361">
        <v>0</v>
      </c>
      <c r="X868" s="361">
        <v>0</v>
      </c>
      <c r="Y868" s="361">
        <v>0</v>
      </c>
      <c r="Z868" s="362">
        <f t="shared" si="60"/>
        <v>0</v>
      </c>
      <c r="AA868" s="363"/>
    </row>
    <row r="869" spans="1:27" s="364" customFormat="1" ht="12.75" customHeight="1">
      <c r="A869" s="358">
        <f t="shared" si="58"/>
        <v>15</v>
      </c>
      <c r="B869" s="398">
        <v>230801309020101</v>
      </c>
      <c r="C869" s="417" t="s">
        <v>1035</v>
      </c>
      <c r="D869" s="359">
        <f>+SUMIF('BG SISTEMA'!A:A,'CA EF'!B869,'BG SISTEMA'!F:F)</f>
        <v>0</v>
      </c>
      <c r="E869" s="360"/>
      <c r="F869" s="360"/>
      <c r="G869" s="418">
        <v>0</v>
      </c>
      <c r="H869" s="361">
        <f t="shared" si="59"/>
        <v>0</v>
      </c>
      <c r="I869" s="361">
        <v>0</v>
      </c>
      <c r="J869" s="361">
        <v>0</v>
      </c>
      <c r="K869" s="361">
        <v>0</v>
      </c>
      <c r="L869" s="361">
        <v>0</v>
      </c>
      <c r="M869" s="361">
        <v>0</v>
      </c>
      <c r="N869" s="361">
        <v>0</v>
      </c>
      <c r="O869" s="361">
        <v>0</v>
      </c>
      <c r="P869" s="361">
        <v>0</v>
      </c>
      <c r="Q869" s="361">
        <v>0</v>
      </c>
      <c r="R869" s="361">
        <v>0</v>
      </c>
      <c r="S869" s="361">
        <v>0</v>
      </c>
      <c r="T869" s="361">
        <v>0</v>
      </c>
      <c r="U869" s="361">
        <v>0</v>
      </c>
      <c r="V869" s="361">
        <v>0</v>
      </c>
      <c r="W869" s="361">
        <v>0</v>
      </c>
      <c r="X869" s="361">
        <v>0</v>
      </c>
      <c r="Y869" s="361">
        <v>0</v>
      </c>
      <c r="Z869" s="362">
        <f t="shared" si="60"/>
        <v>0</v>
      </c>
      <c r="AA869" s="365"/>
    </row>
    <row r="870" spans="1:27" s="364" customFormat="1" ht="12.75" customHeight="1">
      <c r="A870" s="358">
        <f t="shared" si="58"/>
        <v>15</v>
      </c>
      <c r="B870" s="398">
        <v>230801309020199</v>
      </c>
      <c r="C870" s="417" t="s">
        <v>1036</v>
      </c>
      <c r="D870" s="359">
        <f>+SUMIF('BG SISTEMA'!A:A,'CA EF'!B870,'BG SISTEMA'!F:F)</f>
        <v>0</v>
      </c>
      <c r="E870" s="360"/>
      <c r="F870" s="360"/>
      <c r="G870" s="418">
        <v>0</v>
      </c>
      <c r="H870" s="361">
        <f t="shared" si="59"/>
        <v>0</v>
      </c>
      <c r="I870" s="361">
        <v>0</v>
      </c>
      <c r="J870" s="361">
        <v>0</v>
      </c>
      <c r="K870" s="361">
        <v>0</v>
      </c>
      <c r="L870" s="361">
        <v>0</v>
      </c>
      <c r="M870" s="361">
        <v>0</v>
      </c>
      <c r="N870" s="361">
        <v>0</v>
      </c>
      <c r="O870" s="361">
        <v>0</v>
      </c>
      <c r="P870" s="361">
        <v>0</v>
      </c>
      <c r="Q870" s="361">
        <v>0</v>
      </c>
      <c r="R870" s="361">
        <v>0</v>
      </c>
      <c r="S870" s="361">
        <v>0</v>
      </c>
      <c r="T870" s="361">
        <v>0</v>
      </c>
      <c r="U870" s="361">
        <v>0</v>
      </c>
      <c r="V870" s="361">
        <v>0</v>
      </c>
      <c r="W870" s="361">
        <v>0</v>
      </c>
      <c r="X870" s="361">
        <v>0</v>
      </c>
      <c r="Y870" s="361">
        <v>0</v>
      </c>
      <c r="Z870" s="362">
        <f t="shared" si="60"/>
        <v>0</v>
      </c>
      <c r="AA870" s="365"/>
    </row>
    <row r="871" spans="1:27" s="364" customFormat="1" ht="12.75" customHeight="1">
      <c r="A871" s="358">
        <f t="shared" si="58"/>
        <v>15</v>
      </c>
      <c r="B871" s="398">
        <v>230801309030101</v>
      </c>
      <c r="C871" s="417" t="s">
        <v>1037</v>
      </c>
      <c r="D871" s="359">
        <f>+SUMIF('BG SISTEMA'!A:A,'CA EF'!B871,'BG SISTEMA'!F:F)</f>
        <v>0</v>
      </c>
      <c r="E871" s="360"/>
      <c r="F871" s="360"/>
      <c r="G871" s="418">
        <v>0</v>
      </c>
      <c r="H871" s="361">
        <f t="shared" si="59"/>
        <v>0</v>
      </c>
      <c r="I871" s="361">
        <v>0</v>
      </c>
      <c r="J871" s="361">
        <v>0</v>
      </c>
      <c r="K871" s="361">
        <v>0</v>
      </c>
      <c r="L871" s="361">
        <v>0</v>
      </c>
      <c r="M871" s="361">
        <v>0</v>
      </c>
      <c r="N871" s="361">
        <v>0</v>
      </c>
      <c r="O871" s="361">
        <v>0</v>
      </c>
      <c r="P871" s="361">
        <v>0</v>
      </c>
      <c r="Q871" s="361">
        <v>0</v>
      </c>
      <c r="R871" s="361">
        <v>0</v>
      </c>
      <c r="S871" s="361">
        <v>0</v>
      </c>
      <c r="T871" s="361">
        <v>0</v>
      </c>
      <c r="U871" s="361">
        <v>0</v>
      </c>
      <c r="V871" s="361">
        <v>0</v>
      </c>
      <c r="W871" s="361">
        <v>0</v>
      </c>
      <c r="X871" s="361">
        <v>0</v>
      </c>
      <c r="Y871" s="361">
        <v>0</v>
      </c>
      <c r="Z871" s="362">
        <f t="shared" si="60"/>
        <v>0</v>
      </c>
      <c r="AA871" s="365"/>
    </row>
    <row r="872" spans="1:27" s="364" customFormat="1" ht="12.75" customHeight="1">
      <c r="A872" s="358">
        <f t="shared" si="58"/>
        <v>15</v>
      </c>
      <c r="B872" s="398">
        <v>230801309030199</v>
      </c>
      <c r="C872" s="417" t="s">
        <v>1038</v>
      </c>
      <c r="D872" s="359">
        <f>+SUMIF('BG SISTEMA'!A:A,'CA EF'!B872,'BG SISTEMA'!F:F)</f>
        <v>0</v>
      </c>
      <c r="E872" s="360"/>
      <c r="F872" s="360"/>
      <c r="G872" s="418">
        <v>0</v>
      </c>
      <c r="H872" s="361">
        <f t="shared" si="59"/>
        <v>0</v>
      </c>
      <c r="I872" s="361">
        <v>0</v>
      </c>
      <c r="J872" s="361">
        <v>0</v>
      </c>
      <c r="K872" s="361">
        <v>0</v>
      </c>
      <c r="L872" s="361">
        <v>0</v>
      </c>
      <c r="M872" s="361">
        <v>0</v>
      </c>
      <c r="N872" s="361">
        <v>0</v>
      </c>
      <c r="O872" s="361">
        <v>0</v>
      </c>
      <c r="P872" s="361">
        <v>0</v>
      </c>
      <c r="Q872" s="361">
        <v>0</v>
      </c>
      <c r="R872" s="361">
        <v>0</v>
      </c>
      <c r="S872" s="361">
        <v>0</v>
      </c>
      <c r="T872" s="361">
        <v>0</v>
      </c>
      <c r="U872" s="361">
        <v>0</v>
      </c>
      <c r="V872" s="361">
        <v>0</v>
      </c>
      <c r="W872" s="361">
        <v>0</v>
      </c>
      <c r="X872" s="361">
        <v>0</v>
      </c>
      <c r="Y872" s="361">
        <v>0</v>
      </c>
      <c r="Z872" s="362">
        <f t="shared" si="60"/>
        <v>0</v>
      </c>
      <c r="AA872" s="365"/>
    </row>
    <row r="873" spans="1:27" s="364" customFormat="1" ht="12.75" customHeight="1">
      <c r="A873" s="358">
        <f t="shared" si="58"/>
        <v>15</v>
      </c>
      <c r="B873" s="398">
        <v>230801309040101</v>
      </c>
      <c r="C873" s="417" t="s">
        <v>1039</v>
      </c>
      <c r="D873" s="359">
        <f>+SUMIF('BG SISTEMA'!A:A,'CA EF'!B873,'BG SISTEMA'!F:F)</f>
        <v>0</v>
      </c>
      <c r="E873" s="360"/>
      <c r="F873" s="360"/>
      <c r="G873" s="418">
        <v>0</v>
      </c>
      <c r="H873" s="361">
        <f t="shared" si="59"/>
        <v>0</v>
      </c>
      <c r="I873" s="361">
        <v>0</v>
      </c>
      <c r="J873" s="361">
        <v>0</v>
      </c>
      <c r="K873" s="361">
        <v>0</v>
      </c>
      <c r="L873" s="361">
        <v>0</v>
      </c>
      <c r="M873" s="361">
        <v>0</v>
      </c>
      <c r="N873" s="361">
        <v>0</v>
      </c>
      <c r="O873" s="361">
        <v>0</v>
      </c>
      <c r="P873" s="361">
        <v>0</v>
      </c>
      <c r="Q873" s="361">
        <v>0</v>
      </c>
      <c r="R873" s="361">
        <v>0</v>
      </c>
      <c r="S873" s="361">
        <v>0</v>
      </c>
      <c r="T873" s="361">
        <v>0</v>
      </c>
      <c r="U873" s="361">
        <v>0</v>
      </c>
      <c r="V873" s="361">
        <v>0</v>
      </c>
      <c r="W873" s="361">
        <v>0</v>
      </c>
      <c r="X873" s="361">
        <v>0</v>
      </c>
      <c r="Y873" s="361">
        <v>0</v>
      </c>
      <c r="Z873" s="362">
        <f t="shared" si="60"/>
        <v>0</v>
      </c>
      <c r="AA873" s="365"/>
    </row>
    <row r="874" spans="1:27" s="364" customFormat="1" ht="12.75" customHeight="1">
      <c r="A874" s="358">
        <f t="shared" si="58"/>
        <v>15</v>
      </c>
      <c r="B874" s="398">
        <v>230801309040199</v>
      </c>
      <c r="C874" s="417" t="s">
        <v>1040</v>
      </c>
      <c r="D874" s="359">
        <f>+SUMIF('BG SISTEMA'!A:A,'CA EF'!B874,'BG SISTEMA'!F:F)</f>
        <v>0</v>
      </c>
      <c r="E874" s="360"/>
      <c r="F874" s="360"/>
      <c r="G874" s="418">
        <v>0</v>
      </c>
      <c r="H874" s="361">
        <f t="shared" si="59"/>
        <v>0</v>
      </c>
      <c r="I874" s="361">
        <v>0</v>
      </c>
      <c r="J874" s="361">
        <v>0</v>
      </c>
      <c r="K874" s="361">
        <v>0</v>
      </c>
      <c r="L874" s="361">
        <v>0</v>
      </c>
      <c r="M874" s="361">
        <v>0</v>
      </c>
      <c r="N874" s="361">
        <v>0</v>
      </c>
      <c r="O874" s="361">
        <v>0</v>
      </c>
      <c r="P874" s="361">
        <v>0</v>
      </c>
      <c r="Q874" s="361">
        <v>0</v>
      </c>
      <c r="R874" s="361">
        <v>0</v>
      </c>
      <c r="S874" s="361">
        <v>0</v>
      </c>
      <c r="T874" s="361">
        <v>0</v>
      </c>
      <c r="U874" s="361">
        <v>0</v>
      </c>
      <c r="V874" s="361">
        <v>0</v>
      </c>
      <c r="W874" s="361">
        <v>0</v>
      </c>
      <c r="X874" s="361">
        <v>0</v>
      </c>
      <c r="Y874" s="361">
        <v>0</v>
      </c>
      <c r="Z874" s="362">
        <f t="shared" si="60"/>
        <v>0</v>
      </c>
      <c r="AA874" s="363"/>
    </row>
    <row r="875" spans="1:27" s="364" customFormat="1" ht="12.75" customHeight="1">
      <c r="A875" s="358">
        <f t="shared" si="58"/>
        <v>15</v>
      </c>
      <c r="B875" s="398">
        <v>230801309050101</v>
      </c>
      <c r="C875" s="417" t="s">
        <v>1041</v>
      </c>
      <c r="D875" s="359">
        <f>+SUMIF('BG SISTEMA'!A:A,'CA EF'!B875,'BG SISTEMA'!F:F)</f>
        <v>0</v>
      </c>
      <c r="E875" s="360"/>
      <c r="F875" s="360"/>
      <c r="G875" s="418">
        <v>0</v>
      </c>
      <c r="H875" s="361">
        <f t="shared" si="59"/>
        <v>0</v>
      </c>
      <c r="I875" s="361">
        <v>0</v>
      </c>
      <c r="J875" s="361">
        <v>0</v>
      </c>
      <c r="K875" s="361">
        <v>0</v>
      </c>
      <c r="L875" s="361">
        <v>0</v>
      </c>
      <c r="M875" s="361">
        <v>0</v>
      </c>
      <c r="N875" s="361">
        <v>0</v>
      </c>
      <c r="O875" s="361">
        <v>0</v>
      </c>
      <c r="P875" s="361">
        <v>0</v>
      </c>
      <c r="Q875" s="361">
        <v>0</v>
      </c>
      <c r="R875" s="361">
        <v>0</v>
      </c>
      <c r="S875" s="361">
        <v>0</v>
      </c>
      <c r="T875" s="361">
        <v>0</v>
      </c>
      <c r="U875" s="361">
        <v>0</v>
      </c>
      <c r="V875" s="361">
        <v>0</v>
      </c>
      <c r="W875" s="361">
        <v>0</v>
      </c>
      <c r="X875" s="361">
        <v>0</v>
      </c>
      <c r="Y875" s="361">
        <v>0</v>
      </c>
      <c r="Z875" s="362">
        <f t="shared" si="60"/>
        <v>0</v>
      </c>
      <c r="AA875" s="365"/>
    </row>
    <row r="876" spans="1:27" s="364" customFormat="1" ht="12.75" customHeight="1">
      <c r="A876" s="358">
        <f t="shared" si="58"/>
        <v>15</v>
      </c>
      <c r="B876" s="398">
        <v>230801309050199</v>
      </c>
      <c r="C876" s="417" t="s">
        <v>1042</v>
      </c>
      <c r="D876" s="359">
        <f>+SUMIF('BG SISTEMA'!A:A,'CA EF'!B876,'BG SISTEMA'!F:F)</f>
        <v>0</v>
      </c>
      <c r="E876" s="360"/>
      <c r="F876" s="360"/>
      <c r="G876" s="418">
        <v>0</v>
      </c>
      <c r="H876" s="361">
        <f t="shared" si="59"/>
        <v>0</v>
      </c>
      <c r="I876" s="361">
        <v>0</v>
      </c>
      <c r="J876" s="361">
        <v>0</v>
      </c>
      <c r="K876" s="361">
        <v>0</v>
      </c>
      <c r="L876" s="361">
        <v>0</v>
      </c>
      <c r="M876" s="361">
        <v>0</v>
      </c>
      <c r="N876" s="361">
        <v>0</v>
      </c>
      <c r="O876" s="361">
        <v>0</v>
      </c>
      <c r="P876" s="361">
        <v>0</v>
      </c>
      <c r="Q876" s="361">
        <v>0</v>
      </c>
      <c r="R876" s="361">
        <v>0</v>
      </c>
      <c r="S876" s="361">
        <v>0</v>
      </c>
      <c r="T876" s="361">
        <v>0</v>
      </c>
      <c r="U876" s="361">
        <v>0</v>
      </c>
      <c r="V876" s="361">
        <v>0</v>
      </c>
      <c r="W876" s="361">
        <v>0</v>
      </c>
      <c r="X876" s="361">
        <v>0</v>
      </c>
      <c r="Y876" s="361">
        <v>0</v>
      </c>
      <c r="Z876" s="362">
        <f t="shared" si="60"/>
        <v>0</v>
      </c>
      <c r="AA876" s="365"/>
    </row>
    <row r="877" spans="1:27" s="364" customFormat="1" ht="12.75" customHeight="1">
      <c r="A877" s="358">
        <f t="shared" si="58"/>
        <v>15</v>
      </c>
      <c r="B877" s="398">
        <v>230801309060101</v>
      </c>
      <c r="C877" s="417" t="s">
        <v>1043</v>
      </c>
      <c r="D877" s="359">
        <f>+SUMIF('BG SISTEMA'!A:A,'CA EF'!B877,'BG SISTEMA'!F:F)</f>
        <v>0</v>
      </c>
      <c r="E877" s="360"/>
      <c r="F877" s="360"/>
      <c r="G877" s="418">
        <v>0</v>
      </c>
      <c r="H877" s="361">
        <f t="shared" si="59"/>
        <v>0</v>
      </c>
      <c r="I877" s="361">
        <v>0</v>
      </c>
      <c r="J877" s="361">
        <v>0</v>
      </c>
      <c r="K877" s="361">
        <v>0</v>
      </c>
      <c r="L877" s="361">
        <v>0</v>
      </c>
      <c r="M877" s="361">
        <v>0</v>
      </c>
      <c r="N877" s="361">
        <v>0</v>
      </c>
      <c r="O877" s="361">
        <v>0</v>
      </c>
      <c r="P877" s="361">
        <v>0</v>
      </c>
      <c r="Q877" s="361">
        <v>0</v>
      </c>
      <c r="R877" s="361">
        <v>0</v>
      </c>
      <c r="S877" s="361">
        <v>0</v>
      </c>
      <c r="T877" s="361">
        <v>0</v>
      </c>
      <c r="U877" s="361">
        <v>0</v>
      </c>
      <c r="V877" s="361">
        <v>0</v>
      </c>
      <c r="W877" s="361">
        <v>0</v>
      </c>
      <c r="X877" s="361">
        <v>0</v>
      </c>
      <c r="Y877" s="361">
        <v>0</v>
      </c>
      <c r="Z877" s="362">
        <f t="shared" si="60"/>
        <v>0</v>
      </c>
      <c r="AA877" s="365"/>
    </row>
    <row r="878" spans="1:27" s="364" customFormat="1" ht="12.75" customHeight="1">
      <c r="A878" s="358">
        <f t="shared" si="58"/>
        <v>15</v>
      </c>
      <c r="B878" s="398">
        <v>230801309060199</v>
      </c>
      <c r="C878" s="417" t="s">
        <v>1044</v>
      </c>
      <c r="D878" s="359">
        <f>+SUMIF('BG SISTEMA'!A:A,'CA EF'!B878,'BG SISTEMA'!F:F)</f>
        <v>0</v>
      </c>
      <c r="E878" s="360"/>
      <c r="F878" s="360"/>
      <c r="G878" s="418">
        <v>0</v>
      </c>
      <c r="H878" s="361">
        <f t="shared" si="59"/>
        <v>0</v>
      </c>
      <c r="I878" s="361">
        <v>0</v>
      </c>
      <c r="J878" s="361">
        <v>0</v>
      </c>
      <c r="K878" s="361">
        <v>0</v>
      </c>
      <c r="L878" s="361">
        <v>0</v>
      </c>
      <c r="M878" s="361">
        <v>0</v>
      </c>
      <c r="N878" s="361">
        <v>0</v>
      </c>
      <c r="O878" s="361">
        <v>0</v>
      </c>
      <c r="P878" s="361">
        <v>0</v>
      </c>
      <c r="Q878" s="361">
        <v>0</v>
      </c>
      <c r="R878" s="361">
        <v>0</v>
      </c>
      <c r="S878" s="361">
        <v>0</v>
      </c>
      <c r="T878" s="361">
        <v>0</v>
      </c>
      <c r="U878" s="361">
        <v>0</v>
      </c>
      <c r="V878" s="361">
        <v>0</v>
      </c>
      <c r="W878" s="361">
        <v>0</v>
      </c>
      <c r="X878" s="361">
        <v>0</v>
      </c>
      <c r="Y878" s="361">
        <v>0</v>
      </c>
      <c r="Z878" s="362">
        <f t="shared" si="60"/>
        <v>0</v>
      </c>
      <c r="AA878" s="365"/>
    </row>
    <row r="879" spans="1:27" s="364" customFormat="1" ht="12.75" customHeight="1">
      <c r="A879" s="358">
        <f t="shared" si="58"/>
        <v>15</v>
      </c>
      <c r="B879" s="398">
        <v>230801309070101</v>
      </c>
      <c r="C879" s="417" t="s">
        <v>1045</v>
      </c>
      <c r="D879" s="359">
        <f>+SUMIF('BG SISTEMA'!A:A,'CA EF'!B879,'BG SISTEMA'!F:F)</f>
        <v>0</v>
      </c>
      <c r="E879" s="360"/>
      <c r="F879" s="360"/>
      <c r="G879" s="418">
        <v>0</v>
      </c>
      <c r="H879" s="361">
        <f t="shared" si="59"/>
        <v>0</v>
      </c>
      <c r="I879" s="361">
        <v>0</v>
      </c>
      <c r="J879" s="361">
        <v>0</v>
      </c>
      <c r="K879" s="361">
        <v>0</v>
      </c>
      <c r="L879" s="361">
        <v>0</v>
      </c>
      <c r="M879" s="361">
        <v>0</v>
      </c>
      <c r="N879" s="361">
        <v>0</v>
      </c>
      <c r="O879" s="361">
        <v>0</v>
      </c>
      <c r="P879" s="361">
        <v>0</v>
      </c>
      <c r="Q879" s="361">
        <v>0</v>
      </c>
      <c r="R879" s="361">
        <v>0</v>
      </c>
      <c r="S879" s="361">
        <v>0</v>
      </c>
      <c r="T879" s="361">
        <v>0</v>
      </c>
      <c r="U879" s="361">
        <v>0</v>
      </c>
      <c r="V879" s="361">
        <v>0</v>
      </c>
      <c r="W879" s="361">
        <v>0</v>
      </c>
      <c r="X879" s="361">
        <v>0</v>
      </c>
      <c r="Y879" s="361">
        <v>0</v>
      </c>
      <c r="Z879" s="362">
        <f t="shared" si="60"/>
        <v>0</v>
      </c>
      <c r="AA879" s="363"/>
    </row>
    <row r="880" spans="1:27" s="364" customFormat="1" ht="12.75" customHeight="1">
      <c r="A880" s="358">
        <f t="shared" si="58"/>
        <v>15</v>
      </c>
      <c r="B880" s="398">
        <v>230801309070199</v>
      </c>
      <c r="C880" s="417" t="s">
        <v>1046</v>
      </c>
      <c r="D880" s="359">
        <f>+SUMIF('BG SISTEMA'!A:A,'CA EF'!B880,'BG SISTEMA'!F:F)</f>
        <v>0</v>
      </c>
      <c r="E880" s="360"/>
      <c r="F880" s="360"/>
      <c r="G880" s="418">
        <v>0</v>
      </c>
      <c r="H880" s="361">
        <f t="shared" si="59"/>
        <v>0</v>
      </c>
      <c r="I880" s="361">
        <v>0</v>
      </c>
      <c r="J880" s="361">
        <v>0</v>
      </c>
      <c r="K880" s="361">
        <v>0</v>
      </c>
      <c r="L880" s="361">
        <v>0</v>
      </c>
      <c r="M880" s="361">
        <v>0</v>
      </c>
      <c r="N880" s="361">
        <v>0</v>
      </c>
      <c r="O880" s="361">
        <v>0</v>
      </c>
      <c r="P880" s="361">
        <v>0</v>
      </c>
      <c r="Q880" s="361">
        <v>0</v>
      </c>
      <c r="R880" s="361">
        <v>0</v>
      </c>
      <c r="S880" s="361">
        <v>0</v>
      </c>
      <c r="T880" s="361">
        <v>0</v>
      </c>
      <c r="U880" s="361">
        <v>0</v>
      </c>
      <c r="V880" s="361">
        <v>0</v>
      </c>
      <c r="W880" s="361">
        <v>0</v>
      </c>
      <c r="X880" s="361">
        <v>0</v>
      </c>
      <c r="Y880" s="361">
        <v>0</v>
      </c>
      <c r="Z880" s="362">
        <f t="shared" si="60"/>
        <v>0</v>
      </c>
      <c r="AA880" s="365"/>
    </row>
    <row r="881" spans="1:27" s="364" customFormat="1" ht="12.75" customHeight="1">
      <c r="A881" s="358">
        <f t="shared" si="58"/>
        <v>15</v>
      </c>
      <c r="B881" s="398">
        <v>240101320010101</v>
      </c>
      <c r="C881" s="417" t="s">
        <v>1047</v>
      </c>
      <c r="D881" s="359">
        <f>+SUMIF('BG SISTEMA'!A:A,'CA EF'!B881,'BG SISTEMA'!F:F)</f>
        <v>0</v>
      </c>
      <c r="E881" s="360"/>
      <c r="F881" s="360"/>
      <c r="G881" s="418">
        <v>0</v>
      </c>
      <c r="H881" s="361">
        <f t="shared" si="59"/>
        <v>0</v>
      </c>
      <c r="I881" s="361">
        <v>0</v>
      </c>
      <c r="J881" s="361">
        <v>0</v>
      </c>
      <c r="K881" s="361">
        <v>0</v>
      </c>
      <c r="L881" s="361">
        <v>0</v>
      </c>
      <c r="M881" s="361">
        <v>0</v>
      </c>
      <c r="N881" s="361">
        <v>0</v>
      </c>
      <c r="O881" s="361">
        <v>0</v>
      </c>
      <c r="P881" s="361">
        <v>0</v>
      </c>
      <c r="Q881" s="361">
        <v>0</v>
      </c>
      <c r="R881" s="361">
        <v>0</v>
      </c>
      <c r="S881" s="361">
        <v>0</v>
      </c>
      <c r="T881" s="361">
        <v>0</v>
      </c>
      <c r="U881" s="361">
        <v>0</v>
      </c>
      <c r="V881" s="361">
        <v>0</v>
      </c>
      <c r="W881" s="361">
        <v>0</v>
      </c>
      <c r="X881" s="361">
        <v>0</v>
      </c>
      <c r="Y881" s="361">
        <v>0</v>
      </c>
      <c r="Z881" s="362">
        <f t="shared" si="60"/>
        <v>0</v>
      </c>
      <c r="AA881" s="365"/>
    </row>
    <row r="882" spans="1:27" s="364" customFormat="1" ht="12.75" customHeight="1">
      <c r="A882" s="358">
        <f t="shared" si="58"/>
        <v>15</v>
      </c>
      <c r="B882" s="398">
        <v>240101320010199</v>
      </c>
      <c r="C882" s="417" t="s">
        <v>1048</v>
      </c>
      <c r="D882" s="359">
        <f>+SUMIF('BG SISTEMA'!A:A,'CA EF'!B882,'BG SISTEMA'!F:F)</f>
        <v>0</v>
      </c>
      <c r="E882" s="360"/>
      <c r="F882" s="360"/>
      <c r="G882" s="418">
        <v>0</v>
      </c>
      <c r="H882" s="361">
        <f t="shared" si="59"/>
        <v>0</v>
      </c>
      <c r="I882" s="361">
        <v>0</v>
      </c>
      <c r="J882" s="361">
        <v>0</v>
      </c>
      <c r="K882" s="361">
        <v>0</v>
      </c>
      <c r="L882" s="361">
        <v>0</v>
      </c>
      <c r="M882" s="361">
        <v>0</v>
      </c>
      <c r="N882" s="361">
        <v>0</v>
      </c>
      <c r="O882" s="361">
        <v>0</v>
      </c>
      <c r="P882" s="361">
        <v>0</v>
      </c>
      <c r="Q882" s="361">
        <v>0</v>
      </c>
      <c r="R882" s="361">
        <v>0</v>
      </c>
      <c r="S882" s="361">
        <v>0</v>
      </c>
      <c r="T882" s="361">
        <v>0</v>
      </c>
      <c r="U882" s="361">
        <v>0</v>
      </c>
      <c r="V882" s="361">
        <v>0</v>
      </c>
      <c r="W882" s="361">
        <v>0</v>
      </c>
      <c r="X882" s="361">
        <v>0</v>
      </c>
      <c r="Y882" s="361">
        <v>0</v>
      </c>
      <c r="Z882" s="362">
        <f t="shared" si="60"/>
        <v>0</v>
      </c>
      <c r="AA882" s="365"/>
    </row>
    <row r="883" spans="1:27" s="364" customFormat="1" ht="12.75" customHeight="1">
      <c r="A883" s="358">
        <f t="shared" si="58"/>
        <v>15</v>
      </c>
      <c r="B883" s="398">
        <v>240101320010201</v>
      </c>
      <c r="C883" s="417" t="s">
        <v>1049</v>
      </c>
      <c r="D883" s="359">
        <f>+SUMIF('BG SISTEMA'!A:A,'CA EF'!B883,'BG SISTEMA'!F:F)</f>
        <v>0</v>
      </c>
      <c r="E883" s="360"/>
      <c r="F883" s="360"/>
      <c r="G883" s="418">
        <v>0</v>
      </c>
      <c r="H883" s="361">
        <f t="shared" si="59"/>
        <v>0</v>
      </c>
      <c r="I883" s="361">
        <v>0</v>
      </c>
      <c r="J883" s="361">
        <v>0</v>
      </c>
      <c r="K883" s="361">
        <v>0</v>
      </c>
      <c r="L883" s="361">
        <v>0</v>
      </c>
      <c r="M883" s="361">
        <v>0</v>
      </c>
      <c r="N883" s="361">
        <v>0</v>
      </c>
      <c r="O883" s="361">
        <v>0</v>
      </c>
      <c r="P883" s="361">
        <v>0</v>
      </c>
      <c r="Q883" s="361">
        <v>0</v>
      </c>
      <c r="R883" s="361">
        <v>0</v>
      </c>
      <c r="S883" s="361">
        <v>0</v>
      </c>
      <c r="T883" s="361">
        <v>0</v>
      </c>
      <c r="U883" s="361">
        <v>0</v>
      </c>
      <c r="V883" s="361">
        <v>0</v>
      </c>
      <c r="W883" s="361">
        <v>0</v>
      </c>
      <c r="X883" s="361">
        <v>0</v>
      </c>
      <c r="Y883" s="361">
        <v>0</v>
      </c>
      <c r="Z883" s="362">
        <f t="shared" si="60"/>
        <v>0</v>
      </c>
      <c r="AA883" s="365"/>
    </row>
    <row r="884" spans="1:27" s="364" customFormat="1" ht="12.75" customHeight="1">
      <c r="A884" s="358">
        <f t="shared" si="58"/>
        <v>15</v>
      </c>
      <c r="B884" s="398">
        <v>240101320010299</v>
      </c>
      <c r="C884" s="417" t="s">
        <v>1050</v>
      </c>
      <c r="D884" s="359">
        <f>+SUMIF('BG SISTEMA'!A:A,'CA EF'!B884,'BG SISTEMA'!F:F)</f>
        <v>0</v>
      </c>
      <c r="E884" s="360"/>
      <c r="F884" s="360"/>
      <c r="G884" s="418">
        <v>0</v>
      </c>
      <c r="H884" s="361">
        <f t="shared" si="59"/>
        <v>0</v>
      </c>
      <c r="I884" s="361">
        <v>0</v>
      </c>
      <c r="J884" s="361">
        <v>0</v>
      </c>
      <c r="K884" s="361">
        <v>0</v>
      </c>
      <c r="L884" s="361">
        <v>0</v>
      </c>
      <c r="M884" s="361">
        <v>0</v>
      </c>
      <c r="N884" s="361">
        <v>0</v>
      </c>
      <c r="O884" s="361">
        <v>0</v>
      </c>
      <c r="P884" s="361">
        <v>0</v>
      </c>
      <c r="Q884" s="361">
        <v>0</v>
      </c>
      <c r="R884" s="361">
        <v>0</v>
      </c>
      <c r="S884" s="361">
        <v>0</v>
      </c>
      <c r="T884" s="361">
        <v>0</v>
      </c>
      <c r="U884" s="361">
        <v>0</v>
      </c>
      <c r="V884" s="361">
        <v>0</v>
      </c>
      <c r="W884" s="361">
        <v>0</v>
      </c>
      <c r="X884" s="361">
        <v>0</v>
      </c>
      <c r="Y884" s="361">
        <v>0</v>
      </c>
      <c r="Z884" s="362">
        <f t="shared" si="60"/>
        <v>0</v>
      </c>
      <c r="AA884" s="365"/>
    </row>
    <row r="885" spans="1:27" s="364" customFormat="1" ht="12.75" customHeight="1">
      <c r="A885" s="358">
        <f t="shared" si="58"/>
        <v>15</v>
      </c>
      <c r="B885" s="398">
        <v>240101320010301</v>
      </c>
      <c r="C885" s="417" t="s">
        <v>1051</v>
      </c>
      <c r="D885" s="359">
        <f>+SUMIF('BG SISTEMA'!A:A,'CA EF'!B885,'BG SISTEMA'!F:F)</f>
        <v>0</v>
      </c>
      <c r="E885" s="360"/>
      <c r="F885" s="360"/>
      <c r="G885" s="418">
        <v>0</v>
      </c>
      <c r="H885" s="361">
        <f t="shared" si="59"/>
        <v>0</v>
      </c>
      <c r="I885" s="361">
        <v>0</v>
      </c>
      <c r="J885" s="361">
        <v>0</v>
      </c>
      <c r="K885" s="361">
        <v>0</v>
      </c>
      <c r="L885" s="361">
        <v>0</v>
      </c>
      <c r="M885" s="361">
        <v>0</v>
      </c>
      <c r="N885" s="361">
        <v>0</v>
      </c>
      <c r="O885" s="361">
        <v>0</v>
      </c>
      <c r="P885" s="361">
        <v>0</v>
      </c>
      <c r="Q885" s="361">
        <v>0</v>
      </c>
      <c r="R885" s="361">
        <v>0</v>
      </c>
      <c r="S885" s="361">
        <v>0</v>
      </c>
      <c r="T885" s="361">
        <v>0</v>
      </c>
      <c r="U885" s="361">
        <v>0</v>
      </c>
      <c r="V885" s="361">
        <v>0</v>
      </c>
      <c r="W885" s="361">
        <v>0</v>
      </c>
      <c r="X885" s="361">
        <v>0</v>
      </c>
      <c r="Y885" s="361">
        <v>0</v>
      </c>
      <c r="Z885" s="362">
        <f t="shared" si="60"/>
        <v>0</v>
      </c>
      <c r="AA885" s="365"/>
    </row>
    <row r="886" spans="1:27" s="364" customFormat="1" ht="12.75" customHeight="1">
      <c r="A886" s="358">
        <f t="shared" si="58"/>
        <v>15</v>
      </c>
      <c r="B886" s="398">
        <v>240101320010399</v>
      </c>
      <c r="C886" s="417" t="s">
        <v>1052</v>
      </c>
      <c r="D886" s="359">
        <f>+SUMIF('BG SISTEMA'!A:A,'CA EF'!B886,'BG SISTEMA'!F:F)</f>
        <v>0</v>
      </c>
      <c r="E886" s="360"/>
      <c r="F886" s="360"/>
      <c r="G886" s="418">
        <v>0</v>
      </c>
      <c r="H886" s="361">
        <f t="shared" si="59"/>
        <v>0</v>
      </c>
      <c r="I886" s="361">
        <v>0</v>
      </c>
      <c r="J886" s="361">
        <v>0</v>
      </c>
      <c r="K886" s="361">
        <v>0</v>
      </c>
      <c r="L886" s="361">
        <v>0</v>
      </c>
      <c r="M886" s="361">
        <v>0</v>
      </c>
      <c r="N886" s="361">
        <v>0</v>
      </c>
      <c r="O886" s="361">
        <v>0</v>
      </c>
      <c r="P886" s="361">
        <v>0</v>
      </c>
      <c r="Q886" s="361">
        <v>0</v>
      </c>
      <c r="R886" s="361">
        <v>0</v>
      </c>
      <c r="S886" s="361">
        <v>0</v>
      </c>
      <c r="T886" s="361">
        <v>0</v>
      </c>
      <c r="U886" s="361">
        <v>0</v>
      </c>
      <c r="V886" s="361">
        <v>0</v>
      </c>
      <c r="W886" s="361">
        <v>0</v>
      </c>
      <c r="X886" s="361">
        <v>0</v>
      </c>
      <c r="Y886" s="361">
        <v>0</v>
      </c>
      <c r="Z886" s="362">
        <f t="shared" si="60"/>
        <v>0</v>
      </c>
      <c r="AA886" s="363"/>
    </row>
    <row r="887" spans="1:27" s="364" customFormat="1" ht="12.75" customHeight="1">
      <c r="A887" s="358">
        <f t="shared" si="58"/>
        <v>15</v>
      </c>
      <c r="B887" s="398">
        <v>240101320010401</v>
      </c>
      <c r="C887" s="417" t="s">
        <v>1053</v>
      </c>
      <c r="D887" s="359">
        <f>+SUMIF('BG SISTEMA'!A:A,'CA EF'!B887,'BG SISTEMA'!F:F)</f>
        <v>0</v>
      </c>
      <c r="E887" s="360"/>
      <c r="F887" s="360"/>
      <c r="G887" s="418">
        <v>0</v>
      </c>
      <c r="H887" s="361">
        <f t="shared" si="59"/>
        <v>0</v>
      </c>
      <c r="I887" s="361">
        <v>0</v>
      </c>
      <c r="J887" s="361">
        <v>0</v>
      </c>
      <c r="K887" s="361">
        <v>0</v>
      </c>
      <c r="L887" s="361">
        <v>0</v>
      </c>
      <c r="M887" s="361">
        <v>0</v>
      </c>
      <c r="N887" s="361">
        <v>0</v>
      </c>
      <c r="O887" s="361">
        <v>0</v>
      </c>
      <c r="P887" s="361">
        <v>0</v>
      </c>
      <c r="Q887" s="361">
        <v>0</v>
      </c>
      <c r="R887" s="361">
        <v>0</v>
      </c>
      <c r="S887" s="361">
        <v>0</v>
      </c>
      <c r="T887" s="361">
        <v>0</v>
      </c>
      <c r="U887" s="361">
        <v>0</v>
      </c>
      <c r="V887" s="361">
        <v>0</v>
      </c>
      <c r="W887" s="361">
        <v>0</v>
      </c>
      <c r="X887" s="361">
        <v>0</v>
      </c>
      <c r="Y887" s="361">
        <v>0</v>
      </c>
      <c r="Z887" s="362">
        <f t="shared" si="60"/>
        <v>0</v>
      </c>
      <c r="AA887" s="365"/>
    </row>
    <row r="888" spans="1:27" s="364" customFormat="1" ht="12.75" customHeight="1">
      <c r="A888" s="358">
        <f t="shared" si="58"/>
        <v>15</v>
      </c>
      <c r="B888" s="398">
        <v>240101320010499</v>
      </c>
      <c r="C888" s="417" t="s">
        <v>1054</v>
      </c>
      <c r="D888" s="359">
        <f>+SUMIF('BG SISTEMA'!A:A,'CA EF'!B888,'BG SISTEMA'!F:F)</f>
        <v>0</v>
      </c>
      <c r="E888" s="360"/>
      <c r="F888" s="360"/>
      <c r="G888" s="418">
        <v>0</v>
      </c>
      <c r="H888" s="361">
        <f t="shared" si="59"/>
        <v>0</v>
      </c>
      <c r="I888" s="361">
        <v>0</v>
      </c>
      <c r="J888" s="361">
        <v>0</v>
      </c>
      <c r="K888" s="361">
        <v>0</v>
      </c>
      <c r="L888" s="361">
        <v>0</v>
      </c>
      <c r="M888" s="361">
        <v>0</v>
      </c>
      <c r="N888" s="361">
        <v>0</v>
      </c>
      <c r="O888" s="361">
        <v>0</v>
      </c>
      <c r="P888" s="361">
        <v>0</v>
      </c>
      <c r="Q888" s="361">
        <v>0</v>
      </c>
      <c r="R888" s="361">
        <v>0</v>
      </c>
      <c r="S888" s="361">
        <v>0</v>
      </c>
      <c r="T888" s="361">
        <v>0</v>
      </c>
      <c r="U888" s="361">
        <v>0</v>
      </c>
      <c r="V888" s="361">
        <v>0</v>
      </c>
      <c r="W888" s="361">
        <v>0</v>
      </c>
      <c r="X888" s="361">
        <v>0</v>
      </c>
      <c r="Y888" s="361">
        <v>0</v>
      </c>
      <c r="Z888" s="362">
        <f t="shared" si="60"/>
        <v>0</v>
      </c>
      <c r="AA888" s="365"/>
    </row>
    <row r="889" spans="1:27" s="364" customFormat="1" ht="12.75" customHeight="1">
      <c r="A889" s="358">
        <f t="shared" si="58"/>
        <v>15</v>
      </c>
      <c r="B889" s="398">
        <v>240101320010501</v>
      </c>
      <c r="C889" s="417" t="s">
        <v>1055</v>
      </c>
      <c r="D889" s="359">
        <f>+SUMIF('BG SISTEMA'!A:A,'CA EF'!B889,'BG SISTEMA'!F:F)</f>
        <v>0</v>
      </c>
      <c r="E889" s="360"/>
      <c r="F889" s="360"/>
      <c r="G889" s="418">
        <v>0</v>
      </c>
      <c r="H889" s="361">
        <f t="shared" si="59"/>
        <v>0</v>
      </c>
      <c r="I889" s="361">
        <v>0</v>
      </c>
      <c r="J889" s="361">
        <v>0</v>
      </c>
      <c r="K889" s="361">
        <v>0</v>
      </c>
      <c r="L889" s="361">
        <v>0</v>
      </c>
      <c r="M889" s="361">
        <v>0</v>
      </c>
      <c r="N889" s="361">
        <v>0</v>
      </c>
      <c r="O889" s="361">
        <v>0</v>
      </c>
      <c r="P889" s="361">
        <v>0</v>
      </c>
      <c r="Q889" s="361">
        <v>0</v>
      </c>
      <c r="R889" s="361">
        <v>0</v>
      </c>
      <c r="S889" s="361">
        <v>0</v>
      </c>
      <c r="T889" s="361">
        <v>0</v>
      </c>
      <c r="U889" s="361">
        <v>0</v>
      </c>
      <c r="V889" s="361">
        <v>0</v>
      </c>
      <c r="W889" s="361">
        <v>0</v>
      </c>
      <c r="X889" s="361">
        <v>0</v>
      </c>
      <c r="Y889" s="361">
        <v>0</v>
      </c>
      <c r="Z889" s="362">
        <f t="shared" si="60"/>
        <v>0</v>
      </c>
      <c r="AA889" s="365"/>
    </row>
    <row r="890" spans="1:27" s="364" customFormat="1" ht="12.75" customHeight="1">
      <c r="A890" s="358">
        <f t="shared" si="58"/>
        <v>15</v>
      </c>
      <c r="B890" s="398">
        <v>240101340010101</v>
      </c>
      <c r="C890" s="417" t="s">
        <v>1056</v>
      </c>
      <c r="D890" s="359">
        <f>+SUMIF('BG SISTEMA'!A:A,'CA EF'!B890,'BG SISTEMA'!F:F)</f>
        <v>0</v>
      </c>
      <c r="E890" s="360"/>
      <c r="F890" s="360"/>
      <c r="G890" s="418">
        <v>0</v>
      </c>
      <c r="H890" s="361">
        <f t="shared" si="59"/>
        <v>0</v>
      </c>
      <c r="I890" s="361">
        <v>0</v>
      </c>
      <c r="J890" s="361">
        <v>0</v>
      </c>
      <c r="K890" s="361">
        <v>0</v>
      </c>
      <c r="L890" s="361">
        <v>0</v>
      </c>
      <c r="M890" s="361">
        <v>0</v>
      </c>
      <c r="N890" s="361">
        <v>0</v>
      </c>
      <c r="O890" s="361">
        <v>0</v>
      </c>
      <c r="P890" s="361">
        <v>0</v>
      </c>
      <c r="Q890" s="361">
        <v>0</v>
      </c>
      <c r="R890" s="361">
        <v>0</v>
      </c>
      <c r="S890" s="361">
        <v>0</v>
      </c>
      <c r="T890" s="361">
        <v>0</v>
      </c>
      <c r="U890" s="361">
        <v>0</v>
      </c>
      <c r="V890" s="361">
        <v>0</v>
      </c>
      <c r="W890" s="361">
        <v>0</v>
      </c>
      <c r="X890" s="361">
        <v>0</v>
      </c>
      <c r="Y890" s="361">
        <v>0</v>
      </c>
      <c r="Z890" s="362">
        <f t="shared" si="60"/>
        <v>0</v>
      </c>
      <c r="AA890" s="365"/>
    </row>
    <row r="891" spans="1:27" s="364" customFormat="1" ht="12.75" customHeight="1">
      <c r="A891" s="358">
        <f t="shared" si="58"/>
        <v>15</v>
      </c>
      <c r="B891" s="398">
        <v>240101340010199</v>
      </c>
      <c r="C891" s="417" t="s">
        <v>1057</v>
      </c>
      <c r="D891" s="359">
        <f>+SUMIF('BG SISTEMA'!A:A,'CA EF'!B891,'BG SISTEMA'!F:F)</f>
        <v>0</v>
      </c>
      <c r="E891" s="360"/>
      <c r="F891" s="360"/>
      <c r="G891" s="418">
        <v>0</v>
      </c>
      <c r="H891" s="361">
        <f t="shared" si="59"/>
        <v>0</v>
      </c>
      <c r="I891" s="361">
        <v>0</v>
      </c>
      <c r="J891" s="361">
        <v>0</v>
      </c>
      <c r="K891" s="361">
        <v>0</v>
      </c>
      <c r="L891" s="361">
        <v>0</v>
      </c>
      <c r="M891" s="361">
        <v>0</v>
      </c>
      <c r="N891" s="361">
        <v>0</v>
      </c>
      <c r="O891" s="361">
        <v>0</v>
      </c>
      <c r="P891" s="361">
        <v>0</v>
      </c>
      <c r="Q891" s="361">
        <v>0</v>
      </c>
      <c r="R891" s="361">
        <v>0</v>
      </c>
      <c r="S891" s="361">
        <v>0</v>
      </c>
      <c r="T891" s="361">
        <v>0</v>
      </c>
      <c r="U891" s="361">
        <v>0</v>
      </c>
      <c r="V891" s="361">
        <v>0</v>
      </c>
      <c r="W891" s="361">
        <v>0</v>
      </c>
      <c r="X891" s="361">
        <v>0</v>
      </c>
      <c r="Y891" s="361">
        <v>0</v>
      </c>
      <c r="Z891" s="362">
        <f t="shared" si="60"/>
        <v>0</v>
      </c>
      <c r="AA891" s="365"/>
    </row>
    <row r="892" spans="1:27" s="364" customFormat="1" ht="12.75" customHeight="1">
      <c r="A892" s="358">
        <f t="shared" si="58"/>
        <v>15</v>
      </c>
      <c r="B892" s="398">
        <v>240101340010201</v>
      </c>
      <c r="C892" s="417" t="s">
        <v>1058</v>
      </c>
      <c r="D892" s="359">
        <f>+SUMIF('BG SISTEMA'!A:A,'CA EF'!B892,'BG SISTEMA'!F:F)</f>
        <v>0</v>
      </c>
      <c r="E892" s="360"/>
      <c r="F892" s="360"/>
      <c r="G892" s="418">
        <v>0</v>
      </c>
      <c r="H892" s="361">
        <f t="shared" si="59"/>
        <v>0</v>
      </c>
      <c r="I892" s="361">
        <v>0</v>
      </c>
      <c r="J892" s="361">
        <v>0</v>
      </c>
      <c r="K892" s="361">
        <v>0</v>
      </c>
      <c r="L892" s="361">
        <v>0</v>
      </c>
      <c r="M892" s="361">
        <v>0</v>
      </c>
      <c r="N892" s="361">
        <v>0</v>
      </c>
      <c r="O892" s="361">
        <v>0</v>
      </c>
      <c r="P892" s="361">
        <v>0</v>
      </c>
      <c r="Q892" s="361">
        <v>0</v>
      </c>
      <c r="R892" s="361">
        <v>0</v>
      </c>
      <c r="S892" s="361">
        <v>0</v>
      </c>
      <c r="T892" s="361">
        <v>0</v>
      </c>
      <c r="U892" s="361">
        <v>0</v>
      </c>
      <c r="V892" s="361">
        <v>0</v>
      </c>
      <c r="W892" s="361">
        <v>0</v>
      </c>
      <c r="X892" s="361">
        <v>0</v>
      </c>
      <c r="Y892" s="361">
        <v>0</v>
      </c>
      <c r="Z892" s="362">
        <f t="shared" si="60"/>
        <v>0</v>
      </c>
      <c r="AA892" s="365"/>
    </row>
    <row r="893" spans="1:27" s="364" customFormat="1" ht="12.75" customHeight="1">
      <c r="A893" s="358">
        <f t="shared" si="58"/>
        <v>15</v>
      </c>
      <c r="B893" s="398">
        <v>240101340010299</v>
      </c>
      <c r="C893" s="417" t="s">
        <v>1059</v>
      </c>
      <c r="D893" s="359">
        <f>+SUMIF('BG SISTEMA'!A:A,'CA EF'!B893,'BG SISTEMA'!F:F)</f>
        <v>0</v>
      </c>
      <c r="E893" s="360"/>
      <c r="F893" s="360"/>
      <c r="G893" s="418">
        <v>0</v>
      </c>
      <c r="H893" s="361">
        <f t="shared" si="59"/>
        <v>0</v>
      </c>
      <c r="I893" s="361">
        <v>0</v>
      </c>
      <c r="J893" s="361">
        <v>0</v>
      </c>
      <c r="K893" s="361">
        <v>0</v>
      </c>
      <c r="L893" s="361">
        <v>0</v>
      </c>
      <c r="M893" s="361">
        <v>0</v>
      </c>
      <c r="N893" s="361">
        <v>0</v>
      </c>
      <c r="O893" s="361">
        <v>0</v>
      </c>
      <c r="P893" s="361">
        <v>0</v>
      </c>
      <c r="Q893" s="361">
        <v>0</v>
      </c>
      <c r="R893" s="361">
        <v>0</v>
      </c>
      <c r="S893" s="361">
        <v>0</v>
      </c>
      <c r="T893" s="361">
        <v>0</v>
      </c>
      <c r="U893" s="361">
        <v>0</v>
      </c>
      <c r="V893" s="361">
        <v>0</v>
      </c>
      <c r="W893" s="361">
        <v>0</v>
      </c>
      <c r="X893" s="361">
        <v>0</v>
      </c>
      <c r="Y893" s="361">
        <v>0</v>
      </c>
      <c r="Z893" s="362">
        <f t="shared" si="60"/>
        <v>0</v>
      </c>
      <c r="AA893" s="365"/>
    </row>
    <row r="894" spans="1:27" s="364" customFormat="1" ht="12.75" customHeight="1">
      <c r="A894" s="358">
        <f t="shared" si="58"/>
        <v>15</v>
      </c>
      <c r="B894" s="398">
        <v>240101340010301</v>
      </c>
      <c r="C894" s="417" t="s">
        <v>1060</v>
      </c>
      <c r="D894" s="359">
        <f>+SUMIF('BG SISTEMA'!A:A,'CA EF'!B894,'BG SISTEMA'!F:F)</f>
        <v>0</v>
      </c>
      <c r="E894" s="360"/>
      <c r="F894" s="360"/>
      <c r="G894" s="418">
        <v>0</v>
      </c>
      <c r="H894" s="361">
        <f t="shared" si="59"/>
        <v>0</v>
      </c>
      <c r="I894" s="361">
        <v>0</v>
      </c>
      <c r="J894" s="361">
        <v>0</v>
      </c>
      <c r="K894" s="361">
        <v>0</v>
      </c>
      <c r="L894" s="361">
        <v>0</v>
      </c>
      <c r="M894" s="361">
        <v>0</v>
      </c>
      <c r="N894" s="361">
        <v>0</v>
      </c>
      <c r="O894" s="361">
        <v>0</v>
      </c>
      <c r="P894" s="361">
        <v>0</v>
      </c>
      <c r="Q894" s="361">
        <v>0</v>
      </c>
      <c r="R894" s="361">
        <v>0</v>
      </c>
      <c r="S894" s="361">
        <v>0</v>
      </c>
      <c r="T894" s="361">
        <v>0</v>
      </c>
      <c r="U894" s="361">
        <v>0</v>
      </c>
      <c r="V894" s="361">
        <v>0</v>
      </c>
      <c r="W894" s="361">
        <v>0</v>
      </c>
      <c r="X894" s="361">
        <v>0</v>
      </c>
      <c r="Y894" s="361">
        <v>0</v>
      </c>
      <c r="Z894" s="362">
        <f t="shared" si="60"/>
        <v>0</v>
      </c>
      <c r="AA894" s="365"/>
    </row>
    <row r="895" spans="1:27" s="364" customFormat="1" ht="12.75" customHeight="1">
      <c r="A895" s="358">
        <f t="shared" si="58"/>
        <v>15</v>
      </c>
      <c r="B895" s="398">
        <v>240101340010399</v>
      </c>
      <c r="C895" s="417" t="s">
        <v>1061</v>
      </c>
      <c r="D895" s="359">
        <f>+SUMIF('BG SISTEMA'!A:A,'CA EF'!B895,'BG SISTEMA'!F:F)</f>
        <v>0</v>
      </c>
      <c r="E895" s="360"/>
      <c r="F895" s="360"/>
      <c r="G895" s="418">
        <v>0</v>
      </c>
      <c r="H895" s="361">
        <f t="shared" si="59"/>
        <v>0</v>
      </c>
      <c r="I895" s="361">
        <v>0</v>
      </c>
      <c r="J895" s="361">
        <v>0</v>
      </c>
      <c r="K895" s="361">
        <v>0</v>
      </c>
      <c r="L895" s="361">
        <v>0</v>
      </c>
      <c r="M895" s="361">
        <v>0</v>
      </c>
      <c r="N895" s="361">
        <v>0</v>
      </c>
      <c r="O895" s="361">
        <v>0</v>
      </c>
      <c r="P895" s="361">
        <v>0</v>
      </c>
      <c r="Q895" s="361">
        <v>0</v>
      </c>
      <c r="R895" s="361">
        <v>0</v>
      </c>
      <c r="S895" s="361">
        <v>0</v>
      </c>
      <c r="T895" s="361">
        <v>0</v>
      </c>
      <c r="U895" s="361">
        <v>0</v>
      </c>
      <c r="V895" s="361">
        <v>0</v>
      </c>
      <c r="W895" s="361">
        <v>0</v>
      </c>
      <c r="X895" s="361">
        <v>0</v>
      </c>
      <c r="Y895" s="361">
        <v>0</v>
      </c>
      <c r="Z895" s="362">
        <f t="shared" si="60"/>
        <v>0</v>
      </c>
      <c r="AA895" s="363"/>
    </row>
    <row r="896" spans="1:27" s="364" customFormat="1" ht="12.75" customHeight="1">
      <c r="A896" s="358">
        <f t="shared" si="58"/>
        <v>15</v>
      </c>
      <c r="B896" s="398">
        <v>240101340010401</v>
      </c>
      <c r="C896" s="417" t="s">
        <v>1062</v>
      </c>
      <c r="D896" s="359">
        <f>+SUMIF('BG SISTEMA'!A:A,'CA EF'!B896,'BG SISTEMA'!F:F)</f>
        <v>0</v>
      </c>
      <c r="E896" s="360"/>
      <c r="F896" s="360"/>
      <c r="G896" s="418">
        <v>0</v>
      </c>
      <c r="H896" s="361">
        <f t="shared" si="59"/>
        <v>0</v>
      </c>
      <c r="I896" s="361">
        <v>0</v>
      </c>
      <c r="J896" s="361">
        <v>0</v>
      </c>
      <c r="K896" s="361">
        <v>0</v>
      </c>
      <c r="L896" s="361">
        <v>0</v>
      </c>
      <c r="M896" s="361">
        <v>0</v>
      </c>
      <c r="N896" s="361">
        <v>0</v>
      </c>
      <c r="O896" s="361">
        <v>0</v>
      </c>
      <c r="P896" s="361">
        <v>0</v>
      </c>
      <c r="Q896" s="361">
        <v>0</v>
      </c>
      <c r="R896" s="361">
        <v>0</v>
      </c>
      <c r="S896" s="361">
        <v>0</v>
      </c>
      <c r="T896" s="361">
        <v>0</v>
      </c>
      <c r="U896" s="361">
        <v>0</v>
      </c>
      <c r="V896" s="361">
        <v>0</v>
      </c>
      <c r="W896" s="361">
        <v>0</v>
      </c>
      <c r="X896" s="361">
        <v>0</v>
      </c>
      <c r="Y896" s="361">
        <v>0</v>
      </c>
      <c r="Z896" s="362">
        <f t="shared" si="60"/>
        <v>0</v>
      </c>
      <c r="AA896" s="365"/>
    </row>
    <row r="897" spans="1:27" s="364" customFormat="1" ht="12.75" customHeight="1">
      <c r="A897" s="358">
        <f t="shared" si="58"/>
        <v>15</v>
      </c>
      <c r="B897" s="398">
        <v>240101340010499</v>
      </c>
      <c r="C897" s="417" t="s">
        <v>1063</v>
      </c>
      <c r="D897" s="359">
        <f>+SUMIF('BG SISTEMA'!A:A,'CA EF'!B897,'BG SISTEMA'!F:F)</f>
        <v>0</v>
      </c>
      <c r="E897" s="360"/>
      <c r="F897" s="360"/>
      <c r="G897" s="418">
        <v>0</v>
      </c>
      <c r="H897" s="361">
        <f t="shared" si="59"/>
        <v>0</v>
      </c>
      <c r="I897" s="361">
        <v>0</v>
      </c>
      <c r="J897" s="361">
        <v>0</v>
      </c>
      <c r="K897" s="361">
        <v>0</v>
      </c>
      <c r="L897" s="361">
        <v>0</v>
      </c>
      <c r="M897" s="361">
        <v>0</v>
      </c>
      <c r="N897" s="361">
        <v>0</v>
      </c>
      <c r="O897" s="361">
        <v>0</v>
      </c>
      <c r="P897" s="361">
        <v>0</v>
      </c>
      <c r="Q897" s="361">
        <v>0</v>
      </c>
      <c r="R897" s="361">
        <v>0</v>
      </c>
      <c r="S897" s="361">
        <v>0</v>
      </c>
      <c r="T897" s="361">
        <v>0</v>
      </c>
      <c r="U897" s="361">
        <v>0</v>
      </c>
      <c r="V897" s="361">
        <v>0</v>
      </c>
      <c r="W897" s="361">
        <v>0</v>
      </c>
      <c r="X897" s="361">
        <v>0</v>
      </c>
      <c r="Y897" s="361">
        <v>0</v>
      </c>
      <c r="Z897" s="362">
        <f t="shared" si="60"/>
        <v>0</v>
      </c>
      <c r="AA897" s="365"/>
    </row>
    <row r="898" spans="1:27" s="364" customFormat="1" ht="12.75" customHeight="1">
      <c r="A898" s="358">
        <f t="shared" si="58"/>
        <v>15</v>
      </c>
      <c r="B898" s="398">
        <v>240801360010101</v>
      </c>
      <c r="C898" s="417" t="s">
        <v>1064</v>
      </c>
      <c r="D898" s="359">
        <f>+SUMIF('BG SISTEMA'!A:A,'CA EF'!B898,'BG SISTEMA'!F:F)</f>
        <v>0</v>
      </c>
      <c r="E898" s="360"/>
      <c r="F898" s="360"/>
      <c r="G898" s="418">
        <v>0</v>
      </c>
      <c r="H898" s="361">
        <f t="shared" si="59"/>
        <v>0</v>
      </c>
      <c r="I898" s="361">
        <v>0</v>
      </c>
      <c r="J898" s="361">
        <v>0</v>
      </c>
      <c r="K898" s="361">
        <v>0</v>
      </c>
      <c r="L898" s="361">
        <v>0</v>
      </c>
      <c r="M898" s="361">
        <v>0</v>
      </c>
      <c r="N898" s="361">
        <v>0</v>
      </c>
      <c r="O898" s="361">
        <v>0</v>
      </c>
      <c r="P898" s="361">
        <v>0</v>
      </c>
      <c r="Q898" s="361">
        <v>0</v>
      </c>
      <c r="R898" s="361">
        <v>0</v>
      </c>
      <c r="S898" s="361">
        <v>0</v>
      </c>
      <c r="T898" s="361">
        <v>0</v>
      </c>
      <c r="U898" s="361">
        <v>0</v>
      </c>
      <c r="V898" s="361">
        <v>0</v>
      </c>
      <c r="W898" s="361">
        <v>0</v>
      </c>
      <c r="X898" s="361">
        <v>0</v>
      </c>
      <c r="Y898" s="361">
        <v>0</v>
      </c>
      <c r="Z898" s="362">
        <f t="shared" si="60"/>
        <v>0</v>
      </c>
      <c r="AA898" s="365"/>
    </row>
    <row r="899" spans="1:27" s="364" customFormat="1" ht="12.75" customHeight="1">
      <c r="A899" s="358">
        <f t="shared" si="58"/>
        <v>15</v>
      </c>
      <c r="B899" s="398">
        <v>240801360010199</v>
      </c>
      <c r="C899" s="417" t="s">
        <v>1065</v>
      </c>
      <c r="D899" s="359">
        <f>+SUMIF('BG SISTEMA'!A:A,'CA EF'!B899,'BG SISTEMA'!F:F)</f>
        <v>0</v>
      </c>
      <c r="E899" s="360"/>
      <c r="F899" s="360"/>
      <c r="G899" s="418">
        <v>0</v>
      </c>
      <c r="H899" s="361">
        <f t="shared" si="59"/>
        <v>0</v>
      </c>
      <c r="I899" s="361">
        <v>0</v>
      </c>
      <c r="J899" s="361">
        <v>0</v>
      </c>
      <c r="K899" s="361">
        <v>0</v>
      </c>
      <c r="L899" s="361">
        <v>0</v>
      </c>
      <c r="M899" s="361">
        <v>0</v>
      </c>
      <c r="N899" s="361">
        <v>0</v>
      </c>
      <c r="O899" s="361">
        <v>0</v>
      </c>
      <c r="P899" s="361">
        <v>0</v>
      </c>
      <c r="Q899" s="361">
        <v>0</v>
      </c>
      <c r="R899" s="361">
        <v>0</v>
      </c>
      <c r="S899" s="361">
        <v>0</v>
      </c>
      <c r="T899" s="361">
        <v>0</v>
      </c>
      <c r="U899" s="361">
        <v>0</v>
      </c>
      <c r="V899" s="361">
        <v>0</v>
      </c>
      <c r="W899" s="361">
        <v>0</v>
      </c>
      <c r="X899" s="361">
        <v>0</v>
      </c>
      <c r="Y899" s="361">
        <v>0</v>
      </c>
      <c r="Z899" s="362">
        <f t="shared" si="60"/>
        <v>0</v>
      </c>
      <c r="AA899" s="365"/>
    </row>
    <row r="900" spans="1:27" s="364" customFormat="1" ht="12.75" customHeight="1">
      <c r="A900" s="358">
        <f t="shared" si="58"/>
        <v>15</v>
      </c>
      <c r="B900" s="398">
        <v>240801369010101</v>
      </c>
      <c r="C900" s="417" t="s">
        <v>1066</v>
      </c>
      <c r="D900" s="359">
        <f>+SUMIF('BG SISTEMA'!A:A,'CA EF'!B900,'BG SISTEMA'!F:F)</f>
        <v>0</v>
      </c>
      <c r="E900" s="360"/>
      <c r="F900" s="360"/>
      <c r="G900" s="418">
        <v>0</v>
      </c>
      <c r="H900" s="361">
        <f t="shared" si="59"/>
        <v>0</v>
      </c>
      <c r="I900" s="361">
        <v>0</v>
      </c>
      <c r="J900" s="361">
        <v>0</v>
      </c>
      <c r="K900" s="361">
        <v>0</v>
      </c>
      <c r="L900" s="361">
        <v>0</v>
      </c>
      <c r="M900" s="361">
        <v>0</v>
      </c>
      <c r="N900" s="361">
        <v>0</v>
      </c>
      <c r="O900" s="361">
        <v>0</v>
      </c>
      <c r="P900" s="361">
        <v>0</v>
      </c>
      <c r="Q900" s="361">
        <v>0</v>
      </c>
      <c r="R900" s="361">
        <v>0</v>
      </c>
      <c r="S900" s="361">
        <v>0</v>
      </c>
      <c r="T900" s="361">
        <v>0</v>
      </c>
      <c r="U900" s="361">
        <v>0</v>
      </c>
      <c r="V900" s="361">
        <v>0</v>
      </c>
      <c r="W900" s="361">
        <v>0</v>
      </c>
      <c r="X900" s="361">
        <v>0</v>
      </c>
      <c r="Y900" s="361">
        <v>0</v>
      </c>
      <c r="Z900" s="362">
        <f t="shared" si="60"/>
        <v>0</v>
      </c>
      <c r="AA900" s="365"/>
    </row>
    <row r="901" spans="1:27" s="364" customFormat="1" ht="12.75" customHeight="1">
      <c r="A901" s="358">
        <f t="shared" si="58"/>
        <v>15</v>
      </c>
      <c r="B901" s="398">
        <v>240801369010199</v>
      </c>
      <c r="C901" s="417" t="s">
        <v>1067</v>
      </c>
      <c r="D901" s="359">
        <f>+SUMIF('BG SISTEMA'!A:A,'CA EF'!B901,'BG SISTEMA'!F:F)</f>
        <v>0</v>
      </c>
      <c r="E901" s="360"/>
      <c r="F901" s="360"/>
      <c r="G901" s="418">
        <v>0</v>
      </c>
      <c r="H901" s="361">
        <f t="shared" si="59"/>
        <v>0</v>
      </c>
      <c r="I901" s="361">
        <v>0</v>
      </c>
      <c r="J901" s="361">
        <v>0</v>
      </c>
      <c r="K901" s="361">
        <v>0</v>
      </c>
      <c r="L901" s="361">
        <v>0</v>
      </c>
      <c r="M901" s="361">
        <v>0</v>
      </c>
      <c r="N901" s="361">
        <v>0</v>
      </c>
      <c r="O901" s="361">
        <v>0</v>
      </c>
      <c r="P901" s="361">
        <v>0</v>
      </c>
      <c r="Q901" s="361">
        <v>0</v>
      </c>
      <c r="R901" s="361">
        <v>0</v>
      </c>
      <c r="S901" s="361">
        <v>0</v>
      </c>
      <c r="T901" s="361">
        <v>0</v>
      </c>
      <c r="U901" s="361">
        <v>0</v>
      </c>
      <c r="V901" s="361">
        <v>0</v>
      </c>
      <c r="W901" s="361">
        <v>0</v>
      </c>
      <c r="X901" s="361">
        <v>0</v>
      </c>
      <c r="Y901" s="361">
        <v>0</v>
      </c>
      <c r="Z901" s="362">
        <f t="shared" si="60"/>
        <v>0</v>
      </c>
      <c r="AA901" s="365"/>
    </row>
    <row r="902" spans="1:27" s="364" customFormat="1" ht="12.75" customHeight="1">
      <c r="A902" s="358">
        <f t="shared" si="58"/>
        <v>15</v>
      </c>
      <c r="B902" s="398">
        <v>240801380010101</v>
      </c>
      <c r="C902" s="417" t="s">
        <v>1068</v>
      </c>
      <c r="D902" s="359">
        <f>+SUMIF('BG SISTEMA'!A:A,'CA EF'!B902,'BG SISTEMA'!F:F)</f>
        <v>0</v>
      </c>
      <c r="E902" s="360"/>
      <c r="F902" s="360"/>
      <c r="G902" s="418">
        <v>0</v>
      </c>
      <c r="H902" s="361">
        <f t="shared" si="59"/>
        <v>0</v>
      </c>
      <c r="I902" s="361">
        <v>0</v>
      </c>
      <c r="J902" s="361">
        <v>0</v>
      </c>
      <c r="K902" s="361">
        <v>0</v>
      </c>
      <c r="L902" s="361">
        <v>0</v>
      </c>
      <c r="M902" s="361">
        <v>0</v>
      </c>
      <c r="N902" s="361">
        <v>0</v>
      </c>
      <c r="O902" s="361">
        <v>0</v>
      </c>
      <c r="P902" s="361">
        <v>0</v>
      </c>
      <c r="Q902" s="361">
        <v>0</v>
      </c>
      <c r="R902" s="361">
        <v>0</v>
      </c>
      <c r="S902" s="361">
        <v>0</v>
      </c>
      <c r="T902" s="361">
        <v>0</v>
      </c>
      <c r="U902" s="361">
        <v>0</v>
      </c>
      <c r="V902" s="361">
        <v>0</v>
      </c>
      <c r="W902" s="361">
        <v>0</v>
      </c>
      <c r="X902" s="361">
        <v>0</v>
      </c>
      <c r="Y902" s="361">
        <v>0</v>
      </c>
      <c r="Z902" s="362">
        <f t="shared" si="60"/>
        <v>0</v>
      </c>
      <c r="AA902" s="365"/>
    </row>
    <row r="903" spans="1:27" s="364" customFormat="1" ht="12.75" customHeight="1">
      <c r="A903" s="358">
        <f t="shared" si="58"/>
        <v>15</v>
      </c>
      <c r="B903" s="398">
        <v>240801380010199</v>
      </c>
      <c r="C903" s="417" t="s">
        <v>1069</v>
      </c>
      <c r="D903" s="359">
        <f>+SUMIF('BG SISTEMA'!A:A,'CA EF'!B903,'BG SISTEMA'!F:F)</f>
        <v>0</v>
      </c>
      <c r="E903" s="360"/>
      <c r="F903" s="360"/>
      <c r="G903" s="418">
        <v>0</v>
      </c>
      <c r="H903" s="361">
        <f t="shared" si="59"/>
        <v>0</v>
      </c>
      <c r="I903" s="361">
        <v>0</v>
      </c>
      <c r="J903" s="361">
        <v>0</v>
      </c>
      <c r="K903" s="361">
        <v>0</v>
      </c>
      <c r="L903" s="361">
        <v>0</v>
      </c>
      <c r="M903" s="361">
        <v>0</v>
      </c>
      <c r="N903" s="361">
        <v>0</v>
      </c>
      <c r="O903" s="361">
        <v>0</v>
      </c>
      <c r="P903" s="361">
        <v>0</v>
      </c>
      <c r="Q903" s="361">
        <v>0</v>
      </c>
      <c r="R903" s="361">
        <v>0</v>
      </c>
      <c r="S903" s="361">
        <v>0</v>
      </c>
      <c r="T903" s="361">
        <v>0</v>
      </c>
      <c r="U903" s="361">
        <v>0</v>
      </c>
      <c r="V903" s="361">
        <v>0</v>
      </c>
      <c r="W903" s="361">
        <v>0</v>
      </c>
      <c r="X903" s="361">
        <v>0</v>
      </c>
      <c r="Y903" s="361">
        <v>0</v>
      </c>
      <c r="Z903" s="362">
        <f t="shared" si="60"/>
        <v>0</v>
      </c>
      <c r="AA903" s="365"/>
    </row>
    <row r="904" spans="1:27" s="364" customFormat="1" ht="12.75" customHeight="1">
      <c r="A904" s="358">
        <f t="shared" si="44"/>
        <v>15</v>
      </c>
      <c r="B904" s="398">
        <v>240801389010101</v>
      </c>
      <c r="C904" s="417" t="s">
        <v>1070</v>
      </c>
      <c r="D904" s="359">
        <f>+SUMIF('BG SISTEMA'!A:A,'CA EF'!B904,'BG SISTEMA'!F:F)</f>
        <v>0</v>
      </c>
      <c r="E904" s="360"/>
      <c r="F904" s="360"/>
      <c r="G904" s="418">
        <v>0</v>
      </c>
      <c r="H904" s="361">
        <f t="shared" si="45"/>
        <v>0</v>
      </c>
      <c r="I904" s="361">
        <v>0</v>
      </c>
      <c r="J904" s="361">
        <v>0</v>
      </c>
      <c r="K904" s="361">
        <v>0</v>
      </c>
      <c r="L904" s="361">
        <v>0</v>
      </c>
      <c r="M904" s="361">
        <v>0</v>
      </c>
      <c r="N904" s="361">
        <v>0</v>
      </c>
      <c r="O904" s="361">
        <v>0</v>
      </c>
      <c r="P904" s="361">
        <v>0</v>
      </c>
      <c r="Q904" s="361">
        <v>0</v>
      </c>
      <c r="R904" s="361">
        <v>0</v>
      </c>
      <c r="S904" s="361">
        <v>0</v>
      </c>
      <c r="T904" s="361">
        <v>0</v>
      </c>
      <c r="U904" s="361">
        <v>0</v>
      </c>
      <c r="V904" s="361">
        <v>0</v>
      </c>
      <c r="W904" s="361">
        <v>0</v>
      </c>
      <c r="X904" s="361">
        <v>0</v>
      </c>
      <c r="Y904" s="361">
        <v>0</v>
      </c>
      <c r="Z904" s="362">
        <f t="shared" si="42"/>
        <v>0</v>
      </c>
      <c r="AA904" s="365"/>
    </row>
    <row r="905" spans="1:27" s="364" customFormat="1" ht="12.75" customHeight="1">
      <c r="A905" s="358">
        <f t="shared" si="44"/>
        <v>15</v>
      </c>
      <c r="B905" s="398">
        <v>240801389010199</v>
      </c>
      <c r="C905" s="417" t="s">
        <v>1071</v>
      </c>
      <c r="D905" s="359">
        <f>+SUMIF('BG SISTEMA'!A:A,'CA EF'!B905,'BG SISTEMA'!F:F)</f>
        <v>0</v>
      </c>
      <c r="E905" s="360"/>
      <c r="F905" s="360"/>
      <c r="G905" s="418">
        <v>0</v>
      </c>
      <c r="H905" s="361">
        <f t="shared" si="45"/>
        <v>0</v>
      </c>
      <c r="I905" s="361">
        <v>0</v>
      </c>
      <c r="J905" s="361">
        <v>0</v>
      </c>
      <c r="K905" s="361">
        <v>0</v>
      </c>
      <c r="L905" s="361">
        <v>0</v>
      </c>
      <c r="M905" s="361">
        <v>0</v>
      </c>
      <c r="N905" s="361">
        <v>0</v>
      </c>
      <c r="O905" s="361">
        <v>0</v>
      </c>
      <c r="P905" s="361">
        <v>0</v>
      </c>
      <c r="Q905" s="361">
        <v>0</v>
      </c>
      <c r="R905" s="361">
        <v>0</v>
      </c>
      <c r="S905" s="361">
        <v>0</v>
      </c>
      <c r="T905" s="361">
        <v>0</v>
      </c>
      <c r="U905" s="361">
        <v>0</v>
      </c>
      <c r="V905" s="361">
        <v>0</v>
      </c>
      <c r="W905" s="361">
        <v>0</v>
      </c>
      <c r="X905" s="361">
        <v>0</v>
      </c>
      <c r="Y905" s="361">
        <v>0</v>
      </c>
      <c r="Z905" s="362">
        <f t="shared" si="42"/>
        <v>0</v>
      </c>
      <c r="AA905" s="365"/>
    </row>
    <row r="906" spans="1:27" s="364" customFormat="1" ht="12.75" customHeight="1">
      <c r="A906" s="358">
        <f t="shared" si="44"/>
        <v>15</v>
      </c>
      <c r="B906" s="398">
        <v>250101400010101</v>
      </c>
      <c r="C906" s="417" t="s">
        <v>1072</v>
      </c>
      <c r="D906" s="359">
        <f>+SUMIF('BG SISTEMA'!A:A,'CA EF'!B906,'BG SISTEMA'!F:F)</f>
        <v>0</v>
      </c>
      <c r="E906" s="360"/>
      <c r="F906" s="360"/>
      <c r="G906" s="418">
        <v>0</v>
      </c>
      <c r="H906" s="361">
        <f t="shared" si="45"/>
        <v>0</v>
      </c>
      <c r="I906" s="361">
        <v>0</v>
      </c>
      <c r="J906" s="361">
        <v>0</v>
      </c>
      <c r="K906" s="361">
        <v>0</v>
      </c>
      <c r="L906" s="361">
        <v>0</v>
      </c>
      <c r="M906" s="361">
        <v>0</v>
      </c>
      <c r="N906" s="361">
        <v>0</v>
      </c>
      <c r="O906" s="361">
        <v>0</v>
      </c>
      <c r="P906" s="361">
        <v>0</v>
      </c>
      <c r="Q906" s="361">
        <v>0</v>
      </c>
      <c r="R906" s="361">
        <v>0</v>
      </c>
      <c r="S906" s="361">
        <v>0</v>
      </c>
      <c r="T906" s="361">
        <v>0</v>
      </c>
      <c r="U906" s="361">
        <v>0</v>
      </c>
      <c r="V906" s="361">
        <v>0</v>
      </c>
      <c r="W906" s="361">
        <v>0</v>
      </c>
      <c r="X906" s="361">
        <v>0</v>
      </c>
      <c r="Y906" s="361">
        <v>0</v>
      </c>
      <c r="Z906" s="362">
        <f t="shared" si="42"/>
        <v>0</v>
      </c>
      <c r="AA906" s="363"/>
    </row>
    <row r="907" spans="1:27" s="364" customFormat="1" ht="12.75" customHeight="1">
      <c r="A907" s="358">
        <f t="shared" si="44"/>
        <v>15</v>
      </c>
      <c r="B907" s="398">
        <v>250101400010199</v>
      </c>
      <c r="C907" s="417" t="s">
        <v>1073</v>
      </c>
      <c r="D907" s="359">
        <f>+SUMIF('BG SISTEMA'!A:A,'CA EF'!B907,'BG SISTEMA'!F:F)</f>
        <v>0</v>
      </c>
      <c r="E907" s="360"/>
      <c r="F907" s="360"/>
      <c r="G907" s="418">
        <v>-44404870</v>
      </c>
      <c r="H907" s="361">
        <f t="shared" si="45"/>
        <v>44404870</v>
      </c>
      <c r="I907" s="361">
        <v>0</v>
      </c>
      <c r="J907" s="361">
        <v>0</v>
      </c>
      <c r="K907" s="361">
        <v>0</v>
      </c>
      <c r="L907" s="361">
        <v>0</v>
      </c>
      <c r="M907" s="361">
        <v>0</v>
      </c>
      <c r="N907" s="361">
        <f>-$H907</f>
        <v>-44404870</v>
      </c>
      <c r="O907" s="361">
        <v>0</v>
      </c>
      <c r="P907" s="361">
        <v>0</v>
      </c>
      <c r="Q907" s="361">
        <v>0</v>
      </c>
      <c r="R907" s="361">
        <v>0</v>
      </c>
      <c r="S907" s="361">
        <v>0</v>
      </c>
      <c r="T907" s="361">
        <v>0</v>
      </c>
      <c r="U907" s="361">
        <v>0</v>
      </c>
      <c r="V907" s="361">
        <v>0</v>
      </c>
      <c r="W907" s="361">
        <v>0</v>
      </c>
      <c r="X907" s="361">
        <v>0</v>
      </c>
      <c r="Y907" s="361">
        <v>0</v>
      </c>
      <c r="Z907" s="362">
        <f t="shared" si="42"/>
        <v>0</v>
      </c>
      <c r="AA907" s="365"/>
    </row>
    <row r="908" spans="1:27" s="364" customFormat="1" ht="12.75" customHeight="1">
      <c r="A908" s="358">
        <f t="shared" si="44"/>
        <v>15</v>
      </c>
      <c r="B908" s="398">
        <v>250101400010201</v>
      </c>
      <c r="C908" s="417" t="s">
        <v>1074</v>
      </c>
      <c r="D908" s="359">
        <f>+SUMIF('BG SISTEMA'!A:A,'CA EF'!B908,'BG SISTEMA'!F:F)</f>
        <v>0</v>
      </c>
      <c r="E908" s="360"/>
      <c r="F908" s="360"/>
      <c r="G908" s="418">
        <v>0</v>
      </c>
      <c r="H908" s="361">
        <f t="shared" si="45"/>
        <v>0</v>
      </c>
      <c r="I908" s="361">
        <v>0</v>
      </c>
      <c r="J908" s="361">
        <v>0</v>
      </c>
      <c r="K908" s="361">
        <v>0</v>
      </c>
      <c r="L908" s="361">
        <v>0</v>
      </c>
      <c r="M908" s="361">
        <v>0</v>
      </c>
      <c r="N908" s="361">
        <v>0</v>
      </c>
      <c r="O908" s="361">
        <v>0</v>
      </c>
      <c r="P908" s="361">
        <v>0</v>
      </c>
      <c r="Q908" s="361">
        <v>0</v>
      </c>
      <c r="R908" s="361">
        <v>0</v>
      </c>
      <c r="S908" s="361">
        <v>0</v>
      </c>
      <c r="T908" s="361">
        <v>0</v>
      </c>
      <c r="U908" s="361">
        <v>0</v>
      </c>
      <c r="V908" s="361">
        <v>0</v>
      </c>
      <c r="W908" s="361">
        <v>0</v>
      </c>
      <c r="X908" s="361">
        <v>0</v>
      </c>
      <c r="Y908" s="361">
        <v>0</v>
      </c>
      <c r="Z908" s="362">
        <f t="shared" si="42"/>
        <v>0</v>
      </c>
      <c r="AA908" s="365"/>
    </row>
    <row r="909" spans="1:27" s="364" customFormat="1" ht="12.75" customHeight="1">
      <c r="A909" s="358">
        <f t="shared" si="44"/>
        <v>15</v>
      </c>
      <c r="B909" s="398">
        <v>250101400010299</v>
      </c>
      <c r="C909" s="417" t="s">
        <v>1075</v>
      </c>
      <c r="D909" s="359">
        <f>+SUMIF('BG SISTEMA'!A:A,'CA EF'!B909,'BG SISTEMA'!F:F)</f>
        <v>-94674677</v>
      </c>
      <c r="E909" s="438"/>
      <c r="F909" s="360"/>
      <c r="G909" s="418">
        <v>0</v>
      </c>
      <c r="H909" s="361">
        <f t="shared" si="45"/>
        <v>-94674677</v>
      </c>
      <c r="I909" s="361">
        <v>0</v>
      </c>
      <c r="J909" s="361">
        <v>0</v>
      </c>
      <c r="K909" s="361">
        <v>0</v>
      </c>
      <c r="L909" s="361">
        <v>0</v>
      </c>
      <c r="M909" s="361">
        <v>0</v>
      </c>
      <c r="N909" s="361">
        <f>-$H909</f>
        <v>94674677</v>
      </c>
      <c r="O909" s="361">
        <v>0</v>
      </c>
      <c r="P909" s="361">
        <v>0</v>
      </c>
      <c r="Q909" s="361">
        <v>0</v>
      </c>
      <c r="R909" s="361">
        <v>0</v>
      </c>
      <c r="S909" s="361">
        <v>0</v>
      </c>
      <c r="T909" s="361">
        <v>0</v>
      </c>
      <c r="U909" s="361">
        <v>0</v>
      </c>
      <c r="V909" s="361">
        <v>0</v>
      </c>
      <c r="W909" s="361">
        <v>0</v>
      </c>
      <c r="X909" s="361">
        <v>0</v>
      </c>
      <c r="Y909" s="361">
        <v>0</v>
      </c>
      <c r="Z909" s="362">
        <f t="shared" si="42"/>
        <v>0</v>
      </c>
      <c r="AA909" s="365"/>
    </row>
    <row r="910" spans="1:27" s="364" customFormat="1" ht="12.75" customHeight="1">
      <c r="A910" s="358">
        <f t="shared" si="44"/>
        <v>15</v>
      </c>
      <c r="B910" s="398">
        <v>250101400010301</v>
      </c>
      <c r="C910" s="417" t="s">
        <v>1076</v>
      </c>
      <c r="D910" s="359">
        <f>+SUMIF('BG SISTEMA'!A:A,'CA EF'!B910,'BG SISTEMA'!F:F)</f>
        <v>0</v>
      </c>
      <c r="E910" s="360"/>
      <c r="F910" s="360"/>
      <c r="G910" s="418">
        <v>0</v>
      </c>
      <c r="H910" s="361">
        <f t="shared" si="45"/>
        <v>0</v>
      </c>
      <c r="I910" s="361">
        <v>0</v>
      </c>
      <c r="J910" s="361">
        <v>0</v>
      </c>
      <c r="K910" s="361">
        <v>0</v>
      </c>
      <c r="L910" s="361">
        <v>0</v>
      </c>
      <c r="M910" s="361">
        <v>0</v>
      </c>
      <c r="N910" s="361">
        <v>0</v>
      </c>
      <c r="O910" s="361">
        <v>0</v>
      </c>
      <c r="P910" s="361">
        <v>0</v>
      </c>
      <c r="Q910" s="361">
        <v>0</v>
      </c>
      <c r="R910" s="361">
        <v>0</v>
      </c>
      <c r="S910" s="361">
        <v>0</v>
      </c>
      <c r="T910" s="361">
        <v>0</v>
      </c>
      <c r="U910" s="361">
        <v>0</v>
      </c>
      <c r="V910" s="361">
        <v>0</v>
      </c>
      <c r="W910" s="361">
        <v>0</v>
      </c>
      <c r="X910" s="361">
        <v>0</v>
      </c>
      <c r="Y910" s="361">
        <v>0</v>
      </c>
      <c r="Z910" s="362">
        <f t="shared" si="42"/>
        <v>0</v>
      </c>
      <c r="AA910" s="365"/>
    </row>
    <row r="911" spans="1:27" s="364" customFormat="1" ht="12.75" customHeight="1">
      <c r="A911" s="358">
        <f t="shared" si="44"/>
        <v>15</v>
      </c>
      <c r="B911" s="398">
        <v>250101400010399</v>
      </c>
      <c r="C911" s="417" t="s">
        <v>1077</v>
      </c>
      <c r="D911" s="359">
        <f>+SUMIF('BG SISTEMA'!A:A,'CA EF'!B911,'BG SISTEMA'!F:F)</f>
        <v>0</v>
      </c>
      <c r="E911" s="360"/>
      <c r="F911" s="360"/>
      <c r="G911" s="418">
        <v>0</v>
      </c>
      <c r="H911" s="361">
        <f t="shared" si="45"/>
        <v>0</v>
      </c>
      <c r="I911" s="361">
        <v>0</v>
      </c>
      <c r="J911" s="361">
        <v>0</v>
      </c>
      <c r="K911" s="361">
        <v>0</v>
      </c>
      <c r="L911" s="361">
        <v>0</v>
      </c>
      <c r="M911" s="361">
        <v>0</v>
      </c>
      <c r="N911" s="361">
        <v>0</v>
      </c>
      <c r="O911" s="361">
        <v>0</v>
      </c>
      <c r="P911" s="361">
        <v>0</v>
      </c>
      <c r="Q911" s="361">
        <v>0</v>
      </c>
      <c r="R911" s="361">
        <v>0</v>
      </c>
      <c r="S911" s="361">
        <v>0</v>
      </c>
      <c r="T911" s="361">
        <v>0</v>
      </c>
      <c r="U911" s="361">
        <v>0</v>
      </c>
      <c r="V911" s="361">
        <v>0</v>
      </c>
      <c r="W911" s="361">
        <v>0</v>
      </c>
      <c r="X911" s="361">
        <v>0</v>
      </c>
      <c r="Y911" s="361">
        <v>0</v>
      </c>
      <c r="Z911" s="362">
        <f t="shared" si="42"/>
        <v>0</v>
      </c>
      <c r="AA911" s="363"/>
    </row>
    <row r="912" spans="1:27" s="364" customFormat="1" ht="12.75" customHeight="1">
      <c r="A912" s="358">
        <f t="shared" si="44"/>
        <v>15</v>
      </c>
      <c r="B912" s="398">
        <v>250101400010401</v>
      </c>
      <c r="C912" s="417" t="s">
        <v>1078</v>
      </c>
      <c r="D912" s="359">
        <f>+SUMIF('BG SISTEMA'!A:A,'CA EF'!B912,'BG SISTEMA'!F:F)</f>
        <v>0</v>
      </c>
      <c r="E912" s="360"/>
      <c r="F912" s="360"/>
      <c r="G912" s="418">
        <v>0</v>
      </c>
      <c r="H912" s="361">
        <f t="shared" si="45"/>
        <v>0</v>
      </c>
      <c r="I912" s="361">
        <v>0</v>
      </c>
      <c r="J912" s="361">
        <v>0</v>
      </c>
      <c r="K912" s="361">
        <v>0</v>
      </c>
      <c r="L912" s="361">
        <v>0</v>
      </c>
      <c r="M912" s="361">
        <v>0</v>
      </c>
      <c r="N912" s="361">
        <v>0</v>
      </c>
      <c r="O912" s="361">
        <v>0</v>
      </c>
      <c r="P912" s="361">
        <v>0</v>
      </c>
      <c r="Q912" s="361">
        <v>0</v>
      </c>
      <c r="R912" s="361">
        <v>0</v>
      </c>
      <c r="S912" s="361">
        <v>0</v>
      </c>
      <c r="T912" s="361">
        <v>0</v>
      </c>
      <c r="U912" s="361">
        <v>0</v>
      </c>
      <c r="V912" s="361">
        <v>0</v>
      </c>
      <c r="W912" s="361">
        <v>0</v>
      </c>
      <c r="X912" s="361">
        <v>0</v>
      </c>
      <c r="Y912" s="361">
        <v>0</v>
      </c>
      <c r="Z912" s="362">
        <f t="shared" si="42"/>
        <v>0</v>
      </c>
      <c r="AA912" s="365"/>
    </row>
    <row r="913" spans="1:27" s="364" customFormat="1" ht="12.75" customHeight="1">
      <c r="A913" s="358">
        <f t="shared" si="44"/>
        <v>15</v>
      </c>
      <c r="B913" s="398">
        <v>250101400010499</v>
      </c>
      <c r="C913" s="417" t="s">
        <v>1079</v>
      </c>
      <c r="D913" s="359">
        <f>+SUMIF('BG SISTEMA'!A:A,'CA EF'!B913,'BG SISTEMA'!F:F)</f>
        <v>0</v>
      </c>
      <c r="E913" s="360"/>
      <c r="F913" s="360"/>
      <c r="G913" s="418">
        <v>0</v>
      </c>
      <c r="H913" s="361">
        <f t="shared" si="45"/>
        <v>0</v>
      </c>
      <c r="I913" s="361">
        <v>0</v>
      </c>
      <c r="J913" s="361">
        <v>0</v>
      </c>
      <c r="K913" s="361">
        <v>0</v>
      </c>
      <c r="L913" s="361">
        <v>0</v>
      </c>
      <c r="M913" s="361">
        <v>0</v>
      </c>
      <c r="N913" s="361">
        <v>0</v>
      </c>
      <c r="O913" s="361">
        <v>0</v>
      </c>
      <c r="P913" s="361">
        <v>0</v>
      </c>
      <c r="Q913" s="361">
        <v>0</v>
      </c>
      <c r="R913" s="361">
        <v>0</v>
      </c>
      <c r="S913" s="361">
        <v>0</v>
      </c>
      <c r="T913" s="361">
        <v>0</v>
      </c>
      <c r="U913" s="361">
        <v>0</v>
      </c>
      <c r="V913" s="361">
        <v>0</v>
      </c>
      <c r="W913" s="361">
        <v>0</v>
      </c>
      <c r="X913" s="361">
        <v>0</v>
      </c>
      <c r="Y913" s="361">
        <v>0</v>
      </c>
      <c r="Z913" s="362">
        <f t="shared" si="42"/>
        <v>0</v>
      </c>
      <c r="AA913" s="365"/>
    </row>
    <row r="914" spans="1:27" s="364" customFormat="1" ht="12.75" customHeight="1">
      <c r="A914" s="358">
        <f t="shared" si="44"/>
        <v>15</v>
      </c>
      <c r="B914" s="398">
        <v>250101400010501</v>
      </c>
      <c r="C914" s="417" t="s">
        <v>1080</v>
      </c>
      <c r="D914" s="359">
        <f>+SUMIF('BG SISTEMA'!A:A,'CA EF'!B914,'BG SISTEMA'!F:F)</f>
        <v>0</v>
      </c>
      <c r="E914" s="360"/>
      <c r="F914" s="360"/>
      <c r="G914" s="418">
        <v>0</v>
      </c>
      <c r="H914" s="361">
        <f t="shared" si="45"/>
        <v>0</v>
      </c>
      <c r="I914" s="361">
        <v>0</v>
      </c>
      <c r="J914" s="361">
        <v>0</v>
      </c>
      <c r="K914" s="361">
        <v>0</v>
      </c>
      <c r="L914" s="361">
        <v>0</v>
      </c>
      <c r="M914" s="361">
        <v>0</v>
      </c>
      <c r="N914" s="361">
        <v>0</v>
      </c>
      <c r="O914" s="361">
        <v>0</v>
      </c>
      <c r="P914" s="361">
        <v>0</v>
      </c>
      <c r="Q914" s="361">
        <v>0</v>
      </c>
      <c r="R914" s="361">
        <v>0</v>
      </c>
      <c r="S914" s="361">
        <v>0</v>
      </c>
      <c r="T914" s="361">
        <v>0</v>
      </c>
      <c r="U914" s="361">
        <v>0</v>
      </c>
      <c r="V914" s="361">
        <v>0</v>
      </c>
      <c r="W914" s="361">
        <v>0</v>
      </c>
      <c r="X914" s="361">
        <v>0</v>
      </c>
      <c r="Y914" s="361">
        <v>0</v>
      </c>
      <c r="Z914" s="362">
        <f t="shared" si="42"/>
        <v>0</v>
      </c>
      <c r="AA914" s="365"/>
    </row>
    <row r="915" spans="1:27" s="364" customFormat="1" ht="12.75" customHeight="1">
      <c r="A915" s="358">
        <f t="shared" si="44"/>
        <v>15</v>
      </c>
      <c r="B915" s="398">
        <v>250101400010599</v>
      </c>
      <c r="C915" s="417" t="s">
        <v>1081</v>
      </c>
      <c r="D915" s="359">
        <f>+SUMIF('BG SISTEMA'!A:A,'CA EF'!B915,'BG SISTEMA'!F:F)</f>
        <v>-1000000</v>
      </c>
      <c r="E915" s="438"/>
      <c r="F915" s="360"/>
      <c r="G915" s="418">
        <v>0</v>
      </c>
      <c r="H915" s="361">
        <f t="shared" si="45"/>
        <v>-1000000</v>
      </c>
      <c r="I915" s="361">
        <v>0</v>
      </c>
      <c r="J915" s="361">
        <v>0</v>
      </c>
      <c r="K915" s="361">
        <v>0</v>
      </c>
      <c r="L915" s="361">
        <v>0</v>
      </c>
      <c r="M915" s="361">
        <v>0</v>
      </c>
      <c r="N915" s="361">
        <f>-$H915</f>
        <v>1000000</v>
      </c>
      <c r="O915" s="361">
        <v>0</v>
      </c>
      <c r="P915" s="361">
        <v>0</v>
      </c>
      <c r="Q915" s="361">
        <v>0</v>
      </c>
      <c r="R915" s="361">
        <v>0</v>
      </c>
      <c r="S915" s="361">
        <v>0</v>
      </c>
      <c r="T915" s="361">
        <v>0</v>
      </c>
      <c r="U915" s="361">
        <v>0</v>
      </c>
      <c r="V915" s="361">
        <v>0</v>
      </c>
      <c r="W915" s="361">
        <v>0</v>
      </c>
      <c r="X915" s="361">
        <v>0</v>
      </c>
      <c r="Y915" s="361">
        <v>0</v>
      </c>
      <c r="Z915" s="362">
        <f t="shared" si="42"/>
        <v>0</v>
      </c>
      <c r="AA915" s="365"/>
    </row>
    <row r="916" spans="1:27" s="364" customFormat="1" ht="12.75" customHeight="1">
      <c r="A916" s="358">
        <f t="shared" si="44"/>
        <v>15</v>
      </c>
      <c r="B916" s="398">
        <v>250101400010601</v>
      </c>
      <c r="C916" s="417" t="s">
        <v>1082</v>
      </c>
      <c r="D916" s="359">
        <f>+SUMIF('BG SISTEMA'!A:A,'CA EF'!B916,'BG SISTEMA'!F:F)</f>
        <v>0</v>
      </c>
      <c r="E916" s="360"/>
      <c r="F916" s="360"/>
      <c r="G916" s="418">
        <v>0</v>
      </c>
      <c r="H916" s="361">
        <f t="shared" si="45"/>
        <v>0</v>
      </c>
      <c r="I916" s="361">
        <v>0</v>
      </c>
      <c r="J916" s="361">
        <v>0</v>
      </c>
      <c r="K916" s="361">
        <v>0</v>
      </c>
      <c r="L916" s="361">
        <v>0</v>
      </c>
      <c r="M916" s="361">
        <v>0</v>
      </c>
      <c r="N916" s="361">
        <v>0</v>
      </c>
      <c r="O916" s="361">
        <v>0</v>
      </c>
      <c r="P916" s="361">
        <v>0</v>
      </c>
      <c r="Q916" s="361">
        <v>0</v>
      </c>
      <c r="R916" s="361">
        <v>0</v>
      </c>
      <c r="S916" s="361">
        <v>0</v>
      </c>
      <c r="T916" s="361">
        <v>0</v>
      </c>
      <c r="U916" s="361">
        <v>0</v>
      </c>
      <c r="V916" s="361">
        <v>0</v>
      </c>
      <c r="W916" s="361">
        <v>0</v>
      </c>
      <c r="X916" s="361">
        <v>0</v>
      </c>
      <c r="Y916" s="361">
        <v>0</v>
      </c>
      <c r="Z916" s="362">
        <f t="shared" si="42"/>
        <v>0</v>
      </c>
      <c r="AA916" s="365"/>
    </row>
    <row r="917" spans="1:27" s="364" customFormat="1" ht="12.75" customHeight="1">
      <c r="A917" s="358">
        <f t="shared" si="44"/>
        <v>15</v>
      </c>
      <c r="B917" s="398">
        <v>250101400010699</v>
      </c>
      <c r="C917" s="417" t="s">
        <v>1083</v>
      </c>
      <c r="D917" s="359">
        <f>+SUMIF('BG SISTEMA'!A:A,'CA EF'!B917,'BG SISTEMA'!F:F)</f>
        <v>0</v>
      </c>
      <c r="E917" s="360"/>
      <c r="F917" s="360"/>
      <c r="G917" s="418">
        <v>0</v>
      </c>
      <c r="H917" s="361">
        <f t="shared" si="45"/>
        <v>0</v>
      </c>
      <c r="I917" s="361">
        <v>0</v>
      </c>
      <c r="J917" s="361">
        <v>0</v>
      </c>
      <c r="K917" s="361">
        <v>0</v>
      </c>
      <c r="L917" s="361">
        <v>0</v>
      </c>
      <c r="M917" s="361">
        <v>0</v>
      </c>
      <c r="N917" s="361">
        <v>0</v>
      </c>
      <c r="O917" s="361">
        <v>0</v>
      </c>
      <c r="P917" s="361">
        <v>0</v>
      </c>
      <c r="Q917" s="361">
        <v>0</v>
      </c>
      <c r="R917" s="361">
        <v>0</v>
      </c>
      <c r="S917" s="361">
        <v>0</v>
      </c>
      <c r="T917" s="361">
        <v>0</v>
      </c>
      <c r="U917" s="361">
        <v>0</v>
      </c>
      <c r="V917" s="361">
        <v>0</v>
      </c>
      <c r="W917" s="361">
        <v>0</v>
      </c>
      <c r="X917" s="361">
        <v>0</v>
      </c>
      <c r="Y917" s="361">
        <v>0</v>
      </c>
      <c r="Z917" s="362">
        <f t="shared" si="42"/>
        <v>0</v>
      </c>
      <c r="AA917" s="363"/>
    </row>
    <row r="918" spans="1:27" s="364" customFormat="1" ht="12.75" customHeight="1">
      <c r="A918" s="358">
        <f t="shared" si="44"/>
        <v>15</v>
      </c>
      <c r="B918" s="398">
        <v>250101400010701</v>
      </c>
      <c r="C918" s="417" t="s">
        <v>1084</v>
      </c>
      <c r="D918" s="359">
        <f>+SUMIF('BG SISTEMA'!A:A,'CA EF'!B918,'BG SISTEMA'!F:F)</f>
        <v>0</v>
      </c>
      <c r="E918" s="360"/>
      <c r="F918" s="360"/>
      <c r="G918" s="418">
        <v>-43456080</v>
      </c>
      <c r="H918" s="361">
        <f t="shared" si="45"/>
        <v>43456080</v>
      </c>
      <c r="I918" s="361">
        <v>0</v>
      </c>
      <c r="J918" s="361">
        <v>0</v>
      </c>
      <c r="K918" s="361">
        <v>0</v>
      </c>
      <c r="L918" s="361">
        <v>0</v>
      </c>
      <c r="M918" s="361">
        <v>0</v>
      </c>
      <c r="N918" s="361">
        <f>-$H918</f>
        <v>-43456080</v>
      </c>
      <c r="O918" s="361">
        <v>0</v>
      </c>
      <c r="P918" s="361">
        <v>0</v>
      </c>
      <c r="Q918" s="361">
        <v>0</v>
      </c>
      <c r="R918" s="361">
        <v>0</v>
      </c>
      <c r="S918" s="361">
        <v>0</v>
      </c>
      <c r="T918" s="361">
        <v>0</v>
      </c>
      <c r="U918" s="361">
        <v>0</v>
      </c>
      <c r="V918" s="361">
        <v>0</v>
      </c>
      <c r="W918" s="361">
        <v>0</v>
      </c>
      <c r="X918" s="361">
        <v>0</v>
      </c>
      <c r="Y918" s="361">
        <v>0</v>
      </c>
      <c r="Z918" s="362">
        <f t="shared" si="42"/>
        <v>0</v>
      </c>
      <c r="AA918" s="365"/>
    </row>
    <row r="919" spans="1:27" s="364" customFormat="1" ht="12.75" customHeight="1">
      <c r="A919" s="358">
        <f t="shared" si="44"/>
        <v>15</v>
      </c>
      <c r="B919" s="398">
        <v>250101400010799</v>
      </c>
      <c r="C919" s="417" t="s">
        <v>1085</v>
      </c>
      <c r="D919" s="359">
        <f>+SUMIF('BG SISTEMA'!A:A,'CA EF'!B919,'BG SISTEMA'!F:F)</f>
        <v>-99203007</v>
      </c>
      <c r="E919" s="360"/>
      <c r="F919" s="360"/>
      <c r="G919" s="418">
        <v>0</v>
      </c>
      <c r="H919" s="361">
        <f t="shared" si="45"/>
        <v>-99203007</v>
      </c>
      <c r="I919" s="361">
        <v>0</v>
      </c>
      <c r="J919" s="361">
        <v>0</v>
      </c>
      <c r="K919" s="361">
        <v>0</v>
      </c>
      <c r="L919" s="361">
        <v>0</v>
      </c>
      <c r="M919" s="361">
        <v>0</v>
      </c>
      <c r="N919" s="361">
        <f>-$H919</f>
        <v>99203007</v>
      </c>
      <c r="O919" s="361">
        <v>0</v>
      </c>
      <c r="P919" s="361">
        <v>0</v>
      </c>
      <c r="Q919" s="361">
        <v>0</v>
      </c>
      <c r="R919" s="361">
        <v>0</v>
      </c>
      <c r="S919" s="361">
        <v>0</v>
      </c>
      <c r="T919" s="361">
        <v>0</v>
      </c>
      <c r="U919" s="361">
        <v>0</v>
      </c>
      <c r="V919" s="361">
        <v>0</v>
      </c>
      <c r="W919" s="361">
        <v>0</v>
      </c>
      <c r="X919" s="361">
        <v>0</v>
      </c>
      <c r="Y919" s="361">
        <v>0</v>
      </c>
      <c r="Z919" s="362">
        <f t="shared" si="42"/>
        <v>0</v>
      </c>
      <c r="AA919" s="365"/>
    </row>
    <row r="920" spans="1:27" s="364" customFormat="1" ht="12.75" customHeight="1">
      <c r="A920" s="358">
        <f t="shared" si="44"/>
        <v>15</v>
      </c>
      <c r="B920" s="398">
        <v>250101400010801</v>
      </c>
      <c r="C920" s="417" t="s">
        <v>1086</v>
      </c>
      <c r="D920" s="359">
        <f>+SUMIF('BG SISTEMA'!A:A,'CA EF'!B920,'BG SISTEMA'!F:F)</f>
        <v>0</v>
      </c>
      <c r="E920" s="360"/>
      <c r="F920" s="360"/>
      <c r="G920" s="418">
        <v>0</v>
      </c>
      <c r="H920" s="361">
        <f t="shared" si="45"/>
        <v>0</v>
      </c>
      <c r="I920" s="361">
        <v>0</v>
      </c>
      <c r="J920" s="361">
        <v>0</v>
      </c>
      <c r="K920" s="361">
        <v>0</v>
      </c>
      <c r="L920" s="361">
        <v>0</v>
      </c>
      <c r="M920" s="361">
        <v>0</v>
      </c>
      <c r="N920" s="361">
        <v>0</v>
      </c>
      <c r="O920" s="361">
        <v>0</v>
      </c>
      <c r="P920" s="361">
        <v>0</v>
      </c>
      <c r="Q920" s="361">
        <v>0</v>
      </c>
      <c r="R920" s="361">
        <v>0</v>
      </c>
      <c r="S920" s="361">
        <v>0</v>
      </c>
      <c r="T920" s="361">
        <v>0</v>
      </c>
      <c r="U920" s="361">
        <v>0</v>
      </c>
      <c r="V920" s="361">
        <v>0</v>
      </c>
      <c r="W920" s="361">
        <v>0</v>
      </c>
      <c r="X920" s="361">
        <v>0</v>
      </c>
      <c r="Y920" s="361">
        <v>0</v>
      </c>
      <c r="Z920" s="362">
        <f t="shared" si="42"/>
        <v>0</v>
      </c>
      <c r="AA920" s="365"/>
    </row>
    <row r="921" spans="1:27" s="364" customFormat="1" ht="12.75" customHeight="1">
      <c r="A921" s="358">
        <f t="shared" si="44"/>
        <v>15</v>
      </c>
      <c r="B921" s="398">
        <v>250101400010899</v>
      </c>
      <c r="C921" s="417" t="s">
        <v>1087</v>
      </c>
      <c r="D921" s="359">
        <f>+SUMIF('BG SISTEMA'!A:A,'CA EF'!B921,'BG SISTEMA'!F:F)</f>
        <v>0</v>
      </c>
      <c r="E921" s="360"/>
      <c r="F921" s="360"/>
      <c r="G921" s="418">
        <v>0</v>
      </c>
      <c r="H921" s="361">
        <f t="shared" si="45"/>
        <v>0</v>
      </c>
      <c r="I921" s="361">
        <v>0</v>
      </c>
      <c r="J921" s="361">
        <v>0</v>
      </c>
      <c r="K921" s="361">
        <v>0</v>
      </c>
      <c r="L921" s="361">
        <v>0</v>
      </c>
      <c r="M921" s="361">
        <v>0</v>
      </c>
      <c r="N921" s="361">
        <v>0</v>
      </c>
      <c r="O921" s="361">
        <v>0</v>
      </c>
      <c r="P921" s="361">
        <v>0</v>
      </c>
      <c r="Q921" s="361">
        <v>0</v>
      </c>
      <c r="R921" s="361">
        <v>0</v>
      </c>
      <c r="S921" s="361">
        <v>0</v>
      </c>
      <c r="T921" s="361">
        <v>0</v>
      </c>
      <c r="U921" s="361">
        <v>0</v>
      </c>
      <c r="V921" s="361">
        <v>0</v>
      </c>
      <c r="W921" s="361">
        <v>0</v>
      </c>
      <c r="X921" s="361">
        <v>0</v>
      </c>
      <c r="Y921" s="361">
        <v>0</v>
      </c>
      <c r="Z921" s="362">
        <f t="shared" si="42"/>
        <v>0</v>
      </c>
      <c r="AA921" s="365"/>
    </row>
    <row r="922" spans="1:27" s="364" customFormat="1" ht="12.75" customHeight="1">
      <c r="A922" s="358">
        <f t="shared" si="44"/>
        <v>15</v>
      </c>
      <c r="B922" s="398">
        <v>250101400010901</v>
      </c>
      <c r="C922" s="417" t="s">
        <v>1088</v>
      </c>
      <c r="D922" s="359">
        <f>+SUMIF('BG SISTEMA'!A:A,'CA EF'!B922,'BG SISTEMA'!F:F)</f>
        <v>0</v>
      </c>
      <c r="E922" s="360"/>
      <c r="F922" s="360"/>
      <c r="G922" s="418">
        <v>0</v>
      </c>
      <c r="H922" s="361">
        <f t="shared" si="45"/>
        <v>0</v>
      </c>
      <c r="I922" s="361">
        <v>0</v>
      </c>
      <c r="J922" s="361">
        <v>0</v>
      </c>
      <c r="K922" s="361">
        <v>0</v>
      </c>
      <c r="L922" s="361">
        <v>0</v>
      </c>
      <c r="M922" s="361">
        <v>0</v>
      </c>
      <c r="N922" s="361">
        <v>0</v>
      </c>
      <c r="O922" s="361">
        <v>0</v>
      </c>
      <c r="P922" s="361">
        <v>0</v>
      </c>
      <c r="Q922" s="361">
        <v>0</v>
      </c>
      <c r="R922" s="361">
        <v>0</v>
      </c>
      <c r="S922" s="361">
        <v>0</v>
      </c>
      <c r="T922" s="361">
        <v>0</v>
      </c>
      <c r="U922" s="361">
        <v>0</v>
      </c>
      <c r="V922" s="361">
        <v>0</v>
      </c>
      <c r="W922" s="361">
        <v>0</v>
      </c>
      <c r="X922" s="361">
        <v>0</v>
      </c>
      <c r="Y922" s="361">
        <v>0</v>
      </c>
      <c r="Z922" s="362">
        <f t="shared" si="42"/>
        <v>0</v>
      </c>
      <c r="AA922" s="363"/>
    </row>
    <row r="923" spans="1:27" s="364" customFormat="1" ht="12.75" customHeight="1">
      <c r="A923" s="358">
        <f t="shared" si="44"/>
        <v>15</v>
      </c>
      <c r="B923" s="398">
        <v>250101400010999</v>
      </c>
      <c r="C923" s="417" t="s">
        <v>1089</v>
      </c>
      <c r="D923" s="359">
        <f>+SUMIF('BG SISTEMA'!A:A,'CA EF'!B923,'BG SISTEMA'!F:F)</f>
        <v>-39610464</v>
      </c>
      <c r="E923" s="360"/>
      <c r="F923" s="360"/>
      <c r="G923" s="418">
        <v>-27940232</v>
      </c>
      <c r="H923" s="361">
        <f t="shared" si="45"/>
        <v>-11670232</v>
      </c>
      <c r="I923" s="361">
        <v>0</v>
      </c>
      <c r="J923" s="361">
        <v>0</v>
      </c>
      <c r="K923" s="361">
        <v>0</v>
      </c>
      <c r="L923" s="361">
        <v>0</v>
      </c>
      <c r="M923" s="361">
        <v>0</v>
      </c>
      <c r="N923" s="361">
        <f>-$H923</f>
        <v>11670232</v>
      </c>
      <c r="O923" s="361">
        <v>0</v>
      </c>
      <c r="P923" s="361">
        <v>0</v>
      </c>
      <c r="Q923" s="361">
        <v>0</v>
      </c>
      <c r="R923" s="361">
        <v>0</v>
      </c>
      <c r="S923" s="361">
        <v>0</v>
      </c>
      <c r="T923" s="361">
        <v>0</v>
      </c>
      <c r="U923" s="361">
        <v>0</v>
      </c>
      <c r="V923" s="361">
        <v>0</v>
      </c>
      <c r="W923" s="361">
        <v>0</v>
      </c>
      <c r="X923" s="361">
        <v>0</v>
      </c>
      <c r="Y923" s="361">
        <v>0</v>
      </c>
      <c r="Z923" s="362">
        <f t="shared" si="42"/>
        <v>0</v>
      </c>
      <c r="AA923" s="365"/>
    </row>
    <row r="924" spans="1:27" s="364" customFormat="1" ht="12.75" customHeight="1">
      <c r="A924" s="358">
        <f t="shared" si="44"/>
        <v>15</v>
      </c>
      <c r="B924" s="398">
        <v>250101400011001</v>
      </c>
      <c r="C924" s="417" t="s">
        <v>1090</v>
      </c>
      <c r="D924" s="359">
        <f>+SUMIF('BG SISTEMA'!A:A,'CA EF'!B924,'BG SISTEMA'!F:F)</f>
        <v>0</v>
      </c>
      <c r="E924" s="360"/>
      <c r="F924" s="360"/>
      <c r="G924" s="418">
        <v>0</v>
      </c>
      <c r="H924" s="361">
        <f t="shared" si="45"/>
        <v>0</v>
      </c>
      <c r="I924" s="361">
        <v>0</v>
      </c>
      <c r="J924" s="361">
        <v>0</v>
      </c>
      <c r="K924" s="361">
        <v>0</v>
      </c>
      <c r="L924" s="361">
        <v>0</v>
      </c>
      <c r="M924" s="361">
        <v>0</v>
      </c>
      <c r="N924" s="361">
        <v>0</v>
      </c>
      <c r="O924" s="361">
        <v>0</v>
      </c>
      <c r="P924" s="361">
        <v>0</v>
      </c>
      <c r="Q924" s="361">
        <v>0</v>
      </c>
      <c r="R924" s="361">
        <v>0</v>
      </c>
      <c r="S924" s="361">
        <v>0</v>
      </c>
      <c r="T924" s="361">
        <v>0</v>
      </c>
      <c r="U924" s="361">
        <v>0</v>
      </c>
      <c r="V924" s="361">
        <v>0</v>
      </c>
      <c r="W924" s="361">
        <v>0</v>
      </c>
      <c r="X924" s="361">
        <v>0</v>
      </c>
      <c r="Y924" s="361">
        <v>0</v>
      </c>
      <c r="Z924" s="362">
        <f t="shared" si="42"/>
        <v>0</v>
      </c>
      <c r="AA924" s="365"/>
    </row>
    <row r="925" spans="1:27" s="364" customFormat="1" ht="12.75" customHeight="1">
      <c r="A925" s="358">
        <f t="shared" si="44"/>
        <v>15</v>
      </c>
      <c r="B925" s="398">
        <v>250101400011099</v>
      </c>
      <c r="C925" s="417" t="s">
        <v>1091</v>
      </c>
      <c r="D925" s="359">
        <f>+SUMIF('BG SISTEMA'!A:A,'CA EF'!B925,'BG SISTEMA'!F:F)</f>
        <v>0</v>
      </c>
      <c r="E925" s="360"/>
      <c r="F925" s="360"/>
      <c r="G925" s="418">
        <v>0</v>
      </c>
      <c r="H925" s="361">
        <f t="shared" si="45"/>
        <v>0</v>
      </c>
      <c r="I925" s="361">
        <v>0</v>
      </c>
      <c r="J925" s="361">
        <v>0</v>
      </c>
      <c r="K925" s="361">
        <v>0</v>
      </c>
      <c r="L925" s="361">
        <v>0</v>
      </c>
      <c r="M925" s="361">
        <v>0</v>
      </c>
      <c r="N925" s="361">
        <v>0</v>
      </c>
      <c r="O925" s="361">
        <v>0</v>
      </c>
      <c r="P925" s="361">
        <v>0</v>
      </c>
      <c r="Q925" s="361">
        <v>0</v>
      </c>
      <c r="R925" s="361">
        <v>0</v>
      </c>
      <c r="S925" s="361">
        <v>0</v>
      </c>
      <c r="T925" s="361">
        <v>0</v>
      </c>
      <c r="U925" s="361">
        <v>0</v>
      </c>
      <c r="V925" s="361">
        <v>0</v>
      </c>
      <c r="W925" s="361">
        <v>0</v>
      </c>
      <c r="X925" s="361">
        <v>0</v>
      </c>
      <c r="Y925" s="361">
        <v>0</v>
      </c>
      <c r="Z925" s="362">
        <f t="shared" si="42"/>
        <v>0</v>
      </c>
      <c r="AA925" s="365"/>
    </row>
    <row r="926" spans="1:27" s="364" customFormat="1" ht="12.75" customHeight="1">
      <c r="A926" s="358">
        <f t="shared" si="44"/>
        <v>15</v>
      </c>
      <c r="B926" s="398">
        <v>250101400011101</v>
      </c>
      <c r="C926" s="417" t="s">
        <v>1092</v>
      </c>
      <c r="D926" s="359">
        <f>+SUMIF('BG SISTEMA'!A:A,'CA EF'!B926,'BG SISTEMA'!F:F)</f>
        <v>0</v>
      </c>
      <c r="E926" s="360"/>
      <c r="F926" s="360"/>
      <c r="G926" s="418">
        <v>0</v>
      </c>
      <c r="H926" s="361">
        <f t="shared" si="45"/>
        <v>0</v>
      </c>
      <c r="I926" s="361">
        <v>0</v>
      </c>
      <c r="J926" s="361">
        <v>0</v>
      </c>
      <c r="K926" s="361">
        <v>0</v>
      </c>
      <c r="L926" s="361">
        <v>0</v>
      </c>
      <c r="M926" s="361">
        <v>0</v>
      </c>
      <c r="N926" s="361">
        <v>0</v>
      </c>
      <c r="O926" s="361">
        <v>0</v>
      </c>
      <c r="P926" s="361">
        <v>0</v>
      </c>
      <c r="Q926" s="361">
        <v>0</v>
      </c>
      <c r="R926" s="361">
        <v>0</v>
      </c>
      <c r="S926" s="361">
        <v>0</v>
      </c>
      <c r="T926" s="361">
        <v>0</v>
      </c>
      <c r="U926" s="361">
        <v>0</v>
      </c>
      <c r="V926" s="361">
        <v>0</v>
      </c>
      <c r="W926" s="361">
        <v>0</v>
      </c>
      <c r="X926" s="361">
        <v>0</v>
      </c>
      <c r="Y926" s="361">
        <v>0</v>
      </c>
      <c r="Z926" s="362">
        <f t="shared" si="42"/>
        <v>0</v>
      </c>
      <c r="AA926" s="365"/>
    </row>
    <row r="927" spans="1:27" s="364" customFormat="1" ht="12.75" customHeight="1">
      <c r="A927" s="358">
        <f t="shared" si="44"/>
        <v>15</v>
      </c>
      <c r="B927" s="398">
        <v>250101400011199</v>
      </c>
      <c r="C927" s="417" t="s">
        <v>1093</v>
      </c>
      <c r="D927" s="359">
        <f>+SUMIF('BG SISTEMA'!A:A,'CA EF'!B927,'BG SISTEMA'!F:F)</f>
        <v>0</v>
      </c>
      <c r="E927" s="360"/>
      <c r="F927" s="360"/>
      <c r="G927" s="418">
        <v>0</v>
      </c>
      <c r="H927" s="361">
        <f t="shared" si="45"/>
        <v>0</v>
      </c>
      <c r="I927" s="361">
        <v>0</v>
      </c>
      <c r="J927" s="361">
        <v>0</v>
      </c>
      <c r="K927" s="361">
        <v>0</v>
      </c>
      <c r="L927" s="361">
        <v>0</v>
      </c>
      <c r="M927" s="361">
        <v>0</v>
      </c>
      <c r="N927" s="361">
        <v>0</v>
      </c>
      <c r="O927" s="361">
        <v>0</v>
      </c>
      <c r="P927" s="361">
        <v>0</v>
      </c>
      <c r="Q927" s="361">
        <v>0</v>
      </c>
      <c r="R927" s="361">
        <v>0</v>
      </c>
      <c r="S927" s="361">
        <v>0</v>
      </c>
      <c r="T927" s="361">
        <v>0</v>
      </c>
      <c r="U927" s="361">
        <v>0</v>
      </c>
      <c r="V927" s="361">
        <v>0</v>
      </c>
      <c r="W927" s="361">
        <v>0</v>
      </c>
      <c r="X927" s="361">
        <v>0</v>
      </c>
      <c r="Y927" s="361">
        <v>0</v>
      </c>
      <c r="Z927" s="362">
        <f t="shared" si="42"/>
        <v>0</v>
      </c>
      <c r="AA927" s="365"/>
    </row>
    <row r="928" spans="1:27" s="364" customFormat="1" ht="12.75" customHeight="1">
      <c r="A928" s="358">
        <f t="shared" si="44"/>
        <v>15</v>
      </c>
      <c r="B928" s="398">
        <v>250101400011201</v>
      </c>
      <c r="C928" s="417" t="s">
        <v>1094</v>
      </c>
      <c r="D928" s="359">
        <f>+SUMIF('BG SISTEMA'!A:A,'CA EF'!B928,'BG SISTEMA'!F:F)</f>
        <v>-86992377</v>
      </c>
      <c r="E928" s="438"/>
      <c r="F928" s="360"/>
      <c r="G928" s="418">
        <v>-17480688</v>
      </c>
      <c r="H928" s="361">
        <f t="shared" si="45"/>
        <v>-69511689</v>
      </c>
      <c r="I928" s="361">
        <v>0</v>
      </c>
      <c r="J928" s="361">
        <v>0</v>
      </c>
      <c r="K928" s="361">
        <v>0</v>
      </c>
      <c r="L928" s="361">
        <v>0</v>
      </c>
      <c r="M928" s="361">
        <v>0</v>
      </c>
      <c r="N928" s="361">
        <f>-$H928</f>
        <v>69511689</v>
      </c>
      <c r="O928" s="361">
        <v>0</v>
      </c>
      <c r="P928" s="361">
        <v>0</v>
      </c>
      <c r="Q928" s="361">
        <v>0</v>
      </c>
      <c r="R928" s="361">
        <v>0</v>
      </c>
      <c r="S928" s="361">
        <v>0</v>
      </c>
      <c r="T928" s="361">
        <v>0</v>
      </c>
      <c r="U928" s="361">
        <v>0</v>
      </c>
      <c r="V928" s="361">
        <v>0</v>
      </c>
      <c r="W928" s="361">
        <v>0</v>
      </c>
      <c r="X928" s="361">
        <v>0</v>
      </c>
      <c r="Y928" s="361">
        <v>0</v>
      </c>
      <c r="Z928" s="362">
        <f t="shared" si="42"/>
        <v>0</v>
      </c>
      <c r="AA928" s="365"/>
    </row>
    <row r="929" spans="1:27" s="364" customFormat="1" ht="12.75" customHeight="1">
      <c r="A929" s="358">
        <f t="shared" si="44"/>
        <v>15</v>
      </c>
      <c r="B929" s="398">
        <v>250101400011299</v>
      </c>
      <c r="C929" s="417" t="s">
        <v>1095</v>
      </c>
      <c r="D929" s="359">
        <f>+SUMIF('BG SISTEMA'!A:A,'CA EF'!B929,'BG SISTEMA'!F:F)</f>
        <v>0</v>
      </c>
      <c r="E929" s="360"/>
      <c r="F929" s="360"/>
      <c r="G929" s="418">
        <v>0</v>
      </c>
      <c r="H929" s="361">
        <f t="shared" si="45"/>
        <v>0</v>
      </c>
      <c r="I929" s="361">
        <v>0</v>
      </c>
      <c r="J929" s="361">
        <v>0</v>
      </c>
      <c r="K929" s="361">
        <v>0</v>
      </c>
      <c r="L929" s="361">
        <v>0</v>
      </c>
      <c r="M929" s="361">
        <v>0</v>
      </c>
      <c r="N929" s="361">
        <v>0</v>
      </c>
      <c r="O929" s="361">
        <v>0</v>
      </c>
      <c r="P929" s="361">
        <v>0</v>
      </c>
      <c r="Q929" s="361">
        <v>0</v>
      </c>
      <c r="R929" s="361">
        <v>0</v>
      </c>
      <c r="S929" s="361">
        <v>0</v>
      </c>
      <c r="T929" s="361">
        <v>0</v>
      </c>
      <c r="U929" s="361">
        <v>0</v>
      </c>
      <c r="V929" s="361">
        <v>0</v>
      </c>
      <c r="W929" s="361">
        <v>0</v>
      </c>
      <c r="X929" s="361">
        <v>0</v>
      </c>
      <c r="Y929" s="361">
        <v>0</v>
      </c>
      <c r="Z929" s="362">
        <f t="shared" si="42"/>
        <v>0</v>
      </c>
      <c r="AA929" s="363"/>
    </row>
    <row r="930" spans="1:27" s="364" customFormat="1" ht="12.75" customHeight="1">
      <c r="A930" s="358">
        <f t="shared" si="44"/>
        <v>15</v>
      </c>
      <c r="B930" s="398">
        <v>250101400011301</v>
      </c>
      <c r="C930" s="417" t="s">
        <v>1096</v>
      </c>
      <c r="D930" s="359">
        <f>+SUMIF('BG SISTEMA'!A:A,'CA EF'!B930,'BG SISTEMA'!F:F)</f>
        <v>0</v>
      </c>
      <c r="E930" s="360"/>
      <c r="F930" s="360"/>
      <c r="G930" s="418">
        <v>0</v>
      </c>
      <c r="H930" s="361">
        <f t="shared" si="45"/>
        <v>0</v>
      </c>
      <c r="I930" s="361">
        <v>0</v>
      </c>
      <c r="J930" s="361">
        <v>0</v>
      </c>
      <c r="K930" s="361">
        <v>0</v>
      </c>
      <c r="L930" s="361">
        <v>0</v>
      </c>
      <c r="M930" s="361">
        <v>0</v>
      </c>
      <c r="N930" s="361">
        <v>0</v>
      </c>
      <c r="O930" s="361">
        <v>0</v>
      </c>
      <c r="P930" s="361">
        <v>0</v>
      </c>
      <c r="Q930" s="361">
        <v>0</v>
      </c>
      <c r="R930" s="361">
        <v>0</v>
      </c>
      <c r="S930" s="361">
        <v>0</v>
      </c>
      <c r="T930" s="361">
        <v>0</v>
      </c>
      <c r="U930" s="361">
        <v>0</v>
      </c>
      <c r="V930" s="361">
        <v>0</v>
      </c>
      <c r="W930" s="361">
        <v>0</v>
      </c>
      <c r="X930" s="361">
        <v>0</v>
      </c>
      <c r="Y930" s="361">
        <v>0</v>
      </c>
      <c r="Z930" s="362">
        <f t="shared" si="42"/>
        <v>0</v>
      </c>
      <c r="AA930" s="365"/>
    </row>
    <row r="931" spans="1:27" s="364" customFormat="1" ht="12.75" customHeight="1">
      <c r="A931" s="358">
        <f t="shared" si="44"/>
        <v>15</v>
      </c>
      <c r="B931" s="398">
        <v>250101400011399</v>
      </c>
      <c r="C931" s="417" t="s">
        <v>1097</v>
      </c>
      <c r="D931" s="359">
        <f>+SUMIF('BG SISTEMA'!A:A,'CA EF'!B931,'BG SISTEMA'!F:F)</f>
        <v>0</v>
      </c>
      <c r="E931" s="360"/>
      <c r="F931" s="360"/>
      <c r="G931" s="418">
        <v>-1705598</v>
      </c>
      <c r="H931" s="361">
        <f t="shared" si="45"/>
        <v>1705598</v>
      </c>
      <c r="I931" s="361">
        <v>0</v>
      </c>
      <c r="J931" s="361">
        <v>0</v>
      </c>
      <c r="K931" s="361">
        <v>0</v>
      </c>
      <c r="L931" s="361">
        <v>0</v>
      </c>
      <c r="M931" s="361">
        <v>0</v>
      </c>
      <c r="N931" s="361">
        <f>-$H931</f>
        <v>-1705598</v>
      </c>
      <c r="O931" s="361">
        <v>0</v>
      </c>
      <c r="P931" s="361">
        <v>0</v>
      </c>
      <c r="Q931" s="361">
        <v>0</v>
      </c>
      <c r="R931" s="361">
        <v>0</v>
      </c>
      <c r="S931" s="361">
        <v>0</v>
      </c>
      <c r="T931" s="361">
        <v>0</v>
      </c>
      <c r="U931" s="361">
        <v>0</v>
      </c>
      <c r="V931" s="361">
        <v>0</v>
      </c>
      <c r="W931" s="361">
        <v>0</v>
      </c>
      <c r="X931" s="361">
        <v>0</v>
      </c>
      <c r="Y931" s="361">
        <v>0</v>
      </c>
      <c r="Z931" s="362">
        <f t="shared" si="42"/>
        <v>0</v>
      </c>
      <c r="AA931" s="365"/>
    </row>
    <row r="932" spans="1:27" s="364" customFormat="1" ht="12.75" customHeight="1">
      <c r="A932" s="358">
        <f t="shared" si="44"/>
        <v>15</v>
      </c>
      <c r="B932" s="398">
        <v>250101400011401</v>
      </c>
      <c r="C932" s="417" t="s">
        <v>1098</v>
      </c>
      <c r="D932" s="359">
        <f>+SUMIF('BG SISTEMA'!A:A,'CA EF'!B932,'BG SISTEMA'!F:F)</f>
        <v>0</v>
      </c>
      <c r="E932" s="360"/>
      <c r="F932" s="360"/>
      <c r="G932" s="418">
        <v>-27876380</v>
      </c>
      <c r="H932" s="361">
        <f t="shared" si="45"/>
        <v>27876380</v>
      </c>
      <c r="I932" s="361">
        <v>0</v>
      </c>
      <c r="J932" s="361">
        <v>0</v>
      </c>
      <c r="K932" s="361">
        <v>0</v>
      </c>
      <c r="L932" s="361">
        <v>0</v>
      </c>
      <c r="M932" s="361">
        <v>0</v>
      </c>
      <c r="N932" s="361">
        <f>-$H932</f>
        <v>-27876380</v>
      </c>
      <c r="O932" s="361">
        <v>0</v>
      </c>
      <c r="P932" s="361">
        <v>0</v>
      </c>
      <c r="Q932" s="361">
        <v>0</v>
      </c>
      <c r="R932" s="361">
        <v>0</v>
      </c>
      <c r="S932" s="361">
        <v>0</v>
      </c>
      <c r="T932" s="361">
        <v>0</v>
      </c>
      <c r="U932" s="361">
        <v>0</v>
      </c>
      <c r="V932" s="361">
        <v>0</v>
      </c>
      <c r="W932" s="361">
        <v>0</v>
      </c>
      <c r="X932" s="361">
        <v>0</v>
      </c>
      <c r="Y932" s="361">
        <v>0</v>
      </c>
      <c r="Z932" s="362">
        <f t="shared" si="42"/>
        <v>0</v>
      </c>
      <c r="AA932" s="365"/>
    </row>
    <row r="933" spans="1:27" s="364" customFormat="1" ht="12.75" customHeight="1">
      <c r="A933" s="358">
        <f t="shared" si="44"/>
        <v>15</v>
      </c>
      <c r="B933" s="398">
        <v>250101400011599</v>
      </c>
      <c r="C933" s="417" t="s">
        <v>1099</v>
      </c>
      <c r="D933" s="359">
        <f>+SUMIF('BG SISTEMA'!A:A,'CA EF'!B933,'BG SISTEMA'!F:F)</f>
        <v>-2093636</v>
      </c>
      <c r="E933" s="438"/>
      <c r="F933" s="360"/>
      <c r="G933" s="418">
        <v>-1928182</v>
      </c>
      <c r="H933" s="361">
        <f t="shared" si="45"/>
        <v>-165454</v>
      </c>
      <c r="I933" s="361">
        <v>0</v>
      </c>
      <c r="J933" s="361">
        <v>0</v>
      </c>
      <c r="K933" s="361">
        <v>0</v>
      </c>
      <c r="L933" s="361">
        <v>0</v>
      </c>
      <c r="M933" s="361">
        <v>0</v>
      </c>
      <c r="N933" s="361">
        <f>-$H933</f>
        <v>165454</v>
      </c>
      <c r="O933" s="361">
        <v>0</v>
      </c>
      <c r="P933" s="361">
        <v>0</v>
      </c>
      <c r="Q933" s="361">
        <v>0</v>
      </c>
      <c r="R933" s="361">
        <v>0</v>
      </c>
      <c r="S933" s="361">
        <v>0</v>
      </c>
      <c r="T933" s="361">
        <v>0</v>
      </c>
      <c r="U933" s="361">
        <v>0</v>
      </c>
      <c r="V933" s="361">
        <v>0</v>
      </c>
      <c r="W933" s="361">
        <v>0</v>
      </c>
      <c r="X933" s="361">
        <v>0</v>
      </c>
      <c r="Y933" s="361">
        <v>0</v>
      </c>
      <c r="Z933" s="362">
        <f t="shared" si="42"/>
        <v>0</v>
      </c>
      <c r="AA933" s="365"/>
    </row>
    <row r="934" spans="1:27" s="364" customFormat="1" ht="12.75" customHeight="1">
      <c r="A934" s="358">
        <f t="shared" si="44"/>
        <v>15</v>
      </c>
      <c r="B934" s="398">
        <v>250101400011699</v>
      </c>
      <c r="C934" s="417" t="s">
        <v>1100</v>
      </c>
      <c r="D934" s="359">
        <f>+SUMIF('BG SISTEMA'!A:A,'CA EF'!B934,'BG SISTEMA'!F:F)</f>
        <v>-508343</v>
      </c>
      <c r="E934" s="438"/>
      <c r="F934" s="360"/>
      <c r="G934" s="418">
        <v>0</v>
      </c>
      <c r="H934" s="361">
        <f t="shared" si="45"/>
        <v>-508343</v>
      </c>
      <c r="I934" s="361">
        <v>0</v>
      </c>
      <c r="J934" s="361">
        <v>0</v>
      </c>
      <c r="K934" s="361">
        <v>0</v>
      </c>
      <c r="L934" s="361">
        <v>0</v>
      </c>
      <c r="M934" s="361">
        <v>0</v>
      </c>
      <c r="N934" s="361">
        <f t="shared" ref="N934:N935" si="61">-$H934</f>
        <v>508343</v>
      </c>
      <c r="O934" s="361">
        <v>0</v>
      </c>
      <c r="P934" s="361">
        <v>0</v>
      </c>
      <c r="Q934" s="361">
        <v>0</v>
      </c>
      <c r="R934" s="361">
        <v>0</v>
      </c>
      <c r="S934" s="361">
        <v>0</v>
      </c>
      <c r="T934" s="361">
        <v>0</v>
      </c>
      <c r="U934" s="361">
        <v>0</v>
      </c>
      <c r="V934" s="361">
        <v>0</v>
      </c>
      <c r="W934" s="361">
        <v>0</v>
      </c>
      <c r="X934" s="361">
        <v>0</v>
      </c>
      <c r="Y934" s="361">
        <v>0</v>
      </c>
      <c r="Z934" s="362">
        <f t="shared" ref="Z934:Z935" si="62">SUM(H934:Y934)</f>
        <v>0</v>
      </c>
      <c r="AA934" s="365"/>
    </row>
    <row r="935" spans="1:27" s="364" customFormat="1" ht="12.75" customHeight="1">
      <c r="A935" s="358">
        <f t="shared" si="44"/>
        <v>15</v>
      </c>
      <c r="B935" s="398">
        <v>250101400011799</v>
      </c>
      <c r="C935" s="417" t="s">
        <v>1101</v>
      </c>
      <c r="D935" s="359">
        <f>+SUMIF('BG SISTEMA'!A:A,'CA EF'!B935,'BG SISTEMA'!F:F)</f>
        <v>-10791314</v>
      </c>
      <c r="E935" s="438"/>
      <c r="F935" s="360"/>
      <c r="G935" s="418">
        <v>0</v>
      </c>
      <c r="H935" s="361">
        <f t="shared" si="45"/>
        <v>-10791314</v>
      </c>
      <c r="I935" s="361">
        <v>0</v>
      </c>
      <c r="J935" s="361">
        <v>0</v>
      </c>
      <c r="K935" s="361">
        <v>0</v>
      </c>
      <c r="L935" s="361">
        <v>0</v>
      </c>
      <c r="M935" s="361">
        <v>0</v>
      </c>
      <c r="N935" s="361">
        <f t="shared" si="61"/>
        <v>10791314</v>
      </c>
      <c r="O935" s="361">
        <v>0</v>
      </c>
      <c r="P935" s="361">
        <v>0</v>
      </c>
      <c r="Q935" s="361">
        <v>0</v>
      </c>
      <c r="R935" s="361">
        <v>0</v>
      </c>
      <c r="S935" s="361">
        <v>0</v>
      </c>
      <c r="T935" s="361">
        <v>0</v>
      </c>
      <c r="U935" s="361">
        <v>0</v>
      </c>
      <c r="V935" s="361">
        <v>0</v>
      </c>
      <c r="W935" s="361">
        <v>0</v>
      </c>
      <c r="X935" s="361">
        <v>0</v>
      </c>
      <c r="Y935" s="361">
        <v>0</v>
      </c>
      <c r="Z935" s="362">
        <f t="shared" si="62"/>
        <v>0</v>
      </c>
      <c r="AA935" s="365"/>
    </row>
    <row r="936" spans="1:27" s="364" customFormat="1" ht="12.75" customHeight="1">
      <c r="A936" s="358">
        <f t="shared" si="44"/>
        <v>15</v>
      </c>
      <c r="B936" s="398">
        <v>250101420010101</v>
      </c>
      <c r="C936" s="417" t="s">
        <v>1102</v>
      </c>
      <c r="D936" s="359">
        <f>+SUMIF('BG SISTEMA'!A:A,'CA EF'!B936,'BG SISTEMA'!F:F)</f>
        <v>0</v>
      </c>
      <c r="E936" s="360"/>
      <c r="F936" s="360"/>
      <c r="G936" s="418">
        <v>0</v>
      </c>
      <c r="H936" s="361">
        <f t="shared" si="45"/>
        <v>0</v>
      </c>
      <c r="I936" s="361">
        <v>0</v>
      </c>
      <c r="J936" s="361">
        <v>0</v>
      </c>
      <c r="K936" s="361">
        <v>0</v>
      </c>
      <c r="L936" s="361">
        <v>0</v>
      </c>
      <c r="M936" s="361">
        <v>0</v>
      </c>
      <c r="N936" s="361">
        <v>0</v>
      </c>
      <c r="O936" s="361">
        <v>0</v>
      </c>
      <c r="P936" s="361">
        <v>0</v>
      </c>
      <c r="Q936" s="361">
        <v>0</v>
      </c>
      <c r="R936" s="361">
        <v>0</v>
      </c>
      <c r="S936" s="361">
        <v>0</v>
      </c>
      <c r="T936" s="361">
        <v>0</v>
      </c>
      <c r="U936" s="361">
        <v>0</v>
      </c>
      <c r="V936" s="361">
        <v>0</v>
      </c>
      <c r="W936" s="361">
        <v>0</v>
      </c>
      <c r="X936" s="361">
        <v>0</v>
      </c>
      <c r="Y936" s="361">
        <v>0</v>
      </c>
      <c r="Z936" s="362">
        <f t="shared" si="42"/>
        <v>0</v>
      </c>
      <c r="AA936" s="365"/>
    </row>
    <row r="937" spans="1:27" s="364" customFormat="1" ht="12.75" customHeight="1">
      <c r="A937" s="358">
        <f t="shared" si="44"/>
        <v>15</v>
      </c>
      <c r="B937" s="398">
        <v>250101420010199</v>
      </c>
      <c r="C937" s="417" t="s">
        <v>1103</v>
      </c>
      <c r="D937" s="359">
        <f>+SUMIF('BG SISTEMA'!A:A,'CA EF'!B937,'BG SISTEMA'!F:F)</f>
        <v>0</v>
      </c>
      <c r="E937" s="360"/>
      <c r="F937" s="360"/>
      <c r="G937" s="418">
        <v>0</v>
      </c>
      <c r="H937" s="361">
        <f t="shared" si="45"/>
        <v>0</v>
      </c>
      <c r="I937" s="361">
        <v>0</v>
      </c>
      <c r="J937" s="361">
        <v>0</v>
      </c>
      <c r="K937" s="361">
        <v>0</v>
      </c>
      <c r="L937" s="361">
        <v>0</v>
      </c>
      <c r="M937" s="361">
        <v>0</v>
      </c>
      <c r="N937" s="361">
        <v>0</v>
      </c>
      <c r="O937" s="361">
        <v>0</v>
      </c>
      <c r="P937" s="361">
        <v>0</v>
      </c>
      <c r="Q937" s="361">
        <v>0</v>
      </c>
      <c r="R937" s="361">
        <v>0</v>
      </c>
      <c r="S937" s="361">
        <v>0</v>
      </c>
      <c r="T937" s="361">
        <v>0</v>
      </c>
      <c r="U937" s="361">
        <v>0</v>
      </c>
      <c r="V937" s="361">
        <v>0</v>
      </c>
      <c r="W937" s="361">
        <v>0</v>
      </c>
      <c r="X937" s="361">
        <v>0</v>
      </c>
      <c r="Y937" s="361">
        <v>0</v>
      </c>
      <c r="Z937" s="362">
        <f t="shared" si="42"/>
        <v>0</v>
      </c>
      <c r="AA937" s="365"/>
    </row>
    <row r="938" spans="1:27" s="364" customFormat="1" ht="12.75" customHeight="1">
      <c r="A938" s="358">
        <f t="shared" si="44"/>
        <v>15</v>
      </c>
      <c r="B938" s="398">
        <v>250101420010201</v>
      </c>
      <c r="C938" s="417" t="s">
        <v>1104</v>
      </c>
      <c r="D938" s="359">
        <f>+SUMIF('BG SISTEMA'!A:A,'CA EF'!B938,'BG SISTEMA'!F:F)</f>
        <v>0</v>
      </c>
      <c r="E938" s="360"/>
      <c r="F938" s="360"/>
      <c r="G938" s="418">
        <v>0</v>
      </c>
      <c r="H938" s="361">
        <f t="shared" si="45"/>
        <v>0</v>
      </c>
      <c r="I938" s="361">
        <v>0</v>
      </c>
      <c r="J938" s="361">
        <v>0</v>
      </c>
      <c r="K938" s="361">
        <v>0</v>
      </c>
      <c r="L938" s="361">
        <v>0</v>
      </c>
      <c r="M938" s="361">
        <v>0</v>
      </c>
      <c r="N938" s="361">
        <v>0</v>
      </c>
      <c r="O938" s="361">
        <v>0</v>
      </c>
      <c r="P938" s="361">
        <v>0</v>
      </c>
      <c r="Q938" s="361">
        <v>0</v>
      </c>
      <c r="R938" s="361">
        <v>0</v>
      </c>
      <c r="S938" s="361">
        <v>0</v>
      </c>
      <c r="T938" s="361">
        <v>0</v>
      </c>
      <c r="U938" s="361">
        <v>0</v>
      </c>
      <c r="V938" s="361">
        <v>0</v>
      </c>
      <c r="W938" s="361">
        <v>0</v>
      </c>
      <c r="X938" s="361">
        <v>0</v>
      </c>
      <c r="Y938" s="361">
        <v>0</v>
      </c>
      <c r="Z938" s="362">
        <f t="shared" si="42"/>
        <v>0</v>
      </c>
      <c r="AA938" s="365"/>
    </row>
    <row r="939" spans="1:27" s="364" customFormat="1" ht="12.75" customHeight="1">
      <c r="A939" s="358">
        <f t="shared" si="44"/>
        <v>15</v>
      </c>
      <c r="B939" s="398">
        <v>250101420010299</v>
      </c>
      <c r="C939" s="417" t="s">
        <v>1105</v>
      </c>
      <c r="D939" s="359">
        <f>+SUMIF('BG SISTEMA'!A:A,'CA EF'!B939,'BG SISTEMA'!F:F)</f>
        <v>0</v>
      </c>
      <c r="E939" s="360"/>
      <c r="F939" s="360"/>
      <c r="G939" s="418">
        <v>0</v>
      </c>
      <c r="H939" s="361">
        <f t="shared" si="45"/>
        <v>0</v>
      </c>
      <c r="I939" s="361">
        <v>0</v>
      </c>
      <c r="J939" s="361">
        <v>0</v>
      </c>
      <c r="K939" s="361">
        <v>0</v>
      </c>
      <c r="L939" s="361">
        <v>0</v>
      </c>
      <c r="M939" s="361">
        <v>0</v>
      </c>
      <c r="N939" s="361">
        <v>0</v>
      </c>
      <c r="O939" s="361">
        <v>0</v>
      </c>
      <c r="P939" s="361">
        <v>0</v>
      </c>
      <c r="Q939" s="361">
        <v>0</v>
      </c>
      <c r="R939" s="361">
        <v>0</v>
      </c>
      <c r="S939" s="361">
        <v>0</v>
      </c>
      <c r="T939" s="361">
        <v>0</v>
      </c>
      <c r="U939" s="361">
        <v>0</v>
      </c>
      <c r="V939" s="361">
        <v>0</v>
      </c>
      <c r="W939" s="361">
        <v>0</v>
      </c>
      <c r="X939" s="361">
        <v>0</v>
      </c>
      <c r="Y939" s="361">
        <v>0</v>
      </c>
      <c r="Z939" s="362">
        <f t="shared" si="42"/>
        <v>0</v>
      </c>
      <c r="AA939" s="365"/>
    </row>
    <row r="940" spans="1:27" s="364" customFormat="1" ht="12.75" customHeight="1">
      <c r="A940" s="358">
        <f t="shared" si="44"/>
        <v>15</v>
      </c>
      <c r="B940" s="398">
        <v>250101420010301</v>
      </c>
      <c r="C940" s="417" t="s">
        <v>1106</v>
      </c>
      <c r="D940" s="359">
        <f>+SUMIF('BG SISTEMA'!A:A,'CA EF'!B940,'BG SISTEMA'!F:F)</f>
        <v>0</v>
      </c>
      <c r="E940" s="360"/>
      <c r="F940" s="360"/>
      <c r="G940" s="418">
        <v>0</v>
      </c>
      <c r="H940" s="361">
        <f t="shared" si="45"/>
        <v>0</v>
      </c>
      <c r="I940" s="361">
        <v>0</v>
      </c>
      <c r="J940" s="361">
        <v>0</v>
      </c>
      <c r="K940" s="361">
        <v>0</v>
      </c>
      <c r="L940" s="361">
        <v>0</v>
      </c>
      <c r="M940" s="361">
        <v>0</v>
      </c>
      <c r="N940" s="361">
        <v>0</v>
      </c>
      <c r="O940" s="361">
        <v>0</v>
      </c>
      <c r="P940" s="361">
        <v>0</v>
      </c>
      <c r="Q940" s="361">
        <v>0</v>
      </c>
      <c r="R940" s="361">
        <v>0</v>
      </c>
      <c r="S940" s="361">
        <v>0</v>
      </c>
      <c r="T940" s="361">
        <v>0</v>
      </c>
      <c r="U940" s="361">
        <v>0</v>
      </c>
      <c r="V940" s="361">
        <v>0</v>
      </c>
      <c r="W940" s="361">
        <v>0</v>
      </c>
      <c r="X940" s="361">
        <v>0</v>
      </c>
      <c r="Y940" s="361">
        <v>0</v>
      </c>
      <c r="Z940" s="362">
        <f t="shared" si="42"/>
        <v>0</v>
      </c>
      <c r="AA940" s="363"/>
    </row>
    <row r="941" spans="1:27" s="364" customFormat="1" ht="12.75" customHeight="1">
      <c r="A941" s="358">
        <f t="shared" si="44"/>
        <v>15</v>
      </c>
      <c r="B941" s="398">
        <v>250101420010399</v>
      </c>
      <c r="C941" s="417" t="s">
        <v>1107</v>
      </c>
      <c r="D941" s="359">
        <f>+SUMIF('BG SISTEMA'!A:A,'CA EF'!B941,'BG SISTEMA'!F:F)</f>
        <v>0</v>
      </c>
      <c r="E941" s="360"/>
      <c r="F941" s="360"/>
      <c r="G941" s="418">
        <v>0</v>
      </c>
      <c r="H941" s="361">
        <f t="shared" si="45"/>
        <v>0</v>
      </c>
      <c r="I941" s="361">
        <v>0</v>
      </c>
      <c r="J941" s="361">
        <v>0</v>
      </c>
      <c r="K941" s="361">
        <v>0</v>
      </c>
      <c r="L941" s="361">
        <v>0</v>
      </c>
      <c r="M941" s="361">
        <v>0</v>
      </c>
      <c r="N941" s="361">
        <v>0</v>
      </c>
      <c r="O941" s="361">
        <v>0</v>
      </c>
      <c r="P941" s="361">
        <v>0</v>
      </c>
      <c r="Q941" s="361">
        <v>0</v>
      </c>
      <c r="R941" s="361">
        <v>0</v>
      </c>
      <c r="S941" s="361">
        <v>0</v>
      </c>
      <c r="T941" s="361">
        <v>0</v>
      </c>
      <c r="U941" s="361">
        <v>0</v>
      </c>
      <c r="V941" s="361">
        <v>0</v>
      </c>
      <c r="W941" s="361">
        <v>0</v>
      </c>
      <c r="X941" s="361">
        <v>0</v>
      </c>
      <c r="Y941" s="361">
        <v>0</v>
      </c>
      <c r="Z941" s="362">
        <f t="shared" si="42"/>
        <v>0</v>
      </c>
      <c r="AA941" s="365"/>
    </row>
    <row r="942" spans="1:27" s="364" customFormat="1" ht="12.75" customHeight="1">
      <c r="A942" s="358">
        <f t="shared" si="44"/>
        <v>15</v>
      </c>
      <c r="B942" s="398">
        <v>250101420010401</v>
      </c>
      <c r="C942" s="417" t="s">
        <v>1108</v>
      </c>
      <c r="D942" s="359">
        <f>+SUMIF('BG SISTEMA'!A:A,'CA EF'!B942,'BG SISTEMA'!F:F)</f>
        <v>0</v>
      </c>
      <c r="E942" s="360"/>
      <c r="F942" s="360"/>
      <c r="G942" s="418">
        <v>0</v>
      </c>
      <c r="H942" s="361">
        <f t="shared" si="45"/>
        <v>0</v>
      </c>
      <c r="I942" s="361">
        <v>0</v>
      </c>
      <c r="J942" s="361">
        <v>0</v>
      </c>
      <c r="K942" s="361">
        <v>0</v>
      </c>
      <c r="L942" s="361">
        <v>0</v>
      </c>
      <c r="M942" s="361">
        <v>0</v>
      </c>
      <c r="N942" s="361">
        <v>0</v>
      </c>
      <c r="O942" s="361">
        <v>0</v>
      </c>
      <c r="P942" s="361">
        <v>0</v>
      </c>
      <c r="Q942" s="361">
        <v>0</v>
      </c>
      <c r="R942" s="361">
        <v>0</v>
      </c>
      <c r="S942" s="361">
        <v>0</v>
      </c>
      <c r="T942" s="361">
        <v>0</v>
      </c>
      <c r="U942" s="361">
        <v>0</v>
      </c>
      <c r="V942" s="361">
        <v>0</v>
      </c>
      <c r="W942" s="361">
        <v>0</v>
      </c>
      <c r="X942" s="361">
        <v>0</v>
      </c>
      <c r="Y942" s="361">
        <v>0</v>
      </c>
      <c r="Z942" s="362">
        <f t="shared" si="42"/>
        <v>0</v>
      </c>
      <c r="AA942" s="365"/>
    </row>
    <row r="943" spans="1:27" s="364" customFormat="1" ht="12.75" customHeight="1">
      <c r="A943" s="358">
        <f t="shared" si="44"/>
        <v>15</v>
      </c>
      <c r="B943" s="398">
        <v>250101420010499</v>
      </c>
      <c r="C943" s="417" t="s">
        <v>1109</v>
      </c>
      <c r="D943" s="359">
        <f>+SUMIF('BG SISTEMA'!A:A,'CA EF'!B943,'BG SISTEMA'!F:F)</f>
        <v>-610883</v>
      </c>
      <c r="E943" s="360"/>
      <c r="F943" s="360"/>
      <c r="G943" s="418">
        <v>-2162975</v>
      </c>
      <c r="H943" s="361">
        <f t="shared" si="45"/>
        <v>1552092</v>
      </c>
      <c r="I943" s="361">
        <v>0</v>
      </c>
      <c r="J943" s="361">
        <v>0</v>
      </c>
      <c r="K943" s="361">
        <v>0</v>
      </c>
      <c r="L943" s="361">
        <v>0</v>
      </c>
      <c r="M943" s="361">
        <v>0</v>
      </c>
      <c r="N943" s="361">
        <f>-$H943</f>
        <v>-1552092</v>
      </c>
      <c r="O943" s="361">
        <v>0</v>
      </c>
      <c r="P943" s="361">
        <v>0</v>
      </c>
      <c r="Q943" s="361">
        <v>0</v>
      </c>
      <c r="R943" s="361">
        <v>0</v>
      </c>
      <c r="S943" s="361">
        <v>0</v>
      </c>
      <c r="T943" s="361">
        <v>0</v>
      </c>
      <c r="U943" s="361">
        <v>0</v>
      </c>
      <c r="V943" s="361">
        <v>0</v>
      </c>
      <c r="W943" s="361">
        <v>0</v>
      </c>
      <c r="X943" s="361">
        <v>0</v>
      </c>
      <c r="Y943" s="361">
        <v>0</v>
      </c>
      <c r="Z943" s="362">
        <f t="shared" si="42"/>
        <v>0</v>
      </c>
      <c r="AA943" s="365"/>
    </row>
    <row r="944" spans="1:27" s="364" customFormat="1" ht="12.75" customHeight="1">
      <c r="A944" s="358">
        <f t="shared" si="44"/>
        <v>15</v>
      </c>
      <c r="B944" s="398">
        <v>250101420010501</v>
      </c>
      <c r="C944" s="417" t="s">
        <v>1110</v>
      </c>
      <c r="D944" s="359">
        <f>+SUMIF('BG SISTEMA'!A:A,'CA EF'!B944,'BG SISTEMA'!F:F)</f>
        <v>0</v>
      </c>
      <c r="E944" s="360"/>
      <c r="F944" s="360"/>
      <c r="G944" s="418">
        <v>0</v>
      </c>
      <c r="H944" s="361">
        <f t="shared" si="45"/>
        <v>0</v>
      </c>
      <c r="I944" s="361">
        <v>0</v>
      </c>
      <c r="J944" s="361">
        <v>0</v>
      </c>
      <c r="K944" s="361">
        <v>0</v>
      </c>
      <c r="L944" s="361">
        <v>0</v>
      </c>
      <c r="M944" s="361">
        <v>0</v>
      </c>
      <c r="N944" s="361">
        <v>0</v>
      </c>
      <c r="O944" s="361">
        <v>0</v>
      </c>
      <c r="P944" s="361">
        <v>0</v>
      </c>
      <c r="Q944" s="361">
        <v>0</v>
      </c>
      <c r="R944" s="361">
        <v>0</v>
      </c>
      <c r="S944" s="361">
        <v>0</v>
      </c>
      <c r="T944" s="361">
        <v>0</v>
      </c>
      <c r="U944" s="361">
        <v>0</v>
      </c>
      <c r="V944" s="361">
        <v>0</v>
      </c>
      <c r="W944" s="361">
        <v>0</v>
      </c>
      <c r="X944" s="361">
        <v>0</v>
      </c>
      <c r="Y944" s="361">
        <v>0</v>
      </c>
      <c r="Z944" s="362">
        <f t="shared" si="42"/>
        <v>0</v>
      </c>
      <c r="AA944" s="365"/>
    </row>
    <row r="945" spans="1:27" s="364" customFormat="1" ht="12.75" customHeight="1">
      <c r="A945" s="358">
        <f t="shared" si="44"/>
        <v>15</v>
      </c>
      <c r="B945" s="398">
        <v>250101420010599</v>
      </c>
      <c r="C945" s="417" t="s">
        <v>1111</v>
      </c>
      <c r="D945" s="359">
        <f>+SUMIF('BG SISTEMA'!A:A,'CA EF'!B945,'BG SISTEMA'!F:F)</f>
        <v>-3731744</v>
      </c>
      <c r="E945" s="360"/>
      <c r="F945" s="360"/>
      <c r="G945" s="418">
        <v>-4590319</v>
      </c>
      <c r="H945" s="361">
        <f t="shared" si="45"/>
        <v>858575</v>
      </c>
      <c r="I945" s="361">
        <v>0</v>
      </c>
      <c r="J945" s="361">
        <v>0</v>
      </c>
      <c r="K945" s="361">
        <v>0</v>
      </c>
      <c r="L945" s="361">
        <v>0</v>
      </c>
      <c r="M945" s="361">
        <v>0</v>
      </c>
      <c r="N945" s="361">
        <f>-$H945</f>
        <v>-858575</v>
      </c>
      <c r="O945" s="361">
        <v>0</v>
      </c>
      <c r="P945" s="361">
        <v>0</v>
      </c>
      <c r="Q945" s="361">
        <v>0</v>
      </c>
      <c r="R945" s="361">
        <v>0</v>
      </c>
      <c r="S945" s="361">
        <v>0</v>
      </c>
      <c r="T945" s="361">
        <v>0</v>
      </c>
      <c r="U945" s="361">
        <v>0</v>
      </c>
      <c r="V945" s="361">
        <v>0</v>
      </c>
      <c r="W945" s="361">
        <v>0</v>
      </c>
      <c r="X945" s="361">
        <v>0</v>
      </c>
      <c r="Y945" s="361">
        <v>0</v>
      </c>
      <c r="Z945" s="362">
        <f t="shared" si="42"/>
        <v>0</v>
      </c>
      <c r="AA945" s="365"/>
    </row>
    <row r="946" spans="1:27" s="364" customFormat="1" ht="12.75" customHeight="1">
      <c r="A946" s="358">
        <f t="shared" si="44"/>
        <v>15</v>
      </c>
      <c r="B946" s="398">
        <v>250101420010601</v>
      </c>
      <c r="C946" s="417" t="s">
        <v>1112</v>
      </c>
      <c r="D946" s="359">
        <f>+SUMIF('BG SISTEMA'!A:A,'CA EF'!B946,'BG SISTEMA'!F:F)</f>
        <v>0</v>
      </c>
      <c r="E946" s="360"/>
      <c r="F946" s="360"/>
      <c r="G946" s="418">
        <v>0</v>
      </c>
      <c r="H946" s="361">
        <f t="shared" si="45"/>
        <v>0</v>
      </c>
      <c r="I946" s="361">
        <v>0</v>
      </c>
      <c r="J946" s="361">
        <v>0</v>
      </c>
      <c r="K946" s="361">
        <v>0</v>
      </c>
      <c r="L946" s="361">
        <v>0</v>
      </c>
      <c r="M946" s="361">
        <v>0</v>
      </c>
      <c r="N946" s="361">
        <v>0</v>
      </c>
      <c r="O946" s="361">
        <v>0</v>
      </c>
      <c r="P946" s="361">
        <v>0</v>
      </c>
      <c r="Q946" s="361">
        <v>0</v>
      </c>
      <c r="R946" s="361">
        <v>0</v>
      </c>
      <c r="S946" s="361">
        <v>0</v>
      </c>
      <c r="T946" s="361">
        <v>0</v>
      </c>
      <c r="U946" s="361">
        <v>0</v>
      </c>
      <c r="V946" s="361">
        <v>0</v>
      </c>
      <c r="W946" s="361">
        <v>0</v>
      </c>
      <c r="X946" s="361">
        <v>0</v>
      </c>
      <c r="Y946" s="361">
        <v>0</v>
      </c>
      <c r="Z946" s="362">
        <f t="shared" si="42"/>
        <v>0</v>
      </c>
      <c r="AA946" s="365"/>
    </row>
    <row r="947" spans="1:27" s="364" customFormat="1" ht="12.75" customHeight="1">
      <c r="A947" s="358">
        <f t="shared" si="44"/>
        <v>15</v>
      </c>
      <c r="B947" s="398">
        <v>250101420010699</v>
      </c>
      <c r="C947" s="417" t="s">
        <v>1113</v>
      </c>
      <c r="D947" s="359">
        <f>+SUMIF('BG SISTEMA'!A:A,'CA EF'!B947,'BG SISTEMA'!F:F)</f>
        <v>0</v>
      </c>
      <c r="E947" s="360"/>
      <c r="F947" s="360"/>
      <c r="G947" s="418">
        <v>-46143</v>
      </c>
      <c r="H947" s="361">
        <f t="shared" si="45"/>
        <v>46143</v>
      </c>
      <c r="I947" s="361">
        <v>0</v>
      </c>
      <c r="J947" s="361">
        <v>0</v>
      </c>
      <c r="K947" s="361">
        <v>0</v>
      </c>
      <c r="L947" s="361">
        <v>0</v>
      </c>
      <c r="M947" s="361">
        <v>0</v>
      </c>
      <c r="N947" s="361">
        <f>-$H947</f>
        <v>-46143</v>
      </c>
      <c r="O947" s="361">
        <v>0</v>
      </c>
      <c r="P947" s="361">
        <v>0</v>
      </c>
      <c r="Q947" s="361">
        <v>0</v>
      </c>
      <c r="R947" s="361">
        <v>0</v>
      </c>
      <c r="S947" s="361">
        <v>0</v>
      </c>
      <c r="T947" s="361">
        <v>0</v>
      </c>
      <c r="U947" s="361">
        <v>0</v>
      </c>
      <c r="V947" s="361">
        <v>0</v>
      </c>
      <c r="W947" s="361">
        <v>0</v>
      </c>
      <c r="X947" s="361">
        <v>0</v>
      </c>
      <c r="Y947" s="361">
        <v>0</v>
      </c>
      <c r="Z947" s="362">
        <f t="shared" si="42"/>
        <v>0</v>
      </c>
      <c r="AA947" s="365"/>
    </row>
    <row r="948" spans="1:27" s="364" customFormat="1" ht="12.75" customHeight="1">
      <c r="A948" s="358">
        <f t="shared" si="44"/>
        <v>15</v>
      </c>
      <c r="B948" s="398">
        <v>260101440010101</v>
      </c>
      <c r="C948" s="417" t="s">
        <v>1114</v>
      </c>
      <c r="D948" s="359">
        <f>+SUMIF('BG SISTEMA'!A:A,'CA EF'!B948,'BG SISTEMA'!F:F)</f>
        <v>0</v>
      </c>
      <c r="E948" s="360"/>
      <c r="F948" s="360"/>
      <c r="G948" s="418">
        <v>0</v>
      </c>
      <c r="H948" s="361">
        <f t="shared" si="45"/>
        <v>0</v>
      </c>
      <c r="I948" s="361">
        <v>0</v>
      </c>
      <c r="J948" s="361">
        <v>0</v>
      </c>
      <c r="K948" s="361">
        <v>0</v>
      </c>
      <c r="L948" s="361">
        <v>0</v>
      </c>
      <c r="M948" s="361">
        <v>0</v>
      </c>
      <c r="N948" s="361">
        <v>0</v>
      </c>
      <c r="O948" s="361">
        <v>0</v>
      </c>
      <c r="P948" s="361">
        <v>0</v>
      </c>
      <c r="Q948" s="361">
        <v>0</v>
      </c>
      <c r="R948" s="361">
        <v>0</v>
      </c>
      <c r="S948" s="361">
        <v>0</v>
      </c>
      <c r="T948" s="361">
        <v>0</v>
      </c>
      <c r="U948" s="361">
        <v>0</v>
      </c>
      <c r="V948" s="361">
        <v>0</v>
      </c>
      <c r="W948" s="361">
        <v>0</v>
      </c>
      <c r="X948" s="361">
        <v>0</v>
      </c>
      <c r="Y948" s="361">
        <v>0</v>
      </c>
      <c r="Z948" s="362">
        <f t="shared" si="42"/>
        <v>0</v>
      </c>
      <c r="AA948" s="365"/>
    </row>
    <row r="949" spans="1:27" s="364" customFormat="1" ht="12.75" customHeight="1">
      <c r="A949" s="358">
        <f t="shared" si="44"/>
        <v>15</v>
      </c>
      <c r="B949" s="398">
        <v>260101440010199</v>
      </c>
      <c r="C949" s="417" t="s">
        <v>1115</v>
      </c>
      <c r="D949" s="359">
        <f>+SUMIF('BG SISTEMA'!A:A,'CA EF'!B949,'BG SISTEMA'!F:F)</f>
        <v>0</v>
      </c>
      <c r="E949" s="360"/>
      <c r="F949" s="360"/>
      <c r="G949" s="418">
        <v>0</v>
      </c>
      <c r="H949" s="361">
        <f t="shared" si="45"/>
        <v>0</v>
      </c>
      <c r="I949" s="361">
        <v>0</v>
      </c>
      <c r="J949" s="361">
        <v>0</v>
      </c>
      <c r="K949" s="361">
        <v>0</v>
      </c>
      <c r="L949" s="361">
        <v>0</v>
      </c>
      <c r="M949" s="361">
        <v>0</v>
      </c>
      <c r="N949" s="361">
        <v>0</v>
      </c>
      <c r="O949" s="361">
        <v>0</v>
      </c>
      <c r="P949" s="361">
        <v>0</v>
      </c>
      <c r="Q949" s="361">
        <v>0</v>
      </c>
      <c r="R949" s="361">
        <v>0</v>
      </c>
      <c r="S949" s="361">
        <v>0</v>
      </c>
      <c r="T949" s="361">
        <v>0</v>
      </c>
      <c r="U949" s="361">
        <v>0</v>
      </c>
      <c r="V949" s="361">
        <v>0</v>
      </c>
      <c r="W949" s="361">
        <v>0</v>
      </c>
      <c r="X949" s="361">
        <v>0</v>
      </c>
      <c r="Y949" s="361">
        <v>0</v>
      </c>
      <c r="Z949" s="362">
        <f t="shared" ref="Z949:Z1417" si="63">SUM(H949:Y949)</f>
        <v>0</v>
      </c>
      <c r="AA949" s="365"/>
    </row>
    <row r="950" spans="1:27" s="364" customFormat="1" ht="12.75" customHeight="1">
      <c r="A950" s="364">
        <v>0</v>
      </c>
      <c r="B950" s="398"/>
      <c r="C950" s="401"/>
      <c r="D950" s="359"/>
      <c r="E950" s="360"/>
      <c r="F950" s="360"/>
      <c r="G950" s="361"/>
      <c r="H950" s="361"/>
      <c r="I950" s="361"/>
      <c r="J950" s="361"/>
      <c r="K950" s="361"/>
      <c r="L950" s="361"/>
      <c r="M950" s="361"/>
      <c r="N950" s="361"/>
      <c r="O950" s="361"/>
      <c r="P950" s="361"/>
      <c r="Q950" s="361"/>
      <c r="R950" s="361"/>
      <c r="S950" s="361"/>
      <c r="T950" s="361"/>
      <c r="U950" s="361"/>
      <c r="V950" s="361"/>
      <c r="W950" s="361"/>
      <c r="X950" s="361"/>
      <c r="Y950" s="361"/>
      <c r="Z950" s="362"/>
      <c r="AA950" s="365"/>
    </row>
    <row r="951" spans="1:27" s="364" customFormat="1" ht="12.75" customHeight="1">
      <c r="A951" s="358">
        <f t="shared" si="44"/>
        <v>15</v>
      </c>
      <c r="B951" s="398">
        <v>310105020010101</v>
      </c>
      <c r="C951" s="417" t="s">
        <v>1116</v>
      </c>
      <c r="D951" s="359">
        <f>+SUMIF('BG SISTEMA'!A:A,'CA EF'!B951,'BG SISTEMA'!F:F)</f>
        <v>0</v>
      </c>
      <c r="E951" s="360"/>
      <c r="F951" s="360"/>
      <c r="G951" s="361">
        <v>0</v>
      </c>
      <c r="H951" s="361">
        <f t="shared" si="45"/>
        <v>0</v>
      </c>
      <c r="I951" s="361">
        <v>0</v>
      </c>
      <c r="J951" s="361">
        <v>0</v>
      </c>
      <c r="K951" s="361">
        <v>0</v>
      </c>
      <c r="L951" s="361">
        <v>0</v>
      </c>
      <c r="M951" s="361">
        <v>0</v>
      </c>
      <c r="N951" s="361">
        <v>0</v>
      </c>
      <c r="O951" s="361">
        <v>0</v>
      </c>
      <c r="P951" s="361">
        <v>0</v>
      </c>
      <c r="Q951" s="361">
        <v>0</v>
      </c>
      <c r="R951" s="361">
        <v>0</v>
      </c>
      <c r="S951" s="361">
        <v>0</v>
      </c>
      <c r="T951" s="361">
        <v>0</v>
      </c>
      <c r="U951" s="361">
        <v>0</v>
      </c>
      <c r="V951" s="361">
        <v>0</v>
      </c>
      <c r="W951" s="361">
        <v>0</v>
      </c>
      <c r="X951" s="361">
        <v>0</v>
      </c>
      <c r="Y951" s="361">
        <v>0</v>
      </c>
      <c r="Z951" s="362">
        <f t="shared" si="63"/>
        <v>0</v>
      </c>
      <c r="AA951" s="365"/>
    </row>
    <row r="952" spans="1:27" s="364" customFormat="1" ht="12.75" customHeight="1">
      <c r="A952" s="358">
        <f t="shared" ref="A952:A968" si="64">+LEN(B952)</f>
        <v>15</v>
      </c>
      <c r="B952" s="398">
        <v>310105020010199</v>
      </c>
      <c r="C952" s="417" t="s">
        <v>1117</v>
      </c>
      <c r="D952" s="359">
        <f>+SUMIF('BG SISTEMA'!A:A,'CA EF'!B952,'BG SISTEMA'!F:F)</f>
        <v>-50000000000</v>
      </c>
      <c r="E952" s="360"/>
      <c r="F952" s="360"/>
      <c r="G952" s="361">
        <v>-50000000000</v>
      </c>
      <c r="H952" s="361">
        <f t="shared" ref="H952:H968" si="65">+D952-E952+F952-G952</f>
        <v>0</v>
      </c>
      <c r="I952" s="361">
        <v>0</v>
      </c>
      <c r="J952" s="361">
        <v>0</v>
      </c>
      <c r="K952" s="361">
        <v>0</v>
      </c>
      <c r="L952" s="361">
        <v>0</v>
      </c>
      <c r="M952" s="361">
        <v>0</v>
      </c>
      <c r="N952" s="361">
        <v>0</v>
      </c>
      <c r="O952" s="361">
        <v>0</v>
      </c>
      <c r="P952" s="361">
        <v>0</v>
      </c>
      <c r="Q952" s="361">
        <v>0</v>
      </c>
      <c r="R952" s="361">
        <v>0</v>
      </c>
      <c r="S952" s="361">
        <v>0</v>
      </c>
      <c r="T952" s="361">
        <v>0</v>
      </c>
      <c r="U952" s="361">
        <v>0</v>
      </c>
      <c r="V952" s="361">
        <v>0</v>
      </c>
      <c r="W952" s="361">
        <v>0</v>
      </c>
      <c r="X952" s="361">
        <v>0</v>
      </c>
      <c r="Y952" s="361">
        <v>0</v>
      </c>
      <c r="Z952" s="362">
        <f t="shared" ref="Z952:Z968" si="66">SUM(H952:Y952)</f>
        <v>0</v>
      </c>
      <c r="AA952" s="365"/>
    </row>
    <row r="953" spans="1:27" s="364" customFormat="1" ht="12.75" customHeight="1">
      <c r="A953" s="358">
        <f t="shared" si="64"/>
        <v>15</v>
      </c>
      <c r="B953" s="398">
        <v>310105020010299</v>
      </c>
      <c r="C953" s="417" t="s">
        <v>1118</v>
      </c>
      <c r="D953" s="359">
        <f>+SUMIF('BG SISTEMA'!A:A,'CA EF'!B953,'BG SISTEMA'!F:F)</f>
        <v>39200000000</v>
      </c>
      <c r="E953" s="360"/>
      <c r="F953" s="360"/>
      <c r="G953" s="361">
        <v>45000000000</v>
      </c>
      <c r="H953" s="361">
        <f t="shared" si="65"/>
        <v>-5800000000</v>
      </c>
      <c r="I953" s="361">
        <v>0</v>
      </c>
      <c r="J953" s="361">
        <v>0</v>
      </c>
      <c r="K953" s="361">
        <v>0</v>
      </c>
      <c r="L953" s="361">
        <v>0</v>
      </c>
      <c r="M953" s="361">
        <v>0</v>
      </c>
      <c r="N953" s="361">
        <v>0</v>
      </c>
      <c r="O953" s="361">
        <v>0</v>
      </c>
      <c r="P953" s="361">
        <v>0</v>
      </c>
      <c r="Q953" s="361">
        <v>0</v>
      </c>
      <c r="R953" s="361">
        <v>0</v>
      </c>
      <c r="S953" s="361">
        <v>0</v>
      </c>
      <c r="T953" s="361">
        <v>0</v>
      </c>
      <c r="U953" s="361">
        <f>-$H953</f>
        <v>5800000000</v>
      </c>
      <c r="V953" s="361">
        <v>0</v>
      </c>
      <c r="W953" s="361">
        <v>0</v>
      </c>
      <c r="X953" s="361">
        <v>0</v>
      </c>
      <c r="Y953" s="361">
        <v>0</v>
      </c>
      <c r="Z953" s="362">
        <f t="shared" si="66"/>
        <v>0</v>
      </c>
      <c r="AA953" s="365"/>
    </row>
    <row r="954" spans="1:27" s="364" customFormat="1" ht="12.75" customHeight="1">
      <c r="A954" s="358">
        <f t="shared" si="64"/>
        <v>15</v>
      </c>
      <c r="B954" s="398">
        <v>310105020020101</v>
      </c>
      <c r="C954" s="417" t="s">
        <v>1119</v>
      </c>
      <c r="D954" s="359">
        <f>+SUMIF('BG SISTEMA'!A:A,'CA EF'!B954,'BG SISTEMA'!F:F)</f>
        <v>0</v>
      </c>
      <c r="E954" s="360"/>
      <c r="F954" s="360"/>
      <c r="G954" s="361">
        <v>0</v>
      </c>
      <c r="H954" s="361">
        <f t="shared" si="65"/>
        <v>0</v>
      </c>
      <c r="I954" s="361">
        <v>0</v>
      </c>
      <c r="J954" s="361">
        <v>0</v>
      </c>
      <c r="K954" s="361">
        <v>0</v>
      </c>
      <c r="L954" s="361">
        <v>0</v>
      </c>
      <c r="M954" s="361">
        <v>0</v>
      </c>
      <c r="N954" s="361">
        <v>0</v>
      </c>
      <c r="O954" s="361">
        <v>0</v>
      </c>
      <c r="P954" s="361">
        <v>0</v>
      </c>
      <c r="Q954" s="361">
        <v>0</v>
      </c>
      <c r="R954" s="361">
        <v>0</v>
      </c>
      <c r="S954" s="361">
        <v>0</v>
      </c>
      <c r="T954" s="361">
        <v>0</v>
      </c>
      <c r="U954" s="361">
        <v>0</v>
      </c>
      <c r="V954" s="361">
        <v>0</v>
      </c>
      <c r="W954" s="361">
        <v>0</v>
      </c>
      <c r="X954" s="361">
        <v>0</v>
      </c>
      <c r="Y954" s="361">
        <v>0</v>
      </c>
      <c r="Z954" s="362">
        <f t="shared" si="66"/>
        <v>0</v>
      </c>
      <c r="AA954" s="365"/>
    </row>
    <row r="955" spans="1:27" s="364" customFormat="1" ht="12.75" customHeight="1">
      <c r="A955" s="358">
        <f t="shared" si="64"/>
        <v>15</v>
      </c>
      <c r="B955" s="398">
        <v>310105020020199</v>
      </c>
      <c r="C955" s="417" t="s">
        <v>1120</v>
      </c>
      <c r="D955" s="359">
        <f>+SUMIF('BG SISTEMA'!A:A,'CA EF'!B955,'BG SISTEMA'!F:F)</f>
        <v>0</v>
      </c>
      <c r="E955" s="360"/>
      <c r="F955" s="360"/>
      <c r="G955" s="361">
        <v>0</v>
      </c>
      <c r="H955" s="361">
        <f t="shared" si="65"/>
        <v>0</v>
      </c>
      <c r="I955" s="361">
        <v>0</v>
      </c>
      <c r="J955" s="361">
        <v>0</v>
      </c>
      <c r="K955" s="361">
        <v>0</v>
      </c>
      <c r="L955" s="361">
        <v>0</v>
      </c>
      <c r="M955" s="361">
        <v>0</v>
      </c>
      <c r="N955" s="361">
        <v>0</v>
      </c>
      <c r="O955" s="361">
        <v>0</v>
      </c>
      <c r="P955" s="361">
        <v>0</v>
      </c>
      <c r="Q955" s="361">
        <v>0</v>
      </c>
      <c r="R955" s="361">
        <v>0</v>
      </c>
      <c r="S955" s="361">
        <v>0</v>
      </c>
      <c r="T955" s="361">
        <v>0</v>
      </c>
      <c r="U955" s="361">
        <v>0</v>
      </c>
      <c r="V955" s="361">
        <v>0</v>
      </c>
      <c r="W955" s="361">
        <v>0</v>
      </c>
      <c r="X955" s="361">
        <v>0</v>
      </c>
      <c r="Y955" s="361">
        <v>0</v>
      </c>
      <c r="Z955" s="362">
        <f t="shared" si="66"/>
        <v>0</v>
      </c>
      <c r="AA955" s="365"/>
    </row>
    <row r="956" spans="1:27" s="364" customFormat="1" ht="12.75" customHeight="1">
      <c r="A956" s="358">
        <f t="shared" si="64"/>
        <v>15</v>
      </c>
      <c r="B956" s="398">
        <v>310205040010101</v>
      </c>
      <c r="C956" s="417" t="s">
        <v>1121</v>
      </c>
      <c r="D956" s="359">
        <f>+SUMIF('BG SISTEMA'!A:A,'CA EF'!B956,'BG SISTEMA'!F:F)</f>
        <v>0</v>
      </c>
      <c r="E956" s="360"/>
      <c r="F956" s="360"/>
      <c r="G956" s="361">
        <v>0</v>
      </c>
      <c r="H956" s="361">
        <f t="shared" si="65"/>
        <v>0</v>
      </c>
      <c r="I956" s="361">
        <v>0</v>
      </c>
      <c r="J956" s="361">
        <v>0</v>
      </c>
      <c r="K956" s="361">
        <v>0</v>
      </c>
      <c r="L956" s="361">
        <v>0</v>
      </c>
      <c r="M956" s="361">
        <v>0</v>
      </c>
      <c r="N956" s="361">
        <v>0</v>
      </c>
      <c r="O956" s="361">
        <v>0</v>
      </c>
      <c r="P956" s="361">
        <v>0</v>
      </c>
      <c r="Q956" s="361">
        <v>0</v>
      </c>
      <c r="R956" s="361">
        <v>0</v>
      </c>
      <c r="S956" s="361">
        <v>0</v>
      </c>
      <c r="T956" s="361">
        <v>0</v>
      </c>
      <c r="U956" s="361">
        <v>0</v>
      </c>
      <c r="V956" s="361">
        <v>0</v>
      </c>
      <c r="W956" s="361">
        <v>0</v>
      </c>
      <c r="X956" s="361">
        <v>0</v>
      </c>
      <c r="Y956" s="361">
        <v>0</v>
      </c>
      <c r="Z956" s="362">
        <f t="shared" si="66"/>
        <v>0</v>
      </c>
      <c r="AA956" s="365"/>
    </row>
    <row r="957" spans="1:27" s="364" customFormat="1" ht="12.75" customHeight="1">
      <c r="A957" s="358">
        <f t="shared" si="64"/>
        <v>15</v>
      </c>
      <c r="B957" s="398">
        <v>310205040010199</v>
      </c>
      <c r="C957" s="417" t="s">
        <v>1122</v>
      </c>
      <c r="D957" s="359">
        <f>+SUMIF('BG SISTEMA'!A:A,'CA EF'!B957,'BG SISTEMA'!F:F)</f>
        <v>0</v>
      </c>
      <c r="E957" s="360"/>
      <c r="F957" s="360"/>
      <c r="G957" s="361">
        <v>0</v>
      </c>
      <c r="H957" s="361">
        <f t="shared" si="65"/>
        <v>0</v>
      </c>
      <c r="I957" s="361">
        <v>0</v>
      </c>
      <c r="J957" s="361">
        <v>0</v>
      </c>
      <c r="K957" s="361">
        <v>0</v>
      </c>
      <c r="L957" s="361">
        <v>0</v>
      </c>
      <c r="M957" s="361">
        <v>0</v>
      </c>
      <c r="N957" s="361">
        <v>0</v>
      </c>
      <c r="O957" s="361">
        <v>0</v>
      </c>
      <c r="P957" s="361">
        <v>0</v>
      </c>
      <c r="Q957" s="361">
        <v>0</v>
      </c>
      <c r="R957" s="361">
        <v>0</v>
      </c>
      <c r="S957" s="361">
        <v>0</v>
      </c>
      <c r="T957" s="361">
        <v>0</v>
      </c>
      <c r="U957" s="361">
        <v>0</v>
      </c>
      <c r="V957" s="361">
        <v>0</v>
      </c>
      <c r="W957" s="361">
        <v>0</v>
      </c>
      <c r="X957" s="361">
        <v>0</v>
      </c>
      <c r="Y957" s="361">
        <v>0</v>
      </c>
      <c r="Z957" s="362">
        <f t="shared" si="66"/>
        <v>0</v>
      </c>
      <c r="AA957" s="365"/>
    </row>
    <row r="958" spans="1:27" s="364" customFormat="1" ht="12.75" customHeight="1">
      <c r="A958" s="358">
        <f t="shared" si="64"/>
        <v>15</v>
      </c>
      <c r="B958" s="398">
        <v>310305060010101</v>
      </c>
      <c r="C958" s="417" t="s">
        <v>1123</v>
      </c>
      <c r="D958" s="359">
        <f>+SUMIF('BG SISTEMA'!A:A,'CA EF'!B958,'BG SISTEMA'!F:F)</f>
        <v>0</v>
      </c>
      <c r="E958" s="360"/>
      <c r="F958" s="360"/>
      <c r="G958" s="361">
        <v>0</v>
      </c>
      <c r="H958" s="361">
        <f t="shared" si="65"/>
        <v>0</v>
      </c>
      <c r="I958" s="361">
        <v>0</v>
      </c>
      <c r="J958" s="361">
        <v>0</v>
      </c>
      <c r="K958" s="361">
        <v>0</v>
      </c>
      <c r="L958" s="361">
        <v>0</v>
      </c>
      <c r="M958" s="361">
        <v>0</v>
      </c>
      <c r="N958" s="361">
        <v>0</v>
      </c>
      <c r="O958" s="361">
        <v>0</v>
      </c>
      <c r="P958" s="361">
        <v>0</v>
      </c>
      <c r="Q958" s="361">
        <v>0</v>
      </c>
      <c r="R958" s="361">
        <v>0</v>
      </c>
      <c r="S958" s="361">
        <v>0</v>
      </c>
      <c r="T958" s="361">
        <v>0</v>
      </c>
      <c r="U958" s="361">
        <v>0</v>
      </c>
      <c r="V958" s="361">
        <v>0</v>
      </c>
      <c r="W958" s="361">
        <v>0</v>
      </c>
      <c r="X958" s="361">
        <v>0</v>
      </c>
      <c r="Y958" s="361">
        <v>0</v>
      </c>
      <c r="Z958" s="362">
        <f t="shared" si="66"/>
        <v>0</v>
      </c>
      <c r="AA958" s="363"/>
    </row>
    <row r="959" spans="1:27" s="364" customFormat="1" ht="12.75" customHeight="1">
      <c r="A959" s="358">
        <f t="shared" si="64"/>
        <v>15</v>
      </c>
      <c r="B959" s="398">
        <v>310305060010199</v>
      </c>
      <c r="C959" s="417" t="s">
        <v>1124</v>
      </c>
      <c r="D959" s="359">
        <f>+SUMIF('BG SISTEMA'!A:A,'CA EF'!B959,'BG SISTEMA'!F:F)</f>
        <v>0</v>
      </c>
      <c r="E959" s="360"/>
      <c r="F959" s="360"/>
      <c r="G959" s="361">
        <v>0</v>
      </c>
      <c r="H959" s="361">
        <f t="shared" si="65"/>
        <v>0</v>
      </c>
      <c r="I959" s="361">
        <v>0</v>
      </c>
      <c r="J959" s="361">
        <v>0</v>
      </c>
      <c r="K959" s="361">
        <v>0</v>
      </c>
      <c r="L959" s="361">
        <v>0</v>
      </c>
      <c r="M959" s="361">
        <v>0</v>
      </c>
      <c r="N959" s="361">
        <v>0</v>
      </c>
      <c r="O959" s="361">
        <v>0</v>
      </c>
      <c r="P959" s="361">
        <v>0</v>
      </c>
      <c r="Q959" s="361">
        <v>0</v>
      </c>
      <c r="R959" s="361">
        <v>0</v>
      </c>
      <c r="S959" s="361">
        <v>0</v>
      </c>
      <c r="T959" s="361">
        <v>0</v>
      </c>
      <c r="U959" s="361">
        <v>0</v>
      </c>
      <c r="V959" s="361">
        <v>0</v>
      </c>
      <c r="W959" s="361">
        <v>0</v>
      </c>
      <c r="X959" s="361">
        <v>0</v>
      </c>
      <c r="Y959" s="361">
        <v>0</v>
      </c>
      <c r="Z959" s="362">
        <f t="shared" si="66"/>
        <v>0</v>
      </c>
      <c r="AA959" s="365"/>
    </row>
    <row r="960" spans="1:27" s="364" customFormat="1" ht="12.75" customHeight="1">
      <c r="A960" s="358">
        <f t="shared" si="64"/>
        <v>15</v>
      </c>
      <c r="B960" s="398">
        <v>310305060020101</v>
      </c>
      <c r="C960" s="417" t="s">
        <v>1125</v>
      </c>
      <c r="D960" s="359">
        <f>+SUMIF('BG SISTEMA'!A:A,'CA EF'!B960,'BG SISTEMA'!F:F)</f>
        <v>0</v>
      </c>
      <c r="E960" s="360"/>
      <c r="F960" s="360"/>
      <c r="G960" s="361">
        <v>0</v>
      </c>
      <c r="H960" s="361">
        <f t="shared" si="65"/>
        <v>0</v>
      </c>
      <c r="I960" s="361">
        <v>0</v>
      </c>
      <c r="J960" s="361">
        <v>0</v>
      </c>
      <c r="K960" s="361">
        <v>0</v>
      </c>
      <c r="L960" s="361">
        <v>0</v>
      </c>
      <c r="M960" s="361">
        <v>0</v>
      </c>
      <c r="N960" s="361">
        <v>0</v>
      </c>
      <c r="O960" s="361">
        <v>0</v>
      </c>
      <c r="P960" s="361">
        <v>0</v>
      </c>
      <c r="Q960" s="361">
        <v>0</v>
      </c>
      <c r="R960" s="361">
        <v>0</v>
      </c>
      <c r="S960" s="361">
        <v>0</v>
      </c>
      <c r="T960" s="361">
        <v>0</v>
      </c>
      <c r="U960" s="361">
        <v>0</v>
      </c>
      <c r="V960" s="361">
        <v>0</v>
      </c>
      <c r="W960" s="361">
        <v>0</v>
      </c>
      <c r="X960" s="361">
        <v>0</v>
      </c>
      <c r="Y960" s="361">
        <v>0</v>
      </c>
      <c r="Z960" s="362">
        <f t="shared" si="66"/>
        <v>0</v>
      </c>
      <c r="AA960" s="365"/>
    </row>
    <row r="961" spans="1:27" s="364" customFormat="1" ht="12.75" customHeight="1">
      <c r="A961" s="358">
        <f t="shared" si="64"/>
        <v>15</v>
      </c>
      <c r="B961" s="398">
        <v>310305060020199</v>
      </c>
      <c r="C961" s="417" t="s">
        <v>1126</v>
      </c>
      <c r="D961" s="359">
        <f>+SUMIF('BG SISTEMA'!A:A,'CA EF'!B961,'BG SISTEMA'!F:F)</f>
        <v>0</v>
      </c>
      <c r="E961" s="360"/>
      <c r="F961" s="360"/>
      <c r="G961" s="361">
        <v>0</v>
      </c>
      <c r="H961" s="361">
        <f t="shared" si="65"/>
        <v>0</v>
      </c>
      <c r="I961" s="361">
        <v>0</v>
      </c>
      <c r="J961" s="361">
        <v>0</v>
      </c>
      <c r="K961" s="361">
        <v>0</v>
      </c>
      <c r="L961" s="361">
        <v>0</v>
      </c>
      <c r="M961" s="361">
        <v>0</v>
      </c>
      <c r="N961" s="361">
        <v>0</v>
      </c>
      <c r="O961" s="361">
        <v>0</v>
      </c>
      <c r="P961" s="361">
        <v>0</v>
      </c>
      <c r="Q961" s="361">
        <v>0</v>
      </c>
      <c r="R961" s="361">
        <v>0</v>
      </c>
      <c r="S961" s="361">
        <v>0</v>
      </c>
      <c r="T961" s="361">
        <v>0</v>
      </c>
      <c r="U961" s="361">
        <v>0</v>
      </c>
      <c r="V961" s="361">
        <v>0</v>
      </c>
      <c r="W961" s="361">
        <v>0</v>
      </c>
      <c r="X961" s="361">
        <v>0</v>
      </c>
      <c r="Y961" s="361">
        <v>0</v>
      </c>
      <c r="Z961" s="362">
        <f t="shared" si="66"/>
        <v>0</v>
      </c>
      <c r="AA961" s="365"/>
    </row>
    <row r="962" spans="1:27" s="364" customFormat="1" ht="12.75" customHeight="1">
      <c r="A962" s="358">
        <f t="shared" si="64"/>
        <v>15</v>
      </c>
      <c r="B962" s="398">
        <v>310305060030101</v>
      </c>
      <c r="C962" s="417" t="s">
        <v>1127</v>
      </c>
      <c r="D962" s="359">
        <f>+SUMIF('BG SISTEMA'!A:A,'CA EF'!B962,'BG SISTEMA'!F:F)</f>
        <v>0</v>
      </c>
      <c r="E962" s="360"/>
      <c r="F962" s="360"/>
      <c r="G962" s="361">
        <v>0</v>
      </c>
      <c r="H962" s="361">
        <f t="shared" si="65"/>
        <v>0</v>
      </c>
      <c r="I962" s="361">
        <v>0</v>
      </c>
      <c r="J962" s="361">
        <v>0</v>
      </c>
      <c r="K962" s="361">
        <v>0</v>
      </c>
      <c r="L962" s="361">
        <v>0</v>
      </c>
      <c r="M962" s="361">
        <v>0</v>
      </c>
      <c r="N962" s="361">
        <v>0</v>
      </c>
      <c r="O962" s="361">
        <v>0</v>
      </c>
      <c r="P962" s="361">
        <v>0</v>
      </c>
      <c r="Q962" s="361">
        <v>0</v>
      </c>
      <c r="R962" s="361">
        <v>0</v>
      </c>
      <c r="S962" s="361">
        <v>0</v>
      </c>
      <c r="T962" s="361">
        <v>0</v>
      </c>
      <c r="U962" s="361">
        <v>0</v>
      </c>
      <c r="V962" s="361">
        <v>0</v>
      </c>
      <c r="W962" s="361">
        <v>0</v>
      </c>
      <c r="X962" s="361">
        <v>0</v>
      </c>
      <c r="Y962" s="361">
        <v>0</v>
      </c>
      <c r="Z962" s="362">
        <f t="shared" si="66"/>
        <v>0</v>
      </c>
      <c r="AA962" s="365"/>
    </row>
    <row r="963" spans="1:27" s="364" customFormat="1" ht="12.75" customHeight="1">
      <c r="A963" s="358">
        <f t="shared" si="64"/>
        <v>15</v>
      </c>
      <c r="B963" s="398">
        <v>310305060030199</v>
      </c>
      <c r="C963" s="417" t="s">
        <v>1128</v>
      </c>
      <c r="D963" s="359">
        <f>+SUMIF('BG SISTEMA'!A:A,'CA EF'!B963,'BG SISTEMA'!F:F)</f>
        <v>0</v>
      </c>
      <c r="E963" s="360"/>
      <c r="F963" s="360"/>
      <c r="G963" s="361">
        <v>0</v>
      </c>
      <c r="H963" s="361">
        <f t="shared" si="65"/>
        <v>0</v>
      </c>
      <c r="I963" s="361">
        <v>0</v>
      </c>
      <c r="J963" s="361">
        <v>0</v>
      </c>
      <c r="K963" s="361">
        <v>0</v>
      </c>
      <c r="L963" s="361">
        <v>0</v>
      </c>
      <c r="M963" s="361">
        <v>0</v>
      </c>
      <c r="N963" s="361">
        <v>0</v>
      </c>
      <c r="O963" s="361">
        <v>0</v>
      </c>
      <c r="P963" s="361">
        <v>0</v>
      </c>
      <c r="Q963" s="361">
        <v>0</v>
      </c>
      <c r="R963" s="361">
        <v>0</v>
      </c>
      <c r="S963" s="361">
        <v>0</v>
      </c>
      <c r="T963" s="361">
        <v>0</v>
      </c>
      <c r="U963" s="361">
        <v>0</v>
      </c>
      <c r="V963" s="361">
        <v>0</v>
      </c>
      <c r="W963" s="361">
        <v>0</v>
      </c>
      <c r="X963" s="361">
        <v>0</v>
      </c>
      <c r="Y963" s="361">
        <v>0</v>
      </c>
      <c r="Z963" s="362">
        <f t="shared" si="66"/>
        <v>0</v>
      </c>
      <c r="AA963" s="365"/>
    </row>
    <row r="964" spans="1:27" s="364" customFormat="1" ht="12.75" customHeight="1">
      <c r="A964" s="358">
        <f t="shared" si="64"/>
        <v>15</v>
      </c>
      <c r="B964" s="398">
        <v>310305060040101</v>
      </c>
      <c r="C964" s="417" t="s">
        <v>1129</v>
      </c>
      <c r="D964" s="359">
        <f>+SUMIF('BG SISTEMA'!A:A,'CA EF'!B964,'BG SISTEMA'!F:F)</f>
        <v>0</v>
      </c>
      <c r="E964" s="359"/>
      <c r="F964" s="360"/>
      <c r="G964" s="361">
        <v>0</v>
      </c>
      <c r="H964" s="361">
        <f t="shared" si="65"/>
        <v>0</v>
      </c>
      <c r="I964" s="361">
        <v>0</v>
      </c>
      <c r="J964" s="361">
        <v>0</v>
      </c>
      <c r="K964" s="361">
        <v>0</v>
      </c>
      <c r="L964" s="361">
        <v>0</v>
      </c>
      <c r="M964" s="361">
        <v>0</v>
      </c>
      <c r="N964" s="361">
        <v>0</v>
      </c>
      <c r="O964" s="361">
        <v>0</v>
      </c>
      <c r="P964" s="361">
        <v>0</v>
      </c>
      <c r="Q964" s="361">
        <v>0</v>
      </c>
      <c r="R964" s="361">
        <v>0</v>
      </c>
      <c r="S964" s="361">
        <v>0</v>
      </c>
      <c r="T964" s="361">
        <v>0</v>
      </c>
      <c r="U964" s="361">
        <v>0</v>
      </c>
      <c r="V964" s="361">
        <v>0</v>
      </c>
      <c r="W964" s="361">
        <v>0</v>
      </c>
      <c r="X964" s="361">
        <v>0</v>
      </c>
      <c r="Y964" s="361">
        <v>0</v>
      </c>
      <c r="Z964" s="362">
        <f t="shared" si="66"/>
        <v>0</v>
      </c>
      <c r="AA964" s="363"/>
    </row>
    <row r="965" spans="1:27" s="364" customFormat="1" ht="12.75" customHeight="1">
      <c r="A965" s="358">
        <f t="shared" si="64"/>
        <v>15</v>
      </c>
      <c r="B965" s="398">
        <v>310305060040199</v>
      </c>
      <c r="C965" s="417" t="s">
        <v>1130</v>
      </c>
      <c r="D965" s="359">
        <f>+SUMIF('BG SISTEMA'!A:A,'CA EF'!B965,'BG SISTEMA'!F:F)</f>
        <v>0</v>
      </c>
      <c r="E965" s="360"/>
      <c r="F965" s="360"/>
      <c r="G965" s="361">
        <v>0</v>
      </c>
      <c r="H965" s="361">
        <f t="shared" si="65"/>
        <v>0</v>
      </c>
      <c r="I965" s="361">
        <v>0</v>
      </c>
      <c r="J965" s="361">
        <v>0</v>
      </c>
      <c r="K965" s="361">
        <v>0</v>
      </c>
      <c r="L965" s="361">
        <v>0</v>
      </c>
      <c r="M965" s="361">
        <v>0</v>
      </c>
      <c r="N965" s="361">
        <v>0</v>
      </c>
      <c r="O965" s="361">
        <v>0</v>
      </c>
      <c r="P965" s="361">
        <v>0</v>
      </c>
      <c r="Q965" s="361">
        <v>0</v>
      </c>
      <c r="R965" s="361">
        <v>0</v>
      </c>
      <c r="S965" s="361">
        <v>0</v>
      </c>
      <c r="T965" s="361">
        <v>0</v>
      </c>
      <c r="U965" s="361">
        <v>0</v>
      </c>
      <c r="V965" s="361">
        <v>0</v>
      </c>
      <c r="W965" s="361">
        <v>0</v>
      </c>
      <c r="X965" s="361">
        <v>0</v>
      </c>
      <c r="Y965" s="361">
        <v>0</v>
      </c>
      <c r="Z965" s="362">
        <f t="shared" si="66"/>
        <v>0</v>
      </c>
      <c r="AA965" s="365"/>
    </row>
    <row r="966" spans="1:27" s="364" customFormat="1" ht="12.75" customHeight="1">
      <c r="A966" s="358">
        <f t="shared" si="64"/>
        <v>15</v>
      </c>
      <c r="B966" s="398">
        <v>310305060050101</v>
      </c>
      <c r="C966" s="417" t="s">
        <v>1131</v>
      </c>
      <c r="D966" s="359">
        <f>+SUMIF('BG SISTEMA'!A:A,'CA EF'!B966,'BG SISTEMA'!F:F)</f>
        <v>0</v>
      </c>
      <c r="E966" s="360"/>
      <c r="F966" s="360"/>
      <c r="G966" s="361">
        <v>0</v>
      </c>
      <c r="H966" s="361">
        <f t="shared" si="65"/>
        <v>0</v>
      </c>
      <c r="I966" s="361">
        <v>0</v>
      </c>
      <c r="J966" s="361">
        <v>0</v>
      </c>
      <c r="K966" s="361">
        <v>0</v>
      </c>
      <c r="L966" s="361">
        <v>0</v>
      </c>
      <c r="M966" s="361">
        <v>0</v>
      </c>
      <c r="N966" s="361">
        <v>0</v>
      </c>
      <c r="O966" s="361">
        <v>0</v>
      </c>
      <c r="P966" s="361">
        <v>0</v>
      </c>
      <c r="Q966" s="361">
        <v>0</v>
      </c>
      <c r="R966" s="361">
        <v>0</v>
      </c>
      <c r="S966" s="361">
        <v>0</v>
      </c>
      <c r="T966" s="361">
        <v>0</v>
      </c>
      <c r="U966" s="361">
        <v>0</v>
      </c>
      <c r="V966" s="361">
        <v>0</v>
      </c>
      <c r="W966" s="361">
        <v>0</v>
      </c>
      <c r="X966" s="361">
        <v>0</v>
      </c>
      <c r="Y966" s="361">
        <v>0</v>
      </c>
      <c r="Z966" s="362">
        <f t="shared" si="66"/>
        <v>0</v>
      </c>
      <c r="AA966" s="365"/>
    </row>
    <row r="967" spans="1:27" s="364" customFormat="1" ht="12.75" customHeight="1">
      <c r="A967" s="358">
        <f t="shared" si="64"/>
        <v>15</v>
      </c>
      <c r="B967" s="398">
        <v>310305060050199</v>
      </c>
      <c r="C967" s="417" t="s">
        <v>1132</v>
      </c>
      <c r="D967" s="359">
        <f>+SUMIF('BG SISTEMA'!A:A,'CA EF'!B967,'BG SISTEMA'!F:F)</f>
        <v>0</v>
      </c>
      <c r="E967" s="359"/>
      <c r="F967" s="360"/>
      <c r="G967" s="361">
        <v>0</v>
      </c>
      <c r="H967" s="361">
        <f t="shared" si="65"/>
        <v>0</v>
      </c>
      <c r="I967" s="361">
        <v>0</v>
      </c>
      <c r="J967" s="361">
        <v>0</v>
      </c>
      <c r="K967" s="361">
        <v>0</v>
      </c>
      <c r="L967" s="361">
        <v>0</v>
      </c>
      <c r="M967" s="361">
        <v>0</v>
      </c>
      <c r="N967" s="361">
        <v>0</v>
      </c>
      <c r="O967" s="361">
        <v>0</v>
      </c>
      <c r="P967" s="361">
        <v>0</v>
      </c>
      <c r="Q967" s="361">
        <v>0</v>
      </c>
      <c r="R967" s="361">
        <v>0</v>
      </c>
      <c r="S967" s="361">
        <v>0</v>
      </c>
      <c r="T967" s="361">
        <v>0</v>
      </c>
      <c r="U967" s="361">
        <v>0</v>
      </c>
      <c r="V967" s="361">
        <v>0</v>
      </c>
      <c r="W967" s="361">
        <v>0</v>
      </c>
      <c r="X967" s="361">
        <v>0</v>
      </c>
      <c r="Y967" s="361">
        <v>0</v>
      </c>
      <c r="Z967" s="362">
        <f t="shared" si="66"/>
        <v>0</v>
      </c>
      <c r="AA967" s="365"/>
    </row>
    <row r="968" spans="1:27" s="364" customFormat="1" ht="12.75" customHeight="1">
      <c r="A968" s="358">
        <f t="shared" si="64"/>
        <v>15</v>
      </c>
      <c r="B968" s="398">
        <v>310305060060101</v>
      </c>
      <c r="C968" s="417" t="s">
        <v>1133</v>
      </c>
      <c r="D968" s="359">
        <f>+SUMIF('BG SISTEMA'!A:A,'CA EF'!B968,'BG SISTEMA'!F:F)</f>
        <v>0</v>
      </c>
      <c r="E968" s="359"/>
      <c r="F968" s="360"/>
      <c r="G968" s="361">
        <v>0</v>
      </c>
      <c r="H968" s="361">
        <f t="shared" si="65"/>
        <v>0</v>
      </c>
      <c r="I968" s="361">
        <v>0</v>
      </c>
      <c r="J968" s="361">
        <v>0</v>
      </c>
      <c r="K968" s="361">
        <v>0</v>
      </c>
      <c r="L968" s="361">
        <v>0</v>
      </c>
      <c r="M968" s="361">
        <v>0</v>
      </c>
      <c r="N968" s="361">
        <v>0</v>
      </c>
      <c r="O968" s="361">
        <v>0</v>
      </c>
      <c r="P968" s="361">
        <v>0</v>
      </c>
      <c r="Q968" s="361">
        <v>0</v>
      </c>
      <c r="R968" s="361">
        <v>0</v>
      </c>
      <c r="S968" s="361">
        <v>0</v>
      </c>
      <c r="T968" s="361">
        <v>0</v>
      </c>
      <c r="U968" s="361">
        <v>0</v>
      </c>
      <c r="V968" s="361">
        <v>0</v>
      </c>
      <c r="W968" s="361">
        <v>0</v>
      </c>
      <c r="X968" s="361">
        <v>0</v>
      </c>
      <c r="Y968" s="361">
        <v>0</v>
      </c>
      <c r="Z968" s="362">
        <f t="shared" si="66"/>
        <v>0</v>
      </c>
      <c r="AA968" s="365"/>
    </row>
    <row r="969" spans="1:27" s="364" customFormat="1" ht="12.75" customHeight="1">
      <c r="A969" s="358">
        <f t="shared" si="44"/>
        <v>15</v>
      </c>
      <c r="B969" s="398">
        <v>310305060060199</v>
      </c>
      <c r="C969" s="417" t="s">
        <v>1134</v>
      </c>
      <c r="D969" s="359">
        <f>+SUMIF('BG SISTEMA'!A:A,'CA EF'!B969,'BG SISTEMA'!F:F)</f>
        <v>0</v>
      </c>
      <c r="E969" s="360"/>
      <c r="F969" s="360"/>
      <c r="G969" s="361">
        <v>0</v>
      </c>
      <c r="H969" s="361">
        <f t="shared" si="45"/>
        <v>0</v>
      </c>
      <c r="I969" s="361">
        <v>0</v>
      </c>
      <c r="J969" s="361">
        <v>0</v>
      </c>
      <c r="K969" s="361">
        <v>0</v>
      </c>
      <c r="L969" s="361">
        <v>0</v>
      </c>
      <c r="M969" s="361">
        <v>0</v>
      </c>
      <c r="N969" s="361">
        <v>0</v>
      </c>
      <c r="O969" s="361">
        <v>0</v>
      </c>
      <c r="P969" s="361">
        <v>0</v>
      </c>
      <c r="Q969" s="361">
        <v>0</v>
      </c>
      <c r="R969" s="361">
        <v>0</v>
      </c>
      <c r="S969" s="361">
        <v>0</v>
      </c>
      <c r="T969" s="361">
        <v>0</v>
      </c>
      <c r="U969" s="361">
        <v>0</v>
      </c>
      <c r="V969" s="361">
        <v>0</v>
      </c>
      <c r="W969" s="361">
        <v>0</v>
      </c>
      <c r="X969" s="361">
        <v>0</v>
      </c>
      <c r="Y969" s="361">
        <v>0</v>
      </c>
      <c r="Z969" s="362">
        <f t="shared" si="63"/>
        <v>0</v>
      </c>
      <c r="AA969" s="365"/>
    </row>
    <row r="970" spans="1:27" s="364" customFormat="1" ht="12.75" customHeight="1">
      <c r="A970" s="358">
        <f t="shared" si="44"/>
        <v>15</v>
      </c>
      <c r="B970" s="398">
        <v>310305080010101</v>
      </c>
      <c r="C970" s="417" t="s">
        <v>1135</v>
      </c>
      <c r="D970" s="359">
        <f>+SUMIF('BG SISTEMA'!A:A,'CA EF'!B970,'BG SISTEMA'!F:F)</f>
        <v>0</v>
      </c>
      <c r="E970" s="360"/>
      <c r="F970" s="360"/>
      <c r="G970" s="361">
        <v>0</v>
      </c>
      <c r="H970" s="361">
        <f t="shared" si="45"/>
        <v>0</v>
      </c>
      <c r="I970" s="361">
        <v>0</v>
      </c>
      <c r="J970" s="361">
        <v>0</v>
      </c>
      <c r="K970" s="361">
        <v>0</v>
      </c>
      <c r="L970" s="361">
        <v>0</v>
      </c>
      <c r="M970" s="361">
        <v>0</v>
      </c>
      <c r="N970" s="361">
        <v>0</v>
      </c>
      <c r="O970" s="361">
        <v>0</v>
      </c>
      <c r="P970" s="361">
        <v>0</v>
      </c>
      <c r="Q970" s="361">
        <v>0</v>
      </c>
      <c r="R970" s="361">
        <v>0</v>
      </c>
      <c r="S970" s="361">
        <v>0</v>
      </c>
      <c r="T970" s="361">
        <v>0</v>
      </c>
      <c r="U970" s="361">
        <v>0</v>
      </c>
      <c r="V970" s="361">
        <v>0</v>
      </c>
      <c r="W970" s="361">
        <v>0</v>
      </c>
      <c r="X970" s="361">
        <v>0</v>
      </c>
      <c r="Y970" s="361">
        <v>0</v>
      </c>
      <c r="Z970" s="362">
        <f t="shared" si="63"/>
        <v>0</v>
      </c>
      <c r="AA970" s="365"/>
    </row>
    <row r="971" spans="1:27" s="364" customFormat="1" ht="12.75" customHeight="1">
      <c r="A971" s="358">
        <f t="shared" si="44"/>
        <v>15</v>
      </c>
      <c r="B971" s="398">
        <v>310305080010199</v>
      </c>
      <c r="C971" s="417" t="s">
        <v>1136</v>
      </c>
      <c r="D971" s="359">
        <f>+SUMIF('BG SISTEMA'!A:A,'CA EF'!B971,'BG SISTEMA'!F:F)</f>
        <v>0</v>
      </c>
      <c r="E971" s="360"/>
      <c r="F971" s="360"/>
      <c r="G971" s="361">
        <v>0</v>
      </c>
      <c r="H971" s="361">
        <f t="shared" si="45"/>
        <v>0</v>
      </c>
      <c r="I971" s="361">
        <v>0</v>
      </c>
      <c r="J971" s="361">
        <v>0</v>
      </c>
      <c r="K971" s="361">
        <v>0</v>
      </c>
      <c r="L971" s="361">
        <v>0</v>
      </c>
      <c r="M971" s="361">
        <v>0</v>
      </c>
      <c r="N971" s="361">
        <v>0</v>
      </c>
      <c r="O971" s="361">
        <v>0</v>
      </c>
      <c r="P971" s="361">
        <v>0</v>
      </c>
      <c r="Q971" s="361">
        <v>0</v>
      </c>
      <c r="R971" s="361">
        <v>0</v>
      </c>
      <c r="S971" s="361">
        <v>0</v>
      </c>
      <c r="T971" s="361">
        <v>0</v>
      </c>
      <c r="U971" s="361">
        <v>0</v>
      </c>
      <c r="V971" s="361">
        <v>0</v>
      </c>
      <c r="W971" s="361">
        <v>0</v>
      </c>
      <c r="X971" s="361">
        <v>0</v>
      </c>
      <c r="Y971" s="361">
        <v>0</v>
      </c>
      <c r="Z971" s="362">
        <f t="shared" si="63"/>
        <v>0</v>
      </c>
      <c r="AA971" s="365"/>
    </row>
    <row r="972" spans="1:27" s="364" customFormat="1" ht="12.75" customHeight="1">
      <c r="A972" s="358">
        <f t="shared" si="44"/>
        <v>15</v>
      </c>
      <c r="B972" s="398">
        <v>310305080020101</v>
      </c>
      <c r="C972" s="417" t="s">
        <v>1137</v>
      </c>
      <c r="D972" s="359">
        <f>+SUMIF('BG SISTEMA'!A:A,'CA EF'!B972,'BG SISTEMA'!F:F)</f>
        <v>0</v>
      </c>
      <c r="E972" s="360"/>
      <c r="F972" s="360"/>
      <c r="G972" s="361">
        <v>0</v>
      </c>
      <c r="H972" s="361">
        <f t="shared" si="45"/>
        <v>0</v>
      </c>
      <c r="I972" s="361">
        <v>0</v>
      </c>
      <c r="J972" s="361">
        <v>0</v>
      </c>
      <c r="K972" s="361">
        <v>0</v>
      </c>
      <c r="L972" s="361">
        <v>0</v>
      </c>
      <c r="M972" s="361">
        <v>0</v>
      </c>
      <c r="N972" s="361">
        <v>0</v>
      </c>
      <c r="O972" s="361">
        <v>0</v>
      </c>
      <c r="P972" s="361">
        <v>0</v>
      </c>
      <c r="Q972" s="361">
        <v>0</v>
      </c>
      <c r="R972" s="361">
        <v>0</v>
      </c>
      <c r="S972" s="361">
        <v>0</v>
      </c>
      <c r="T972" s="361">
        <v>0</v>
      </c>
      <c r="U972" s="361">
        <v>0</v>
      </c>
      <c r="V972" s="361">
        <v>0</v>
      </c>
      <c r="W972" s="361">
        <v>0</v>
      </c>
      <c r="X972" s="361">
        <v>0</v>
      </c>
      <c r="Y972" s="361">
        <v>0</v>
      </c>
      <c r="Z972" s="362">
        <f t="shared" si="63"/>
        <v>0</v>
      </c>
      <c r="AA972" s="365"/>
    </row>
    <row r="973" spans="1:27" s="364" customFormat="1" ht="12.75" customHeight="1">
      <c r="A973" s="358">
        <f t="shared" si="44"/>
        <v>15</v>
      </c>
      <c r="B973" s="398">
        <v>310305080020199</v>
      </c>
      <c r="C973" s="417" t="s">
        <v>1138</v>
      </c>
      <c r="D973" s="359">
        <f>+SUMIF('BG SISTEMA'!A:A,'CA EF'!B973,'BG SISTEMA'!F:F)</f>
        <v>0</v>
      </c>
      <c r="E973" s="360"/>
      <c r="F973" s="360"/>
      <c r="G973" s="361">
        <v>0</v>
      </c>
      <c r="H973" s="361">
        <f t="shared" si="45"/>
        <v>0</v>
      </c>
      <c r="I973" s="361">
        <v>0</v>
      </c>
      <c r="J973" s="361">
        <v>0</v>
      </c>
      <c r="K973" s="361">
        <v>0</v>
      </c>
      <c r="L973" s="361">
        <v>0</v>
      </c>
      <c r="M973" s="361">
        <v>0</v>
      </c>
      <c r="N973" s="361">
        <v>0</v>
      </c>
      <c r="O973" s="361">
        <v>0</v>
      </c>
      <c r="P973" s="361">
        <v>0</v>
      </c>
      <c r="Q973" s="361">
        <v>0</v>
      </c>
      <c r="R973" s="361">
        <v>0</v>
      </c>
      <c r="S973" s="361">
        <v>0</v>
      </c>
      <c r="T973" s="361">
        <v>0</v>
      </c>
      <c r="U973" s="361">
        <v>0</v>
      </c>
      <c r="V973" s="361">
        <v>0</v>
      </c>
      <c r="W973" s="361">
        <v>0</v>
      </c>
      <c r="X973" s="361">
        <v>0</v>
      </c>
      <c r="Y973" s="361">
        <v>0</v>
      </c>
      <c r="Z973" s="362">
        <f t="shared" si="63"/>
        <v>0</v>
      </c>
      <c r="AA973" s="365"/>
    </row>
    <row r="974" spans="1:27" s="364" customFormat="1" ht="12.75" customHeight="1">
      <c r="A974" s="358">
        <f t="shared" si="44"/>
        <v>15</v>
      </c>
      <c r="B974" s="398">
        <v>310305100010101</v>
      </c>
      <c r="C974" s="417" t="s">
        <v>1139</v>
      </c>
      <c r="D974" s="359">
        <f>+SUMIF('BG SISTEMA'!A:A,'CA EF'!B974,'BG SISTEMA'!F:F)</f>
        <v>0</v>
      </c>
      <c r="E974" s="360"/>
      <c r="F974" s="360"/>
      <c r="G974" s="361">
        <v>0</v>
      </c>
      <c r="H974" s="361">
        <f t="shared" si="45"/>
        <v>0</v>
      </c>
      <c r="I974" s="361">
        <v>0</v>
      </c>
      <c r="J974" s="361">
        <v>0</v>
      </c>
      <c r="K974" s="361">
        <v>0</v>
      </c>
      <c r="L974" s="361">
        <v>0</v>
      </c>
      <c r="M974" s="361">
        <v>0</v>
      </c>
      <c r="N974" s="361">
        <v>0</v>
      </c>
      <c r="O974" s="361">
        <v>0</v>
      </c>
      <c r="P974" s="361">
        <v>0</v>
      </c>
      <c r="Q974" s="361">
        <v>0</v>
      </c>
      <c r="R974" s="361">
        <v>0</v>
      </c>
      <c r="S974" s="361">
        <v>0</v>
      </c>
      <c r="T974" s="361">
        <v>0</v>
      </c>
      <c r="U974" s="361">
        <v>0</v>
      </c>
      <c r="V974" s="361">
        <v>0</v>
      </c>
      <c r="W974" s="361">
        <v>0</v>
      </c>
      <c r="X974" s="361">
        <v>0</v>
      </c>
      <c r="Y974" s="361">
        <v>0</v>
      </c>
      <c r="Z974" s="362">
        <f t="shared" si="63"/>
        <v>0</v>
      </c>
      <c r="AA974" s="365"/>
    </row>
    <row r="975" spans="1:27" s="364" customFormat="1" ht="12.75" customHeight="1">
      <c r="A975" s="358">
        <f t="shared" si="44"/>
        <v>15</v>
      </c>
      <c r="B975" s="398">
        <v>310305100010199</v>
      </c>
      <c r="C975" s="417" t="s">
        <v>1140</v>
      </c>
      <c r="D975" s="359">
        <f>+SUMIF('BG SISTEMA'!A:A,'CA EF'!B975,'BG SISTEMA'!F:F)</f>
        <v>0</v>
      </c>
      <c r="E975" s="360"/>
      <c r="F975" s="360"/>
      <c r="G975" s="361">
        <v>0</v>
      </c>
      <c r="H975" s="361">
        <f t="shared" si="45"/>
        <v>0</v>
      </c>
      <c r="I975" s="361">
        <v>0</v>
      </c>
      <c r="J975" s="361">
        <v>0</v>
      </c>
      <c r="K975" s="361">
        <v>0</v>
      </c>
      <c r="L975" s="361">
        <v>0</v>
      </c>
      <c r="M975" s="361">
        <v>0</v>
      </c>
      <c r="N975" s="361">
        <v>0</v>
      </c>
      <c r="O975" s="361">
        <v>0</v>
      </c>
      <c r="P975" s="361">
        <v>0</v>
      </c>
      <c r="Q975" s="361">
        <v>0</v>
      </c>
      <c r="R975" s="361">
        <v>0</v>
      </c>
      <c r="S975" s="361">
        <v>0</v>
      </c>
      <c r="T975" s="361">
        <v>0</v>
      </c>
      <c r="U975" s="361">
        <v>0</v>
      </c>
      <c r="V975" s="361">
        <v>0</v>
      </c>
      <c r="W975" s="361">
        <v>0</v>
      </c>
      <c r="X975" s="361">
        <v>0</v>
      </c>
      <c r="Y975" s="361">
        <v>0</v>
      </c>
      <c r="Z975" s="362">
        <f t="shared" si="63"/>
        <v>0</v>
      </c>
      <c r="AA975" s="363"/>
    </row>
    <row r="976" spans="1:27" s="364" customFormat="1" ht="12.75" customHeight="1">
      <c r="A976" s="358">
        <f t="shared" si="44"/>
        <v>15</v>
      </c>
      <c r="B976" s="398">
        <v>310305100020101</v>
      </c>
      <c r="C976" s="417" t="s">
        <v>1141</v>
      </c>
      <c r="D976" s="359">
        <f>+SUMIF('BG SISTEMA'!A:A,'CA EF'!B976,'BG SISTEMA'!F:F)</f>
        <v>0</v>
      </c>
      <c r="E976" s="360"/>
      <c r="F976" s="360"/>
      <c r="G976" s="361">
        <v>0</v>
      </c>
      <c r="H976" s="361">
        <f t="shared" si="45"/>
        <v>0</v>
      </c>
      <c r="I976" s="361">
        <v>0</v>
      </c>
      <c r="J976" s="361">
        <v>0</v>
      </c>
      <c r="K976" s="361">
        <v>0</v>
      </c>
      <c r="L976" s="361">
        <v>0</v>
      </c>
      <c r="M976" s="361">
        <v>0</v>
      </c>
      <c r="N976" s="361">
        <v>0</v>
      </c>
      <c r="O976" s="361">
        <v>0</v>
      </c>
      <c r="P976" s="361">
        <v>0</v>
      </c>
      <c r="Q976" s="361">
        <v>0</v>
      </c>
      <c r="R976" s="361">
        <v>0</v>
      </c>
      <c r="S976" s="361">
        <v>0</v>
      </c>
      <c r="T976" s="361">
        <v>0</v>
      </c>
      <c r="U976" s="361">
        <v>0</v>
      </c>
      <c r="V976" s="361">
        <v>0</v>
      </c>
      <c r="W976" s="361">
        <v>0</v>
      </c>
      <c r="X976" s="361">
        <v>0</v>
      </c>
      <c r="Y976" s="361">
        <v>0</v>
      </c>
      <c r="Z976" s="362">
        <f t="shared" si="63"/>
        <v>0</v>
      </c>
      <c r="AA976" s="365"/>
    </row>
    <row r="977" spans="1:27" s="364" customFormat="1" ht="12.75" customHeight="1">
      <c r="A977" s="358">
        <f t="shared" si="44"/>
        <v>15</v>
      </c>
      <c r="B977" s="398">
        <v>310305100020199</v>
      </c>
      <c r="C977" s="417" t="s">
        <v>1142</v>
      </c>
      <c r="D977" s="359">
        <f>+SUMIF('BG SISTEMA'!A:A,'CA EF'!B977,'BG SISTEMA'!F:F)</f>
        <v>0</v>
      </c>
      <c r="E977" s="360"/>
      <c r="F977" s="360"/>
      <c r="G977" s="361">
        <v>0</v>
      </c>
      <c r="H977" s="361">
        <f t="shared" si="45"/>
        <v>0</v>
      </c>
      <c r="I977" s="361">
        <v>0</v>
      </c>
      <c r="J977" s="361">
        <v>0</v>
      </c>
      <c r="K977" s="361">
        <v>0</v>
      </c>
      <c r="L977" s="361">
        <v>0</v>
      </c>
      <c r="M977" s="361">
        <v>0</v>
      </c>
      <c r="N977" s="361">
        <v>0</v>
      </c>
      <c r="O977" s="361">
        <v>0</v>
      </c>
      <c r="P977" s="361">
        <v>0</v>
      </c>
      <c r="Q977" s="361">
        <v>0</v>
      </c>
      <c r="R977" s="361">
        <v>0</v>
      </c>
      <c r="S977" s="361">
        <v>0</v>
      </c>
      <c r="T977" s="361">
        <v>0</v>
      </c>
      <c r="U977" s="361">
        <v>0</v>
      </c>
      <c r="V977" s="361">
        <v>0</v>
      </c>
      <c r="W977" s="361">
        <v>0</v>
      </c>
      <c r="X977" s="361">
        <v>0</v>
      </c>
      <c r="Y977" s="361">
        <v>0</v>
      </c>
      <c r="Z977" s="362">
        <f t="shared" si="63"/>
        <v>0</v>
      </c>
      <c r="AA977" s="365"/>
    </row>
    <row r="978" spans="1:27" s="364" customFormat="1" ht="12.75" customHeight="1">
      <c r="A978" s="358">
        <f t="shared" si="44"/>
        <v>15</v>
      </c>
      <c r="B978" s="398">
        <v>310405160010101</v>
      </c>
      <c r="C978" s="417" t="s">
        <v>1143</v>
      </c>
      <c r="D978" s="359">
        <f>+SUMIF('BG SISTEMA'!A:A,'CA EF'!B978,'BG SISTEMA'!F:F)</f>
        <v>0</v>
      </c>
      <c r="E978" s="360"/>
      <c r="F978" s="360"/>
      <c r="G978" s="361">
        <v>0</v>
      </c>
      <c r="H978" s="361">
        <f t="shared" si="45"/>
        <v>0</v>
      </c>
      <c r="I978" s="361">
        <v>0</v>
      </c>
      <c r="J978" s="361">
        <v>0</v>
      </c>
      <c r="K978" s="361">
        <v>0</v>
      </c>
      <c r="L978" s="361">
        <v>0</v>
      </c>
      <c r="M978" s="361">
        <v>0</v>
      </c>
      <c r="N978" s="361">
        <v>0</v>
      </c>
      <c r="O978" s="361">
        <v>0</v>
      </c>
      <c r="P978" s="361">
        <v>0</v>
      </c>
      <c r="Q978" s="361">
        <v>0</v>
      </c>
      <c r="R978" s="361">
        <v>0</v>
      </c>
      <c r="S978" s="361">
        <v>0</v>
      </c>
      <c r="T978" s="361">
        <v>0</v>
      </c>
      <c r="U978" s="361">
        <v>0</v>
      </c>
      <c r="V978" s="361">
        <v>0</v>
      </c>
      <c r="W978" s="361">
        <v>0</v>
      </c>
      <c r="X978" s="361">
        <v>0</v>
      </c>
      <c r="Y978" s="361">
        <v>0</v>
      </c>
      <c r="Z978" s="362">
        <f t="shared" si="63"/>
        <v>0</v>
      </c>
      <c r="AA978" s="365"/>
    </row>
    <row r="979" spans="1:27" s="364" customFormat="1" ht="12.75" customHeight="1">
      <c r="A979" s="358">
        <f t="shared" si="44"/>
        <v>15</v>
      </c>
      <c r="B979" s="398">
        <v>310405160010199</v>
      </c>
      <c r="C979" s="417" t="s">
        <v>1144</v>
      </c>
      <c r="D979" s="359">
        <f>+SUMIF('BG SISTEMA'!A:A,'CA EF'!B979,'BG SISTEMA'!F:F)</f>
        <v>0</v>
      </c>
      <c r="E979" s="360"/>
      <c r="F979" s="360"/>
      <c r="G979" s="361">
        <v>0</v>
      </c>
      <c r="H979" s="361">
        <f t="shared" si="45"/>
        <v>0</v>
      </c>
      <c r="I979" s="361">
        <v>0</v>
      </c>
      <c r="J979" s="361">
        <v>0</v>
      </c>
      <c r="K979" s="361">
        <v>0</v>
      </c>
      <c r="L979" s="361">
        <v>0</v>
      </c>
      <c r="M979" s="361">
        <v>0</v>
      </c>
      <c r="N979" s="361">
        <v>0</v>
      </c>
      <c r="O979" s="361">
        <v>0</v>
      </c>
      <c r="P979" s="361">
        <v>0</v>
      </c>
      <c r="Q979" s="361">
        <v>0</v>
      </c>
      <c r="R979" s="361">
        <v>0</v>
      </c>
      <c r="S979" s="361">
        <v>0</v>
      </c>
      <c r="T979" s="361">
        <v>0</v>
      </c>
      <c r="U979" s="361">
        <v>0</v>
      </c>
      <c r="V979" s="361">
        <v>0</v>
      </c>
      <c r="W979" s="361">
        <v>0</v>
      </c>
      <c r="X979" s="361">
        <v>0</v>
      </c>
      <c r="Y979" s="361">
        <v>0</v>
      </c>
      <c r="Z979" s="362">
        <f t="shared" si="63"/>
        <v>0</v>
      </c>
      <c r="AA979" s="365"/>
    </row>
    <row r="980" spans="1:27" s="364" customFormat="1" ht="12.75" customHeight="1">
      <c r="A980" s="358">
        <f t="shared" si="44"/>
        <v>15</v>
      </c>
      <c r="B980" s="398">
        <v>310405160020101</v>
      </c>
      <c r="C980" s="417" t="s">
        <v>1145</v>
      </c>
      <c r="D980" s="359">
        <f>+SUMIF('BG SISTEMA'!A:A,'CA EF'!B980,'BG SISTEMA'!F:F)</f>
        <v>0</v>
      </c>
      <c r="E980" s="360"/>
      <c r="F980" s="360"/>
      <c r="G980" s="361">
        <v>0</v>
      </c>
      <c r="H980" s="361">
        <f t="shared" si="45"/>
        <v>0</v>
      </c>
      <c r="I980" s="361">
        <v>0</v>
      </c>
      <c r="J980" s="361">
        <v>0</v>
      </c>
      <c r="K980" s="361">
        <v>0</v>
      </c>
      <c r="L980" s="361">
        <v>0</v>
      </c>
      <c r="M980" s="361">
        <v>0</v>
      </c>
      <c r="N980" s="361">
        <v>0</v>
      </c>
      <c r="O980" s="361">
        <v>0</v>
      </c>
      <c r="P980" s="361">
        <v>0</v>
      </c>
      <c r="Q980" s="361">
        <v>0</v>
      </c>
      <c r="R980" s="361">
        <v>0</v>
      </c>
      <c r="S980" s="361">
        <v>0</v>
      </c>
      <c r="T980" s="361">
        <v>0</v>
      </c>
      <c r="U980" s="361">
        <v>0</v>
      </c>
      <c r="V980" s="361">
        <v>0</v>
      </c>
      <c r="W980" s="361">
        <v>0</v>
      </c>
      <c r="X980" s="361">
        <v>0</v>
      </c>
      <c r="Y980" s="361">
        <v>0</v>
      </c>
      <c r="Z980" s="362">
        <f t="shared" si="63"/>
        <v>0</v>
      </c>
      <c r="AA980" s="365"/>
    </row>
    <row r="981" spans="1:27" s="364" customFormat="1" ht="12.75" customHeight="1">
      <c r="A981" s="358">
        <f t="shared" si="44"/>
        <v>15</v>
      </c>
      <c r="B981" s="398">
        <v>310405160020199</v>
      </c>
      <c r="C981" s="417" t="s">
        <v>1146</v>
      </c>
      <c r="D981" s="359">
        <f>+SUMIF('BG SISTEMA'!A:A,'CA EF'!B981,'BG SISTEMA'!F:F)</f>
        <v>1898251378</v>
      </c>
      <c r="E981" s="359">
        <f>+D981</f>
        <v>1898251378</v>
      </c>
      <c r="F981" s="360"/>
      <c r="G981" s="361">
        <v>0</v>
      </c>
      <c r="H981" s="361">
        <f t="shared" si="45"/>
        <v>0</v>
      </c>
      <c r="I981" s="361">
        <v>0</v>
      </c>
      <c r="J981" s="361">
        <v>0</v>
      </c>
      <c r="K981" s="361">
        <v>0</v>
      </c>
      <c r="L981" s="361">
        <v>0</v>
      </c>
      <c r="M981" s="361">
        <v>0</v>
      </c>
      <c r="N981" s="361">
        <v>0</v>
      </c>
      <c r="O981" s="361">
        <v>0</v>
      </c>
      <c r="P981" s="361">
        <v>0</v>
      </c>
      <c r="Q981" s="361">
        <v>0</v>
      </c>
      <c r="R981" s="361">
        <v>0</v>
      </c>
      <c r="S981" s="361">
        <v>0</v>
      </c>
      <c r="T981" s="361">
        <v>0</v>
      </c>
      <c r="U981" s="361">
        <v>0</v>
      </c>
      <c r="V981" s="361">
        <v>0</v>
      </c>
      <c r="W981" s="361">
        <v>0</v>
      </c>
      <c r="X981" s="361">
        <v>0</v>
      </c>
      <c r="Y981" s="361">
        <v>0</v>
      </c>
      <c r="Z981" s="362">
        <f t="shared" si="63"/>
        <v>0</v>
      </c>
      <c r="AA981" s="363"/>
    </row>
    <row r="982" spans="1:27" s="364" customFormat="1" ht="12.75" customHeight="1">
      <c r="A982" s="358">
        <f t="shared" si="44"/>
        <v>15</v>
      </c>
      <c r="B982" s="398">
        <v>310405180010101</v>
      </c>
      <c r="C982" s="417" t="s">
        <v>1147</v>
      </c>
      <c r="D982" s="359">
        <f>+SUMIF('BG SISTEMA'!A:A,'CA EF'!B982,'BG SISTEMA'!F:F)</f>
        <v>0</v>
      </c>
      <c r="E982" s="360"/>
      <c r="F982" s="360"/>
      <c r="G982" s="361">
        <v>0</v>
      </c>
      <c r="H982" s="361">
        <f t="shared" si="45"/>
        <v>0</v>
      </c>
      <c r="I982" s="361">
        <v>0</v>
      </c>
      <c r="J982" s="361">
        <v>0</v>
      </c>
      <c r="K982" s="361">
        <v>0</v>
      </c>
      <c r="L982" s="361">
        <v>0</v>
      </c>
      <c r="M982" s="361">
        <v>0</v>
      </c>
      <c r="N982" s="361">
        <v>0</v>
      </c>
      <c r="O982" s="361">
        <v>0</v>
      </c>
      <c r="P982" s="361">
        <v>0</v>
      </c>
      <c r="Q982" s="361">
        <v>0</v>
      </c>
      <c r="R982" s="361">
        <v>0</v>
      </c>
      <c r="S982" s="361">
        <v>0</v>
      </c>
      <c r="T982" s="361">
        <v>0</v>
      </c>
      <c r="U982" s="361">
        <v>0</v>
      </c>
      <c r="V982" s="361">
        <v>0</v>
      </c>
      <c r="W982" s="361">
        <v>0</v>
      </c>
      <c r="X982" s="361">
        <v>0</v>
      </c>
      <c r="Y982" s="361">
        <v>0</v>
      </c>
      <c r="Z982" s="362">
        <f t="shared" si="63"/>
        <v>0</v>
      </c>
      <c r="AA982" s="365"/>
    </row>
    <row r="983" spans="1:27" s="364" customFormat="1" ht="12.75" customHeight="1">
      <c r="A983" s="358">
        <f t="shared" si="44"/>
        <v>15</v>
      </c>
      <c r="B983" s="398">
        <v>310405180010199</v>
      </c>
      <c r="C983" s="417" t="s">
        <v>1148</v>
      </c>
      <c r="D983" s="359">
        <f>+SUMIF('BG SISTEMA'!A:A,'CA EF'!B983,'BG SISTEMA'!F:F)</f>
        <v>0</v>
      </c>
      <c r="E983" s="360"/>
      <c r="F983" s="360"/>
      <c r="G983" s="361">
        <v>0</v>
      </c>
      <c r="H983" s="361">
        <f t="shared" ref="H983:H1235" si="67">+D983-E983+F983-G983</f>
        <v>0</v>
      </c>
      <c r="I983" s="361">
        <v>0</v>
      </c>
      <c r="J983" s="361">
        <v>0</v>
      </c>
      <c r="K983" s="361">
        <v>0</v>
      </c>
      <c r="L983" s="361">
        <v>0</v>
      </c>
      <c r="M983" s="361">
        <v>0</v>
      </c>
      <c r="N983" s="361">
        <v>0</v>
      </c>
      <c r="O983" s="361">
        <v>0</v>
      </c>
      <c r="P983" s="361">
        <v>0</v>
      </c>
      <c r="Q983" s="361">
        <v>0</v>
      </c>
      <c r="R983" s="361">
        <v>0</v>
      </c>
      <c r="S983" s="361">
        <v>0</v>
      </c>
      <c r="T983" s="361">
        <v>0</v>
      </c>
      <c r="U983" s="361">
        <v>0</v>
      </c>
      <c r="V983" s="361">
        <v>0</v>
      </c>
      <c r="W983" s="361">
        <v>0</v>
      </c>
      <c r="X983" s="361">
        <v>0</v>
      </c>
      <c r="Y983" s="361">
        <v>0</v>
      </c>
      <c r="Z983" s="362">
        <f t="shared" si="63"/>
        <v>0</v>
      </c>
      <c r="AA983" s="365"/>
    </row>
    <row r="984" spans="1:27" s="364" customFormat="1" ht="12.75" customHeight="1">
      <c r="A984" s="358">
        <f t="shared" si="44"/>
        <v>15</v>
      </c>
      <c r="B984" s="398">
        <v>310405180020101</v>
      </c>
      <c r="C984" s="417" t="s">
        <v>1149</v>
      </c>
      <c r="D984" s="359">
        <f>+SUMIF('BG SISTEMA'!A:A,'CA EF'!B984,'BG SISTEMA'!F:F)</f>
        <v>0</v>
      </c>
      <c r="E984" s="359"/>
      <c r="F984" s="360"/>
      <c r="G984" s="361">
        <v>0</v>
      </c>
      <c r="H984" s="361">
        <f t="shared" si="67"/>
        <v>0</v>
      </c>
      <c r="I984" s="361">
        <v>0</v>
      </c>
      <c r="J984" s="361">
        <v>0</v>
      </c>
      <c r="K984" s="361">
        <v>0</v>
      </c>
      <c r="L984" s="361">
        <v>0</v>
      </c>
      <c r="M984" s="361">
        <v>0</v>
      </c>
      <c r="N984" s="361">
        <v>0</v>
      </c>
      <c r="O984" s="361">
        <v>0</v>
      </c>
      <c r="P984" s="361">
        <v>0</v>
      </c>
      <c r="Q984" s="361">
        <v>0</v>
      </c>
      <c r="R984" s="361">
        <v>0</v>
      </c>
      <c r="S984" s="361">
        <v>0</v>
      </c>
      <c r="T984" s="361">
        <v>0</v>
      </c>
      <c r="U984" s="361">
        <v>0</v>
      </c>
      <c r="V984" s="361">
        <v>0</v>
      </c>
      <c r="W984" s="361">
        <v>0</v>
      </c>
      <c r="X984" s="361">
        <v>0</v>
      </c>
      <c r="Y984" s="361">
        <v>0</v>
      </c>
      <c r="Z984" s="362">
        <f t="shared" si="63"/>
        <v>0</v>
      </c>
      <c r="AA984" s="365"/>
    </row>
    <row r="985" spans="1:27" s="364" customFormat="1" ht="12.75" customHeight="1">
      <c r="A985" s="358">
        <f t="shared" si="44"/>
        <v>15</v>
      </c>
      <c r="B985" s="398">
        <v>310405180020199</v>
      </c>
      <c r="C985" s="417" t="s">
        <v>1150</v>
      </c>
      <c r="D985" s="359">
        <f>+SUMIF('BG SISTEMA'!A:A,'CA EF'!B985,'BG SISTEMA'!F:F)</f>
        <v>2359789020</v>
      </c>
      <c r="E985" s="359">
        <f>+D985</f>
        <v>2359789020</v>
      </c>
      <c r="F985" s="360">
        <f>+E981</f>
        <v>1898251378</v>
      </c>
      <c r="G985" s="361">
        <v>1898251374.8736999</v>
      </c>
      <c r="H985" s="361">
        <f t="shared" si="67"/>
        <v>3.1263000965118408</v>
      </c>
      <c r="I985" s="361">
        <v>0</v>
      </c>
      <c r="J985" s="361">
        <v>0</v>
      </c>
      <c r="K985" s="361">
        <v>0</v>
      </c>
      <c r="L985" s="361">
        <v>0</v>
      </c>
      <c r="M985" s="361">
        <v>0</v>
      </c>
      <c r="N985" s="361">
        <f>-$H985-2</f>
        <v>-5.1263000965118408</v>
      </c>
      <c r="O985" s="361">
        <v>0</v>
      </c>
      <c r="P985" s="361">
        <v>0</v>
      </c>
      <c r="Q985" s="361">
        <v>0</v>
      </c>
      <c r="R985" s="361">
        <v>0</v>
      </c>
      <c r="S985" s="361">
        <v>0</v>
      </c>
      <c r="T985" s="361">
        <v>0</v>
      </c>
      <c r="U985" s="361">
        <v>0</v>
      </c>
      <c r="V985" s="361">
        <v>0</v>
      </c>
      <c r="W985" s="361">
        <v>0</v>
      </c>
      <c r="X985" s="361">
        <v>0</v>
      </c>
      <c r="Y985" s="361">
        <v>0</v>
      </c>
      <c r="Z985" s="362">
        <f t="shared" si="63"/>
        <v>-2</v>
      </c>
      <c r="AA985" s="365"/>
    </row>
    <row r="986" spans="1:27" s="364" customFormat="1" ht="12.75" customHeight="1">
      <c r="B986" s="398"/>
      <c r="C986" s="401"/>
      <c r="D986" s="359"/>
      <c r="E986" s="359"/>
      <c r="F986" s="360"/>
      <c r="G986" s="361"/>
      <c r="H986" s="361"/>
      <c r="I986" s="361"/>
      <c r="J986" s="361"/>
      <c r="K986" s="361"/>
      <c r="L986" s="361"/>
      <c r="M986" s="361"/>
      <c r="N986" s="361"/>
      <c r="O986" s="361"/>
      <c r="P986" s="361"/>
      <c r="Q986" s="361"/>
      <c r="R986" s="361"/>
      <c r="S986" s="361"/>
      <c r="T986" s="361"/>
      <c r="U986" s="361"/>
      <c r="V986" s="361"/>
      <c r="W986" s="361"/>
      <c r="X986" s="361"/>
      <c r="Y986" s="361"/>
      <c r="Z986" s="362"/>
      <c r="AA986" s="365"/>
    </row>
    <row r="987" spans="1:27" s="364" customFormat="1" ht="12.75" customHeight="1">
      <c r="A987" s="358">
        <f t="shared" ref="A987:A1000" si="68">+LEN(B987)</f>
        <v>15</v>
      </c>
      <c r="B987" s="398">
        <v>610107020010101</v>
      </c>
      <c r="C987" s="417" t="s">
        <v>1151</v>
      </c>
      <c r="D987" s="359">
        <f>+SUMIF('BG SISTEMA'!A:A,'CA EF'!B987,'BG SISTEMA'!F:F)</f>
        <v>0</v>
      </c>
      <c r="E987" s="360"/>
      <c r="F987" s="360"/>
      <c r="G987" s="361">
        <v>0</v>
      </c>
      <c r="H987" s="361">
        <f t="shared" ref="H987:H1000" si="69">+D987-E987+F987-G987</f>
        <v>0</v>
      </c>
      <c r="I987" s="361">
        <v>0</v>
      </c>
      <c r="J987" s="361">
        <v>0</v>
      </c>
      <c r="K987" s="361">
        <v>0</v>
      </c>
      <c r="L987" s="361">
        <v>0</v>
      </c>
      <c r="M987" s="361">
        <v>0</v>
      </c>
      <c r="N987" s="361">
        <v>0</v>
      </c>
      <c r="O987" s="361">
        <v>0</v>
      </c>
      <c r="P987" s="361">
        <v>0</v>
      </c>
      <c r="Q987" s="361">
        <v>0</v>
      </c>
      <c r="R987" s="361">
        <v>0</v>
      </c>
      <c r="S987" s="361">
        <v>0</v>
      </c>
      <c r="T987" s="361">
        <v>0</v>
      </c>
      <c r="U987" s="361">
        <v>0</v>
      </c>
      <c r="V987" s="361">
        <v>0</v>
      </c>
      <c r="W987" s="361">
        <v>0</v>
      </c>
      <c r="X987" s="361">
        <v>0</v>
      </c>
      <c r="Y987" s="361">
        <v>0</v>
      </c>
      <c r="Z987" s="362">
        <f t="shared" ref="Z987:Z1000" si="70">SUM(H987:Y987)</f>
        <v>0</v>
      </c>
      <c r="AA987" s="365"/>
    </row>
    <row r="988" spans="1:27" s="364" customFormat="1" ht="12.75" customHeight="1">
      <c r="A988" s="358">
        <f t="shared" si="68"/>
        <v>15</v>
      </c>
      <c r="B988" s="398">
        <v>610107020010199</v>
      </c>
      <c r="C988" s="417" t="s">
        <v>1152</v>
      </c>
      <c r="D988" s="359">
        <f>+SUMIF('BG SISTEMA'!A:A,'CA EF'!B988,'BG SISTEMA'!F:F)</f>
        <v>0</v>
      </c>
      <c r="E988" s="360"/>
      <c r="F988" s="360"/>
      <c r="G988" s="361">
        <v>0</v>
      </c>
      <c r="H988" s="361">
        <f t="shared" si="69"/>
        <v>0</v>
      </c>
      <c r="I988" s="361">
        <v>0</v>
      </c>
      <c r="J988" s="361">
        <v>0</v>
      </c>
      <c r="K988" s="361">
        <v>0</v>
      </c>
      <c r="L988" s="361">
        <v>0</v>
      </c>
      <c r="M988" s="361">
        <v>0</v>
      </c>
      <c r="N988" s="361">
        <v>0</v>
      </c>
      <c r="O988" s="361">
        <v>0</v>
      </c>
      <c r="P988" s="361">
        <v>0</v>
      </c>
      <c r="Q988" s="361">
        <v>0</v>
      </c>
      <c r="R988" s="361">
        <v>0</v>
      </c>
      <c r="S988" s="361">
        <v>0</v>
      </c>
      <c r="T988" s="361">
        <v>0</v>
      </c>
      <c r="U988" s="361">
        <v>0</v>
      </c>
      <c r="V988" s="361">
        <v>0</v>
      </c>
      <c r="W988" s="361">
        <v>0</v>
      </c>
      <c r="X988" s="361">
        <v>0</v>
      </c>
      <c r="Y988" s="361">
        <v>0</v>
      </c>
      <c r="Z988" s="362">
        <f t="shared" si="70"/>
        <v>0</v>
      </c>
      <c r="AA988" s="363"/>
    </row>
    <row r="989" spans="1:27" s="364" customFormat="1" ht="12.75" customHeight="1">
      <c r="A989" s="358">
        <f t="shared" si="68"/>
        <v>15</v>
      </c>
      <c r="B989" s="398">
        <v>610107020020101</v>
      </c>
      <c r="C989" s="417" t="s">
        <v>1153</v>
      </c>
      <c r="D989" s="359">
        <f>+SUMIF('BG SISTEMA'!A:A,'CA EF'!B989,'BG SISTEMA'!F:F)</f>
        <v>0</v>
      </c>
      <c r="E989" s="360"/>
      <c r="F989" s="360"/>
      <c r="G989" s="361">
        <v>0</v>
      </c>
      <c r="H989" s="361">
        <f t="shared" si="69"/>
        <v>0</v>
      </c>
      <c r="I989" s="361">
        <v>0</v>
      </c>
      <c r="J989" s="361">
        <v>0</v>
      </c>
      <c r="K989" s="361">
        <v>0</v>
      </c>
      <c r="L989" s="361">
        <v>0</v>
      </c>
      <c r="M989" s="361">
        <v>0</v>
      </c>
      <c r="N989" s="361">
        <v>0</v>
      </c>
      <c r="O989" s="361">
        <v>0</v>
      </c>
      <c r="P989" s="361">
        <v>0</v>
      </c>
      <c r="Q989" s="361">
        <v>0</v>
      </c>
      <c r="R989" s="361">
        <v>0</v>
      </c>
      <c r="S989" s="361">
        <v>0</v>
      </c>
      <c r="T989" s="361">
        <v>0</v>
      </c>
      <c r="U989" s="361">
        <v>0</v>
      </c>
      <c r="V989" s="361">
        <v>0</v>
      </c>
      <c r="W989" s="361">
        <v>0</v>
      </c>
      <c r="X989" s="361">
        <v>0</v>
      </c>
      <c r="Y989" s="361">
        <v>0</v>
      </c>
      <c r="Z989" s="362">
        <f t="shared" si="70"/>
        <v>0</v>
      </c>
      <c r="AA989" s="365"/>
    </row>
    <row r="990" spans="1:27" s="364" customFormat="1" ht="12.75" customHeight="1">
      <c r="A990" s="358">
        <f t="shared" ref="A990" si="71">+LEN(B990)</f>
        <v>15</v>
      </c>
      <c r="B990" s="398">
        <v>610107020020199</v>
      </c>
      <c r="C990" s="417" t="s">
        <v>1154</v>
      </c>
      <c r="D990" s="359">
        <f>+SUMIF('BG SISTEMA'!A:A,'CA EF'!B990,'BG SISTEMA'!F:F)</f>
        <v>0</v>
      </c>
      <c r="E990" s="360"/>
      <c r="F990" s="360"/>
      <c r="G990" s="361">
        <v>0</v>
      </c>
      <c r="H990" s="361">
        <f t="shared" ref="H990" si="72">+D990-E990+F990-G990</f>
        <v>0</v>
      </c>
      <c r="I990" s="361">
        <v>0</v>
      </c>
      <c r="J990" s="361">
        <v>0</v>
      </c>
      <c r="K990" s="361">
        <v>0</v>
      </c>
      <c r="L990" s="361">
        <v>0</v>
      </c>
      <c r="M990" s="361">
        <v>0</v>
      </c>
      <c r="N990" s="361">
        <v>0</v>
      </c>
      <c r="O990" s="361">
        <v>0</v>
      </c>
      <c r="P990" s="361">
        <v>0</v>
      </c>
      <c r="Q990" s="361">
        <v>0</v>
      </c>
      <c r="R990" s="361">
        <v>0</v>
      </c>
      <c r="S990" s="361">
        <v>0</v>
      </c>
      <c r="T990" s="361">
        <v>0</v>
      </c>
      <c r="U990" s="361">
        <v>0</v>
      </c>
      <c r="V990" s="361">
        <v>0</v>
      </c>
      <c r="W990" s="361">
        <v>0</v>
      </c>
      <c r="X990" s="361">
        <v>0</v>
      </c>
      <c r="Y990" s="361">
        <v>0</v>
      </c>
      <c r="Z990" s="362">
        <f t="shared" ref="Z990" si="73">SUM(H990:Y990)</f>
        <v>0</v>
      </c>
      <c r="AA990" s="365"/>
    </row>
    <row r="991" spans="1:27" s="364" customFormat="1" ht="12.75" customHeight="1">
      <c r="A991" s="358">
        <f t="shared" si="68"/>
        <v>15</v>
      </c>
      <c r="B991" s="398">
        <v>610107020030101</v>
      </c>
      <c r="C991" s="417" t="s">
        <v>1155</v>
      </c>
      <c r="D991" s="359">
        <f>+SUMIF('BG SISTEMA'!A:A,'CA EF'!B991,'BG SISTEMA'!F:F)</f>
        <v>0</v>
      </c>
      <c r="E991" s="360"/>
      <c r="F991" s="360"/>
      <c r="G991" s="361">
        <v>0</v>
      </c>
      <c r="H991" s="361">
        <f t="shared" si="69"/>
        <v>0</v>
      </c>
      <c r="I991" s="361">
        <v>0</v>
      </c>
      <c r="J991" s="361">
        <v>0</v>
      </c>
      <c r="K991" s="361">
        <v>0</v>
      </c>
      <c r="L991" s="361">
        <v>0</v>
      </c>
      <c r="M991" s="361">
        <v>0</v>
      </c>
      <c r="N991" s="361">
        <v>0</v>
      </c>
      <c r="O991" s="361">
        <v>0</v>
      </c>
      <c r="P991" s="361">
        <v>0</v>
      </c>
      <c r="Q991" s="361">
        <v>0</v>
      </c>
      <c r="R991" s="361">
        <v>0</v>
      </c>
      <c r="S991" s="361">
        <v>0</v>
      </c>
      <c r="T991" s="361">
        <v>0</v>
      </c>
      <c r="U991" s="361">
        <v>0</v>
      </c>
      <c r="V991" s="361">
        <v>0</v>
      </c>
      <c r="W991" s="361">
        <v>0</v>
      </c>
      <c r="X991" s="361">
        <v>0</v>
      </c>
      <c r="Y991" s="361">
        <v>0</v>
      </c>
      <c r="Z991" s="362">
        <f t="shared" si="70"/>
        <v>0</v>
      </c>
      <c r="AA991" s="365"/>
    </row>
    <row r="992" spans="1:27" s="364" customFormat="1" ht="12.75" customHeight="1">
      <c r="A992" s="358">
        <f t="shared" si="68"/>
        <v>15</v>
      </c>
      <c r="B992" s="398">
        <v>610107020030199</v>
      </c>
      <c r="C992" s="417" t="s">
        <v>1156</v>
      </c>
      <c r="D992" s="359">
        <f>+SUMIF('BG SISTEMA'!A:A,'CA EF'!B992,'BG SISTEMA'!F:F)</f>
        <v>0</v>
      </c>
      <c r="E992" s="360"/>
      <c r="F992" s="360"/>
      <c r="G992" s="361">
        <v>0</v>
      </c>
      <c r="H992" s="361">
        <f t="shared" si="69"/>
        <v>0</v>
      </c>
      <c r="I992" s="361">
        <v>0</v>
      </c>
      <c r="J992" s="361">
        <v>0</v>
      </c>
      <c r="K992" s="361">
        <v>0</v>
      </c>
      <c r="L992" s="361">
        <v>0</v>
      </c>
      <c r="M992" s="361">
        <v>0</v>
      </c>
      <c r="N992" s="361">
        <v>0</v>
      </c>
      <c r="O992" s="361">
        <v>0</v>
      </c>
      <c r="P992" s="361">
        <v>0</v>
      </c>
      <c r="Q992" s="361">
        <v>0</v>
      </c>
      <c r="R992" s="361">
        <v>0</v>
      </c>
      <c r="S992" s="361">
        <v>0</v>
      </c>
      <c r="T992" s="361">
        <v>0</v>
      </c>
      <c r="U992" s="361">
        <v>0</v>
      </c>
      <c r="V992" s="361">
        <v>0</v>
      </c>
      <c r="W992" s="361">
        <v>0</v>
      </c>
      <c r="X992" s="361">
        <v>0</v>
      </c>
      <c r="Y992" s="361">
        <v>0</v>
      </c>
      <c r="Z992" s="362">
        <f t="shared" si="70"/>
        <v>0</v>
      </c>
      <c r="AA992" s="365"/>
    </row>
    <row r="993" spans="1:27" s="364" customFormat="1" ht="12.75" customHeight="1">
      <c r="A993" s="358">
        <f t="shared" si="68"/>
        <v>15</v>
      </c>
      <c r="B993" s="398">
        <v>610107020040101</v>
      </c>
      <c r="C993" s="417" t="s">
        <v>1157</v>
      </c>
      <c r="D993" s="359">
        <f>+SUMIF('BG SISTEMA'!A:A,'CA EF'!B993,'BG SISTEMA'!F:F)</f>
        <v>0</v>
      </c>
      <c r="E993" s="360"/>
      <c r="F993" s="360"/>
      <c r="G993" s="361">
        <v>0</v>
      </c>
      <c r="H993" s="361">
        <f t="shared" si="69"/>
        <v>0</v>
      </c>
      <c r="I993" s="361">
        <v>0</v>
      </c>
      <c r="J993" s="361">
        <v>0</v>
      </c>
      <c r="K993" s="361">
        <v>0</v>
      </c>
      <c r="L993" s="361">
        <v>0</v>
      </c>
      <c r="M993" s="361">
        <v>0</v>
      </c>
      <c r="N993" s="361">
        <v>0</v>
      </c>
      <c r="O993" s="361">
        <v>0</v>
      </c>
      <c r="P993" s="361">
        <v>0</v>
      </c>
      <c r="Q993" s="361">
        <v>0</v>
      </c>
      <c r="R993" s="361">
        <v>0</v>
      </c>
      <c r="S993" s="361">
        <v>0</v>
      </c>
      <c r="T993" s="361">
        <v>0</v>
      </c>
      <c r="U993" s="361">
        <v>0</v>
      </c>
      <c r="V993" s="361">
        <v>0</v>
      </c>
      <c r="W993" s="361">
        <v>0</v>
      </c>
      <c r="X993" s="361">
        <v>0</v>
      </c>
      <c r="Y993" s="361">
        <v>0</v>
      </c>
      <c r="Z993" s="362">
        <f t="shared" si="70"/>
        <v>0</v>
      </c>
      <c r="AA993" s="365"/>
    </row>
    <row r="994" spans="1:27" s="364" customFormat="1" ht="12.75" customHeight="1">
      <c r="A994" s="358">
        <f t="shared" si="68"/>
        <v>15</v>
      </c>
      <c r="B994" s="398">
        <v>610107020040199</v>
      </c>
      <c r="C994" s="417" t="s">
        <v>1158</v>
      </c>
      <c r="D994" s="359">
        <f>+SUMIF('BG SISTEMA'!A:A,'CA EF'!B994,'BG SISTEMA'!F:F)</f>
        <v>0</v>
      </c>
      <c r="E994" s="360"/>
      <c r="F994" s="360"/>
      <c r="G994" s="361">
        <v>0</v>
      </c>
      <c r="H994" s="361">
        <f t="shared" si="69"/>
        <v>0</v>
      </c>
      <c r="I994" s="361">
        <v>0</v>
      </c>
      <c r="J994" s="361">
        <v>0</v>
      </c>
      <c r="K994" s="361">
        <v>0</v>
      </c>
      <c r="L994" s="361">
        <v>0</v>
      </c>
      <c r="M994" s="361">
        <v>0</v>
      </c>
      <c r="N994" s="361">
        <v>0</v>
      </c>
      <c r="O994" s="361">
        <v>0</v>
      </c>
      <c r="P994" s="361">
        <v>0</v>
      </c>
      <c r="Q994" s="361">
        <v>0</v>
      </c>
      <c r="R994" s="361">
        <v>0</v>
      </c>
      <c r="S994" s="361">
        <v>0</v>
      </c>
      <c r="T994" s="361">
        <v>0</v>
      </c>
      <c r="U994" s="361">
        <v>0</v>
      </c>
      <c r="V994" s="361">
        <v>0</v>
      </c>
      <c r="W994" s="361">
        <v>0</v>
      </c>
      <c r="X994" s="361">
        <v>0</v>
      </c>
      <c r="Y994" s="361">
        <v>0</v>
      </c>
      <c r="Z994" s="362">
        <f t="shared" si="70"/>
        <v>0</v>
      </c>
      <c r="AA994" s="363"/>
    </row>
    <row r="995" spans="1:27" s="364" customFormat="1" ht="12.75" customHeight="1">
      <c r="A995" s="358">
        <f t="shared" si="68"/>
        <v>15</v>
      </c>
      <c r="B995" s="398">
        <v>610107040010101</v>
      </c>
      <c r="C995" s="417" t="s">
        <v>1159</v>
      </c>
      <c r="D995" s="359">
        <f>+SUMIF('BG SISTEMA'!A:A,'CA EF'!B995,'BG SISTEMA'!F:F)</f>
        <v>0</v>
      </c>
      <c r="E995" s="360"/>
      <c r="F995" s="360"/>
      <c r="G995" s="361">
        <v>0</v>
      </c>
      <c r="H995" s="361">
        <f t="shared" si="69"/>
        <v>0</v>
      </c>
      <c r="I995" s="361">
        <v>0</v>
      </c>
      <c r="J995" s="361">
        <v>0</v>
      </c>
      <c r="K995" s="361">
        <v>0</v>
      </c>
      <c r="L995" s="361">
        <v>0</v>
      </c>
      <c r="M995" s="361">
        <v>0</v>
      </c>
      <c r="N995" s="361">
        <v>0</v>
      </c>
      <c r="O995" s="361">
        <v>0</v>
      </c>
      <c r="P995" s="361">
        <v>0</v>
      </c>
      <c r="Q995" s="361">
        <v>0</v>
      </c>
      <c r="R995" s="361">
        <v>0</v>
      </c>
      <c r="S995" s="361">
        <v>0</v>
      </c>
      <c r="T995" s="361">
        <v>0</v>
      </c>
      <c r="U995" s="361">
        <v>0</v>
      </c>
      <c r="V995" s="361">
        <v>0</v>
      </c>
      <c r="W995" s="361">
        <v>0</v>
      </c>
      <c r="X995" s="361">
        <v>0</v>
      </c>
      <c r="Y995" s="361">
        <v>0</v>
      </c>
      <c r="Z995" s="362">
        <f t="shared" si="70"/>
        <v>0</v>
      </c>
      <c r="AA995" s="365"/>
    </row>
    <row r="996" spans="1:27" s="364" customFormat="1" ht="12.75" customHeight="1">
      <c r="A996" s="358">
        <f t="shared" si="68"/>
        <v>15</v>
      </c>
      <c r="B996" s="398">
        <v>610107040010199</v>
      </c>
      <c r="C996" s="417" t="s">
        <v>1160</v>
      </c>
      <c r="D996" s="359">
        <f>+SUMIF('BG SISTEMA'!A:A,'CA EF'!B996,'BG SISTEMA'!F:F)</f>
        <v>0</v>
      </c>
      <c r="E996" s="360"/>
      <c r="F996" s="360"/>
      <c r="G996" s="361">
        <v>0</v>
      </c>
      <c r="H996" s="361">
        <f t="shared" si="69"/>
        <v>0</v>
      </c>
      <c r="I996" s="361">
        <v>0</v>
      </c>
      <c r="J996" s="361">
        <v>0</v>
      </c>
      <c r="K996" s="361">
        <v>0</v>
      </c>
      <c r="L996" s="361">
        <v>0</v>
      </c>
      <c r="M996" s="361">
        <v>0</v>
      </c>
      <c r="N996" s="361">
        <v>0</v>
      </c>
      <c r="O996" s="361">
        <v>0</v>
      </c>
      <c r="P996" s="361">
        <v>0</v>
      </c>
      <c r="Q996" s="361">
        <v>0</v>
      </c>
      <c r="R996" s="361">
        <v>0</v>
      </c>
      <c r="S996" s="361">
        <v>0</v>
      </c>
      <c r="T996" s="361">
        <v>0</v>
      </c>
      <c r="U996" s="361">
        <v>0</v>
      </c>
      <c r="V996" s="361">
        <v>0</v>
      </c>
      <c r="W996" s="361">
        <v>0</v>
      </c>
      <c r="X996" s="361">
        <v>0</v>
      </c>
      <c r="Y996" s="361">
        <v>0</v>
      </c>
      <c r="Z996" s="362">
        <f t="shared" si="70"/>
        <v>0</v>
      </c>
      <c r="AA996" s="365"/>
    </row>
    <row r="997" spans="1:27" s="364" customFormat="1" ht="12.75" customHeight="1">
      <c r="A997" s="358">
        <f t="shared" si="68"/>
        <v>15</v>
      </c>
      <c r="B997" s="398">
        <v>610107040020101</v>
      </c>
      <c r="C997" s="417" t="s">
        <v>1161</v>
      </c>
      <c r="D997" s="359">
        <f>+SUMIF('BG SISTEMA'!A:A,'CA EF'!B997,'BG SISTEMA'!F:F)</f>
        <v>0</v>
      </c>
      <c r="E997" s="360"/>
      <c r="F997" s="360"/>
      <c r="G997" s="361">
        <v>0</v>
      </c>
      <c r="H997" s="361">
        <f t="shared" si="69"/>
        <v>0</v>
      </c>
      <c r="I997" s="361">
        <v>0</v>
      </c>
      <c r="J997" s="361">
        <v>0</v>
      </c>
      <c r="K997" s="361">
        <v>0</v>
      </c>
      <c r="L997" s="361">
        <v>0</v>
      </c>
      <c r="M997" s="361">
        <v>0</v>
      </c>
      <c r="N997" s="361">
        <v>0</v>
      </c>
      <c r="O997" s="361">
        <v>0</v>
      </c>
      <c r="P997" s="361">
        <v>0</v>
      </c>
      <c r="Q997" s="361">
        <v>0</v>
      </c>
      <c r="R997" s="361">
        <v>0</v>
      </c>
      <c r="S997" s="361">
        <v>0</v>
      </c>
      <c r="T997" s="361">
        <v>0</v>
      </c>
      <c r="U997" s="361">
        <v>0</v>
      </c>
      <c r="V997" s="361">
        <v>0</v>
      </c>
      <c r="W997" s="361">
        <v>0</v>
      </c>
      <c r="X997" s="361">
        <v>0</v>
      </c>
      <c r="Y997" s="361">
        <v>0</v>
      </c>
      <c r="Z997" s="362">
        <f t="shared" si="70"/>
        <v>0</v>
      </c>
      <c r="AA997" s="365"/>
    </row>
    <row r="998" spans="1:27" s="364" customFormat="1" ht="12.75" customHeight="1">
      <c r="A998" s="358">
        <f t="shared" si="68"/>
        <v>15</v>
      </c>
      <c r="B998" s="398">
        <v>610107040020199</v>
      </c>
      <c r="C998" s="417" t="s">
        <v>1162</v>
      </c>
      <c r="D998" s="359">
        <f>+SUMIF('BG SISTEMA'!A:A,'CA EF'!B998,'BG SISTEMA'!F:F)</f>
        <v>0</v>
      </c>
      <c r="E998" s="360"/>
      <c r="F998" s="360"/>
      <c r="G998" s="361">
        <v>0</v>
      </c>
      <c r="H998" s="361">
        <f t="shared" si="69"/>
        <v>0</v>
      </c>
      <c r="I998" s="361">
        <v>0</v>
      </c>
      <c r="J998" s="361">
        <v>0</v>
      </c>
      <c r="K998" s="361">
        <v>0</v>
      </c>
      <c r="L998" s="361">
        <v>0</v>
      </c>
      <c r="M998" s="361">
        <v>0</v>
      </c>
      <c r="N998" s="361">
        <v>0</v>
      </c>
      <c r="O998" s="361">
        <v>0</v>
      </c>
      <c r="P998" s="361">
        <v>0</v>
      </c>
      <c r="Q998" s="361">
        <v>0</v>
      </c>
      <c r="R998" s="361">
        <v>0</v>
      </c>
      <c r="S998" s="361">
        <v>0</v>
      </c>
      <c r="T998" s="361">
        <v>0</v>
      </c>
      <c r="U998" s="361">
        <v>0</v>
      </c>
      <c r="V998" s="361">
        <v>0</v>
      </c>
      <c r="W998" s="361">
        <v>0</v>
      </c>
      <c r="X998" s="361">
        <v>0</v>
      </c>
      <c r="Y998" s="361">
        <v>0</v>
      </c>
      <c r="Z998" s="362">
        <f t="shared" si="70"/>
        <v>0</v>
      </c>
      <c r="AA998" s="365"/>
    </row>
    <row r="999" spans="1:27" s="364" customFormat="1" ht="12.75" customHeight="1">
      <c r="A999" s="358">
        <f t="shared" si="68"/>
        <v>15</v>
      </c>
      <c r="B999" s="398">
        <v>610107040030101</v>
      </c>
      <c r="C999" s="417" t="s">
        <v>1163</v>
      </c>
      <c r="D999" s="359">
        <f>+SUMIF('BG SISTEMA'!A:A,'CA EF'!B999,'BG SISTEMA'!F:F)</f>
        <v>0</v>
      </c>
      <c r="E999" s="360"/>
      <c r="F999" s="360"/>
      <c r="G999" s="361">
        <v>0</v>
      </c>
      <c r="H999" s="361">
        <f t="shared" si="69"/>
        <v>0</v>
      </c>
      <c r="I999" s="361">
        <v>0</v>
      </c>
      <c r="J999" s="361">
        <v>0</v>
      </c>
      <c r="K999" s="361">
        <v>0</v>
      </c>
      <c r="L999" s="361">
        <v>0</v>
      </c>
      <c r="M999" s="361">
        <v>0</v>
      </c>
      <c r="N999" s="361">
        <v>0</v>
      </c>
      <c r="O999" s="361">
        <v>0</v>
      </c>
      <c r="P999" s="361">
        <v>0</v>
      </c>
      <c r="Q999" s="361">
        <v>0</v>
      </c>
      <c r="R999" s="361">
        <v>0</v>
      </c>
      <c r="S999" s="361">
        <v>0</v>
      </c>
      <c r="T999" s="361">
        <v>0</v>
      </c>
      <c r="U999" s="361">
        <v>0</v>
      </c>
      <c r="V999" s="361">
        <v>0</v>
      </c>
      <c r="W999" s="361">
        <v>0</v>
      </c>
      <c r="X999" s="361">
        <v>0</v>
      </c>
      <c r="Y999" s="361">
        <v>0</v>
      </c>
      <c r="Z999" s="362">
        <f t="shared" si="70"/>
        <v>0</v>
      </c>
      <c r="AA999" s="365"/>
    </row>
    <row r="1000" spans="1:27" s="364" customFormat="1" ht="12.75" customHeight="1">
      <c r="A1000" s="358">
        <f t="shared" si="68"/>
        <v>15</v>
      </c>
      <c r="B1000" s="398">
        <v>610107040030199</v>
      </c>
      <c r="C1000" s="417" t="s">
        <v>1164</v>
      </c>
      <c r="D1000" s="359">
        <f>+SUMIF('BG SISTEMA'!A:A,'CA EF'!B1000,'BG SISTEMA'!F:F)</f>
        <v>0</v>
      </c>
      <c r="E1000" s="360"/>
      <c r="F1000" s="360"/>
      <c r="G1000" s="361">
        <v>0</v>
      </c>
      <c r="H1000" s="361">
        <f t="shared" si="69"/>
        <v>0</v>
      </c>
      <c r="I1000" s="361">
        <v>0</v>
      </c>
      <c r="J1000" s="361">
        <v>0</v>
      </c>
      <c r="K1000" s="361">
        <v>0</v>
      </c>
      <c r="L1000" s="361">
        <v>0</v>
      </c>
      <c r="M1000" s="361">
        <v>0</v>
      </c>
      <c r="N1000" s="361">
        <v>0</v>
      </c>
      <c r="O1000" s="361">
        <v>0</v>
      </c>
      <c r="P1000" s="361">
        <v>0</v>
      </c>
      <c r="Q1000" s="361">
        <v>0</v>
      </c>
      <c r="R1000" s="361">
        <v>0</v>
      </c>
      <c r="S1000" s="361">
        <v>0</v>
      </c>
      <c r="T1000" s="361">
        <v>0</v>
      </c>
      <c r="U1000" s="361">
        <v>0</v>
      </c>
      <c r="V1000" s="361">
        <v>0</v>
      </c>
      <c r="W1000" s="361">
        <v>0</v>
      </c>
      <c r="X1000" s="361">
        <v>0</v>
      </c>
      <c r="Y1000" s="361">
        <v>0</v>
      </c>
      <c r="Z1000" s="362">
        <f t="shared" si="70"/>
        <v>0</v>
      </c>
      <c r="AA1000" s="363"/>
    </row>
    <row r="1001" spans="1:27" s="364" customFormat="1" ht="12.75" customHeight="1">
      <c r="A1001" s="358">
        <f t="shared" ref="A1001:A1039" si="74">+LEN(B1001)</f>
        <v>15</v>
      </c>
      <c r="B1001" s="398">
        <v>610107040040101</v>
      </c>
      <c r="C1001" s="417" t="s">
        <v>1165</v>
      </c>
      <c r="D1001" s="359">
        <f>+SUMIF('BG SISTEMA'!A:A,'CA EF'!B1001,'BG SISTEMA'!F:F)</f>
        <v>0</v>
      </c>
      <c r="E1001" s="360"/>
      <c r="F1001" s="360"/>
      <c r="G1001" s="361">
        <v>0</v>
      </c>
      <c r="H1001" s="361">
        <f t="shared" ref="H1001:H1039" si="75">+D1001-E1001+F1001-G1001</f>
        <v>0</v>
      </c>
      <c r="I1001" s="361">
        <v>0</v>
      </c>
      <c r="J1001" s="361">
        <v>0</v>
      </c>
      <c r="K1001" s="361">
        <v>0</v>
      </c>
      <c r="L1001" s="361">
        <v>0</v>
      </c>
      <c r="M1001" s="361">
        <v>0</v>
      </c>
      <c r="N1001" s="361">
        <v>0</v>
      </c>
      <c r="O1001" s="361">
        <v>0</v>
      </c>
      <c r="P1001" s="361">
        <v>0</v>
      </c>
      <c r="Q1001" s="361">
        <v>0</v>
      </c>
      <c r="R1001" s="361">
        <v>0</v>
      </c>
      <c r="S1001" s="361">
        <v>0</v>
      </c>
      <c r="T1001" s="361">
        <v>0</v>
      </c>
      <c r="U1001" s="361">
        <v>0</v>
      </c>
      <c r="V1001" s="361">
        <v>0</v>
      </c>
      <c r="W1001" s="361">
        <v>0</v>
      </c>
      <c r="X1001" s="361">
        <v>0</v>
      </c>
      <c r="Y1001" s="361">
        <v>0</v>
      </c>
      <c r="Z1001" s="362">
        <f t="shared" ref="Z1001:Z1039" si="76">SUM(H1001:Y1001)</f>
        <v>0</v>
      </c>
      <c r="AA1001" s="365"/>
    </row>
    <row r="1002" spans="1:27" s="364" customFormat="1" ht="12.75" customHeight="1">
      <c r="A1002" s="358">
        <f t="shared" si="74"/>
        <v>15</v>
      </c>
      <c r="B1002" s="398">
        <v>610107040040199</v>
      </c>
      <c r="C1002" s="417" t="s">
        <v>1166</v>
      </c>
      <c r="D1002" s="359">
        <f>+SUMIF('BG SISTEMA'!A:A,'CA EF'!B1002,'BG SISTEMA'!F:F)</f>
        <v>0</v>
      </c>
      <c r="E1002" s="360"/>
      <c r="F1002" s="360"/>
      <c r="G1002" s="361">
        <v>0</v>
      </c>
      <c r="H1002" s="361">
        <f t="shared" si="75"/>
        <v>0</v>
      </c>
      <c r="I1002" s="361">
        <v>0</v>
      </c>
      <c r="J1002" s="361">
        <v>0</v>
      </c>
      <c r="K1002" s="361">
        <v>0</v>
      </c>
      <c r="L1002" s="361">
        <v>0</v>
      </c>
      <c r="M1002" s="361">
        <v>0</v>
      </c>
      <c r="N1002" s="361">
        <v>0</v>
      </c>
      <c r="O1002" s="361">
        <v>0</v>
      </c>
      <c r="P1002" s="361">
        <v>0</v>
      </c>
      <c r="Q1002" s="361">
        <v>0</v>
      </c>
      <c r="R1002" s="361">
        <v>0</v>
      </c>
      <c r="S1002" s="361">
        <v>0</v>
      </c>
      <c r="T1002" s="361">
        <v>0</v>
      </c>
      <c r="U1002" s="361">
        <v>0</v>
      </c>
      <c r="V1002" s="361">
        <v>0</v>
      </c>
      <c r="W1002" s="361">
        <v>0</v>
      </c>
      <c r="X1002" s="361">
        <v>0</v>
      </c>
      <c r="Y1002" s="361">
        <v>0</v>
      </c>
      <c r="Z1002" s="362">
        <f t="shared" si="76"/>
        <v>0</v>
      </c>
      <c r="AA1002" s="363"/>
    </row>
    <row r="1003" spans="1:27" s="364" customFormat="1" ht="12.75" customHeight="1">
      <c r="A1003" s="358">
        <f t="shared" si="74"/>
        <v>15</v>
      </c>
      <c r="B1003" s="398">
        <v>610107060010101</v>
      </c>
      <c r="C1003" s="417" t="s">
        <v>1167</v>
      </c>
      <c r="D1003" s="359">
        <f>+SUMIF('BG SISTEMA'!A:A,'CA EF'!B1003,'BG SISTEMA'!F:F)</f>
        <v>0</v>
      </c>
      <c r="E1003" s="360"/>
      <c r="F1003" s="360"/>
      <c r="G1003" s="361">
        <v>0</v>
      </c>
      <c r="H1003" s="361">
        <f t="shared" si="75"/>
        <v>0</v>
      </c>
      <c r="I1003" s="361">
        <v>0</v>
      </c>
      <c r="J1003" s="361">
        <v>0</v>
      </c>
      <c r="K1003" s="361">
        <v>0</v>
      </c>
      <c r="L1003" s="361">
        <v>0</v>
      </c>
      <c r="M1003" s="361">
        <v>0</v>
      </c>
      <c r="N1003" s="361">
        <v>0</v>
      </c>
      <c r="O1003" s="361">
        <v>0</v>
      </c>
      <c r="P1003" s="361">
        <v>0</v>
      </c>
      <c r="Q1003" s="361">
        <v>0</v>
      </c>
      <c r="R1003" s="361">
        <v>0</v>
      </c>
      <c r="S1003" s="361">
        <v>0</v>
      </c>
      <c r="T1003" s="361">
        <v>0</v>
      </c>
      <c r="U1003" s="361">
        <v>0</v>
      </c>
      <c r="V1003" s="361">
        <v>0</v>
      </c>
      <c r="W1003" s="361">
        <v>0</v>
      </c>
      <c r="X1003" s="361">
        <v>0</v>
      </c>
      <c r="Y1003" s="361">
        <v>0</v>
      </c>
      <c r="Z1003" s="362">
        <f t="shared" si="76"/>
        <v>0</v>
      </c>
      <c r="AA1003" s="365"/>
    </row>
    <row r="1004" spans="1:27" s="364" customFormat="1" ht="12.75" customHeight="1">
      <c r="A1004" s="358">
        <f t="shared" si="74"/>
        <v>15</v>
      </c>
      <c r="B1004" s="398">
        <v>610107060010199</v>
      </c>
      <c r="C1004" s="417" t="s">
        <v>1168</v>
      </c>
      <c r="D1004" s="359">
        <f>+SUMIF('BG SISTEMA'!A:A,'CA EF'!B1004,'BG SISTEMA'!F:F)</f>
        <v>0</v>
      </c>
      <c r="E1004" s="360"/>
      <c r="F1004" s="360"/>
      <c r="G1004" s="361">
        <v>0</v>
      </c>
      <c r="H1004" s="361">
        <f t="shared" si="75"/>
        <v>0</v>
      </c>
      <c r="I1004" s="361">
        <v>0</v>
      </c>
      <c r="J1004" s="361">
        <v>0</v>
      </c>
      <c r="K1004" s="361">
        <v>0</v>
      </c>
      <c r="L1004" s="361">
        <v>0</v>
      </c>
      <c r="M1004" s="361">
        <v>0</v>
      </c>
      <c r="N1004" s="361">
        <v>0</v>
      </c>
      <c r="O1004" s="361">
        <v>0</v>
      </c>
      <c r="P1004" s="361">
        <v>0</v>
      </c>
      <c r="Q1004" s="361">
        <v>0</v>
      </c>
      <c r="R1004" s="361">
        <v>0</v>
      </c>
      <c r="S1004" s="361">
        <v>0</v>
      </c>
      <c r="T1004" s="361">
        <v>0</v>
      </c>
      <c r="U1004" s="361">
        <v>0</v>
      </c>
      <c r="V1004" s="361">
        <v>0</v>
      </c>
      <c r="W1004" s="361">
        <v>0</v>
      </c>
      <c r="X1004" s="361">
        <v>0</v>
      </c>
      <c r="Y1004" s="361">
        <v>0</v>
      </c>
      <c r="Z1004" s="362">
        <f t="shared" si="76"/>
        <v>0</v>
      </c>
      <c r="AA1004" s="365"/>
    </row>
    <row r="1005" spans="1:27" s="364" customFormat="1" ht="12.75" customHeight="1">
      <c r="A1005" s="358">
        <f t="shared" si="74"/>
        <v>15</v>
      </c>
      <c r="B1005" s="398">
        <v>610107060020101</v>
      </c>
      <c r="C1005" s="417" t="s">
        <v>1169</v>
      </c>
      <c r="D1005" s="359">
        <f>+SUMIF('BG SISTEMA'!A:A,'CA EF'!B1005,'BG SISTEMA'!F:F)</f>
        <v>0</v>
      </c>
      <c r="E1005" s="360"/>
      <c r="F1005" s="360"/>
      <c r="G1005" s="361">
        <v>0</v>
      </c>
      <c r="H1005" s="361">
        <f t="shared" si="75"/>
        <v>0</v>
      </c>
      <c r="I1005" s="361">
        <v>0</v>
      </c>
      <c r="J1005" s="361">
        <v>0</v>
      </c>
      <c r="K1005" s="361">
        <v>0</v>
      </c>
      <c r="L1005" s="361">
        <v>0</v>
      </c>
      <c r="M1005" s="361">
        <v>0</v>
      </c>
      <c r="N1005" s="361">
        <v>0</v>
      </c>
      <c r="O1005" s="361">
        <v>0</v>
      </c>
      <c r="P1005" s="361">
        <v>0</v>
      </c>
      <c r="Q1005" s="361">
        <v>0</v>
      </c>
      <c r="R1005" s="361">
        <v>0</v>
      </c>
      <c r="S1005" s="361">
        <v>0</v>
      </c>
      <c r="T1005" s="361">
        <v>0</v>
      </c>
      <c r="U1005" s="361">
        <v>0</v>
      </c>
      <c r="V1005" s="361">
        <v>0</v>
      </c>
      <c r="W1005" s="361">
        <v>0</v>
      </c>
      <c r="X1005" s="361">
        <v>0</v>
      </c>
      <c r="Y1005" s="361">
        <v>0</v>
      </c>
      <c r="Z1005" s="362">
        <f t="shared" si="76"/>
        <v>0</v>
      </c>
      <c r="AA1005" s="365"/>
    </row>
    <row r="1006" spans="1:27" s="364" customFormat="1" ht="12.75" customHeight="1">
      <c r="A1006" s="358">
        <f t="shared" si="74"/>
        <v>15</v>
      </c>
      <c r="B1006" s="398">
        <v>610107060020199</v>
      </c>
      <c r="C1006" s="417" t="s">
        <v>1170</v>
      </c>
      <c r="D1006" s="359">
        <f>+SUMIF('BG SISTEMA'!A:A,'CA EF'!B1006,'BG SISTEMA'!F:F)</f>
        <v>0</v>
      </c>
      <c r="E1006" s="360"/>
      <c r="F1006" s="360"/>
      <c r="G1006" s="361">
        <v>0</v>
      </c>
      <c r="H1006" s="361">
        <f t="shared" si="75"/>
        <v>0</v>
      </c>
      <c r="I1006" s="361">
        <v>0</v>
      </c>
      <c r="J1006" s="361">
        <v>0</v>
      </c>
      <c r="K1006" s="361">
        <v>0</v>
      </c>
      <c r="L1006" s="361">
        <v>0</v>
      </c>
      <c r="M1006" s="361">
        <v>0</v>
      </c>
      <c r="N1006" s="361">
        <v>0</v>
      </c>
      <c r="O1006" s="361">
        <v>0</v>
      </c>
      <c r="P1006" s="361">
        <v>0</v>
      </c>
      <c r="Q1006" s="361">
        <v>0</v>
      </c>
      <c r="R1006" s="361">
        <v>0</v>
      </c>
      <c r="S1006" s="361">
        <v>0</v>
      </c>
      <c r="T1006" s="361">
        <v>0</v>
      </c>
      <c r="U1006" s="361">
        <v>0</v>
      </c>
      <c r="V1006" s="361">
        <v>0</v>
      </c>
      <c r="W1006" s="361">
        <v>0</v>
      </c>
      <c r="X1006" s="361">
        <v>0</v>
      </c>
      <c r="Y1006" s="361">
        <v>0</v>
      </c>
      <c r="Z1006" s="362">
        <f t="shared" si="76"/>
        <v>0</v>
      </c>
      <c r="AA1006" s="365"/>
    </row>
    <row r="1007" spans="1:27" s="364" customFormat="1" ht="12.75" customHeight="1">
      <c r="A1007" s="358">
        <f t="shared" si="74"/>
        <v>15</v>
      </c>
      <c r="B1007" s="398">
        <v>610107060030101</v>
      </c>
      <c r="C1007" s="417" t="s">
        <v>1171</v>
      </c>
      <c r="D1007" s="359">
        <f>+SUMIF('BG SISTEMA'!A:A,'CA EF'!B1007,'BG SISTEMA'!F:F)</f>
        <v>0</v>
      </c>
      <c r="E1007" s="360"/>
      <c r="F1007" s="360"/>
      <c r="G1007" s="361">
        <v>0</v>
      </c>
      <c r="H1007" s="361">
        <f t="shared" si="75"/>
        <v>0</v>
      </c>
      <c r="I1007" s="361">
        <v>0</v>
      </c>
      <c r="J1007" s="361">
        <v>0</v>
      </c>
      <c r="K1007" s="361">
        <v>0</v>
      </c>
      <c r="L1007" s="361">
        <v>0</v>
      </c>
      <c r="M1007" s="361">
        <v>0</v>
      </c>
      <c r="N1007" s="361">
        <v>0</v>
      </c>
      <c r="O1007" s="361">
        <v>0</v>
      </c>
      <c r="P1007" s="361">
        <v>0</v>
      </c>
      <c r="Q1007" s="361">
        <v>0</v>
      </c>
      <c r="R1007" s="361">
        <v>0</v>
      </c>
      <c r="S1007" s="361">
        <v>0</v>
      </c>
      <c r="T1007" s="361">
        <v>0</v>
      </c>
      <c r="U1007" s="361">
        <v>0</v>
      </c>
      <c r="V1007" s="361">
        <v>0</v>
      </c>
      <c r="W1007" s="361">
        <v>0</v>
      </c>
      <c r="X1007" s="361">
        <v>0</v>
      </c>
      <c r="Y1007" s="361">
        <v>0</v>
      </c>
      <c r="Z1007" s="362">
        <f t="shared" si="76"/>
        <v>0</v>
      </c>
      <c r="AA1007" s="365"/>
    </row>
    <row r="1008" spans="1:27" s="364" customFormat="1" ht="12.75" customHeight="1">
      <c r="A1008" s="358">
        <f t="shared" si="74"/>
        <v>15</v>
      </c>
      <c r="B1008" s="398">
        <v>610107060030199</v>
      </c>
      <c r="C1008" s="417" t="s">
        <v>1172</v>
      </c>
      <c r="D1008" s="359">
        <f>+SUMIF('BG SISTEMA'!A:A,'CA EF'!B1008,'BG SISTEMA'!F:F)</f>
        <v>0</v>
      </c>
      <c r="E1008" s="360"/>
      <c r="F1008" s="360"/>
      <c r="G1008" s="361">
        <v>0</v>
      </c>
      <c r="H1008" s="361">
        <f t="shared" si="75"/>
        <v>0</v>
      </c>
      <c r="I1008" s="361">
        <v>0</v>
      </c>
      <c r="J1008" s="361">
        <v>0</v>
      </c>
      <c r="K1008" s="361">
        <v>0</v>
      </c>
      <c r="L1008" s="361">
        <v>0</v>
      </c>
      <c r="M1008" s="361">
        <v>0</v>
      </c>
      <c r="N1008" s="361">
        <v>0</v>
      </c>
      <c r="O1008" s="361">
        <v>0</v>
      </c>
      <c r="P1008" s="361">
        <v>0</v>
      </c>
      <c r="Q1008" s="361">
        <v>0</v>
      </c>
      <c r="R1008" s="361">
        <v>0</v>
      </c>
      <c r="S1008" s="361">
        <v>0</v>
      </c>
      <c r="T1008" s="361">
        <v>0</v>
      </c>
      <c r="U1008" s="361">
        <v>0</v>
      </c>
      <c r="V1008" s="361">
        <v>0</v>
      </c>
      <c r="W1008" s="361">
        <v>0</v>
      </c>
      <c r="X1008" s="361">
        <v>0</v>
      </c>
      <c r="Y1008" s="361">
        <v>0</v>
      </c>
      <c r="Z1008" s="362">
        <f t="shared" si="76"/>
        <v>0</v>
      </c>
      <c r="AA1008" s="365"/>
    </row>
    <row r="1009" spans="1:27" s="364" customFormat="1" ht="12.75" customHeight="1">
      <c r="A1009" s="358">
        <f t="shared" si="74"/>
        <v>15</v>
      </c>
      <c r="B1009" s="398">
        <v>610107060040101</v>
      </c>
      <c r="C1009" s="417" t="s">
        <v>1173</v>
      </c>
      <c r="D1009" s="359">
        <f>+SUMIF('BG SISTEMA'!A:A,'CA EF'!B1009,'BG SISTEMA'!F:F)</f>
        <v>0</v>
      </c>
      <c r="E1009" s="360"/>
      <c r="F1009" s="360"/>
      <c r="G1009" s="361">
        <v>0</v>
      </c>
      <c r="H1009" s="361">
        <f t="shared" si="75"/>
        <v>0</v>
      </c>
      <c r="I1009" s="361">
        <v>0</v>
      </c>
      <c r="J1009" s="361">
        <v>0</v>
      </c>
      <c r="K1009" s="361">
        <v>0</v>
      </c>
      <c r="L1009" s="361">
        <v>0</v>
      </c>
      <c r="M1009" s="361">
        <v>0</v>
      </c>
      <c r="N1009" s="361">
        <v>0</v>
      </c>
      <c r="O1009" s="361">
        <v>0</v>
      </c>
      <c r="P1009" s="361">
        <v>0</v>
      </c>
      <c r="Q1009" s="361">
        <v>0</v>
      </c>
      <c r="R1009" s="361">
        <v>0</v>
      </c>
      <c r="S1009" s="361">
        <v>0</v>
      </c>
      <c r="T1009" s="361">
        <v>0</v>
      </c>
      <c r="U1009" s="361">
        <v>0</v>
      </c>
      <c r="V1009" s="361">
        <v>0</v>
      </c>
      <c r="W1009" s="361">
        <v>0</v>
      </c>
      <c r="X1009" s="361">
        <v>0</v>
      </c>
      <c r="Y1009" s="361">
        <v>0</v>
      </c>
      <c r="Z1009" s="362">
        <f t="shared" si="76"/>
        <v>0</v>
      </c>
      <c r="AA1009" s="365"/>
    </row>
    <row r="1010" spans="1:27" s="364" customFormat="1" ht="12.75" customHeight="1">
      <c r="A1010" s="358">
        <f t="shared" si="74"/>
        <v>15</v>
      </c>
      <c r="B1010" s="398">
        <v>610107060040199</v>
      </c>
      <c r="C1010" s="417" t="s">
        <v>1174</v>
      </c>
      <c r="D1010" s="359">
        <f>+SUMIF('BG SISTEMA'!A:A,'CA EF'!B1010,'BG SISTEMA'!F:F)</f>
        <v>0</v>
      </c>
      <c r="E1010" s="360"/>
      <c r="F1010" s="360"/>
      <c r="G1010" s="361">
        <v>0</v>
      </c>
      <c r="H1010" s="361">
        <f t="shared" si="75"/>
        <v>0</v>
      </c>
      <c r="I1010" s="361">
        <v>0</v>
      </c>
      <c r="J1010" s="361">
        <v>0</v>
      </c>
      <c r="K1010" s="361">
        <v>0</v>
      </c>
      <c r="L1010" s="361">
        <v>0</v>
      </c>
      <c r="M1010" s="361">
        <v>0</v>
      </c>
      <c r="N1010" s="361">
        <v>0</v>
      </c>
      <c r="O1010" s="361">
        <v>0</v>
      </c>
      <c r="P1010" s="361">
        <v>0</v>
      </c>
      <c r="Q1010" s="361">
        <v>0</v>
      </c>
      <c r="R1010" s="361">
        <v>0</v>
      </c>
      <c r="S1010" s="361">
        <v>0</v>
      </c>
      <c r="T1010" s="361">
        <v>0</v>
      </c>
      <c r="U1010" s="361">
        <v>0</v>
      </c>
      <c r="V1010" s="361">
        <v>0</v>
      </c>
      <c r="W1010" s="361">
        <v>0</v>
      </c>
      <c r="X1010" s="361">
        <v>0</v>
      </c>
      <c r="Y1010" s="361">
        <v>0</v>
      </c>
      <c r="Z1010" s="362">
        <f t="shared" si="76"/>
        <v>0</v>
      </c>
      <c r="AA1010" s="365"/>
    </row>
    <row r="1011" spans="1:27" s="364" customFormat="1" ht="12.75" customHeight="1">
      <c r="A1011" s="358">
        <f t="shared" si="74"/>
        <v>15</v>
      </c>
      <c r="B1011" s="398">
        <v>610107080010101</v>
      </c>
      <c r="C1011" s="417" t="s">
        <v>1175</v>
      </c>
      <c r="D1011" s="359">
        <f>+SUMIF('BG SISTEMA'!A:A,'CA EF'!B1011,'BG SISTEMA'!F:F)</f>
        <v>0</v>
      </c>
      <c r="E1011" s="360"/>
      <c r="F1011" s="360"/>
      <c r="G1011" s="361">
        <v>0</v>
      </c>
      <c r="H1011" s="361">
        <f t="shared" si="75"/>
        <v>0</v>
      </c>
      <c r="I1011" s="361">
        <v>0</v>
      </c>
      <c r="J1011" s="361">
        <v>0</v>
      </c>
      <c r="K1011" s="361">
        <v>0</v>
      </c>
      <c r="L1011" s="361">
        <v>0</v>
      </c>
      <c r="M1011" s="361">
        <v>0</v>
      </c>
      <c r="N1011" s="361">
        <v>0</v>
      </c>
      <c r="O1011" s="361">
        <v>0</v>
      </c>
      <c r="P1011" s="361">
        <v>0</v>
      </c>
      <c r="Q1011" s="361">
        <v>0</v>
      </c>
      <c r="R1011" s="361">
        <v>0</v>
      </c>
      <c r="S1011" s="361">
        <v>0</v>
      </c>
      <c r="T1011" s="361">
        <v>0</v>
      </c>
      <c r="U1011" s="361">
        <v>0</v>
      </c>
      <c r="V1011" s="361">
        <v>0</v>
      </c>
      <c r="W1011" s="361">
        <v>0</v>
      </c>
      <c r="X1011" s="361">
        <v>0</v>
      </c>
      <c r="Y1011" s="361">
        <v>0</v>
      </c>
      <c r="Z1011" s="362">
        <f t="shared" si="76"/>
        <v>0</v>
      </c>
      <c r="AA1011" s="365"/>
    </row>
    <row r="1012" spans="1:27" s="364" customFormat="1" ht="12.75" customHeight="1">
      <c r="A1012" s="358">
        <f t="shared" si="74"/>
        <v>15</v>
      </c>
      <c r="B1012" s="398">
        <v>610107080010199</v>
      </c>
      <c r="C1012" s="417" t="s">
        <v>1176</v>
      </c>
      <c r="D1012" s="359">
        <f>+SUMIF('BG SISTEMA'!A:A,'CA EF'!B1012,'BG SISTEMA'!F:F)</f>
        <v>0</v>
      </c>
      <c r="E1012" s="360"/>
      <c r="F1012" s="360"/>
      <c r="G1012" s="361">
        <v>0</v>
      </c>
      <c r="H1012" s="361">
        <f t="shared" si="75"/>
        <v>0</v>
      </c>
      <c r="I1012" s="361">
        <v>0</v>
      </c>
      <c r="J1012" s="361">
        <v>0</v>
      </c>
      <c r="K1012" s="361">
        <v>0</v>
      </c>
      <c r="L1012" s="361">
        <v>0</v>
      </c>
      <c r="M1012" s="361">
        <v>0</v>
      </c>
      <c r="N1012" s="361">
        <v>0</v>
      </c>
      <c r="O1012" s="361">
        <v>0</v>
      </c>
      <c r="P1012" s="361">
        <v>0</v>
      </c>
      <c r="Q1012" s="361">
        <v>0</v>
      </c>
      <c r="R1012" s="361">
        <v>0</v>
      </c>
      <c r="S1012" s="361">
        <v>0</v>
      </c>
      <c r="T1012" s="361">
        <v>0</v>
      </c>
      <c r="U1012" s="361">
        <v>0</v>
      </c>
      <c r="V1012" s="361">
        <v>0</v>
      </c>
      <c r="W1012" s="361">
        <v>0</v>
      </c>
      <c r="X1012" s="361">
        <v>0</v>
      </c>
      <c r="Y1012" s="361">
        <v>0</v>
      </c>
      <c r="Z1012" s="362">
        <f t="shared" si="76"/>
        <v>0</v>
      </c>
      <c r="AA1012" s="365"/>
    </row>
    <row r="1013" spans="1:27" s="364" customFormat="1" ht="12.75" customHeight="1">
      <c r="A1013" s="358">
        <f t="shared" si="74"/>
        <v>15</v>
      </c>
      <c r="B1013" s="398">
        <v>610107080020101</v>
      </c>
      <c r="C1013" s="417" t="s">
        <v>1177</v>
      </c>
      <c r="D1013" s="359">
        <f>+SUMIF('BG SISTEMA'!A:A,'CA EF'!B1013,'BG SISTEMA'!F:F)</f>
        <v>0</v>
      </c>
      <c r="E1013" s="360"/>
      <c r="F1013" s="360"/>
      <c r="G1013" s="361">
        <v>0</v>
      </c>
      <c r="H1013" s="361">
        <f t="shared" si="75"/>
        <v>0</v>
      </c>
      <c r="I1013" s="361">
        <v>0</v>
      </c>
      <c r="J1013" s="361">
        <v>0</v>
      </c>
      <c r="K1013" s="361">
        <v>0</v>
      </c>
      <c r="L1013" s="361">
        <v>0</v>
      </c>
      <c r="M1013" s="361">
        <v>0</v>
      </c>
      <c r="N1013" s="361">
        <v>0</v>
      </c>
      <c r="O1013" s="361">
        <v>0</v>
      </c>
      <c r="P1013" s="361">
        <v>0</v>
      </c>
      <c r="Q1013" s="361">
        <v>0</v>
      </c>
      <c r="R1013" s="361">
        <v>0</v>
      </c>
      <c r="S1013" s="361">
        <v>0</v>
      </c>
      <c r="T1013" s="361">
        <v>0</v>
      </c>
      <c r="U1013" s="361">
        <v>0</v>
      </c>
      <c r="V1013" s="361">
        <v>0</v>
      </c>
      <c r="W1013" s="361">
        <v>0</v>
      </c>
      <c r="X1013" s="361">
        <v>0</v>
      </c>
      <c r="Y1013" s="361">
        <v>0</v>
      </c>
      <c r="Z1013" s="362">
        <f t="shared" si="76"/>
        <v>0</v>
      </c>
      <c r="AA1013" s="363"/>
    </row>
    <row r="1014" spans="1:27" s="364" customFormat="1" ht="12.75" customHeight="1">
      <c r="A1014" s="358">
        <f t="shared" si="74"/>
        <v>15</v>
      </c>
      <c r="B1014" s="398">
        <v>610107080020199</v>
      </c>
      <c r="C1014" s="417" t="s">
        <v>1178</v>
      </c>
      <c r="D1014" s="359">
        <f>+SUMIF('BG SISTEMA'!A:A,'CA EF'!B1014,'BG SISTEMA'!F:F)</f>
        <v>0</v>
      </c>
      <c r="E1014" s="360"/>
      <c r="F1014" s="360"/>
      <c r="G1014" s="361">
        <v>0</v>
      </c>
      <c r="H1014" s="361">
        <f t="shared" si="75"/>
        <v>0</v>
      </c>
      <c r="I1014" s="361">
        <v>0</v>
      </c>
      <c r="J1014" s="361">
        <v>0</v>
      </c>
      <c r="K1014" s="361">
        <v>0</v>
      </c>
      <c r="L1014" s="361">
        <v>0</v>
      </c>
      <c r="M1014" s="361">
        <v>0</v>
      </c>
      <c r="N1014" s="361">
        <v>0</v>
      </c>
      <c r="O1014" s="361">
        <v>0</v>
      </c>
      <c r="P1014" s="361">
        <v>0</v>
      </c>
      <c r="Q1014" s="361">
        <v>0</v>
      </c>
      <c r="R1014" s="361">
        <v>0</v>
      </c>
      <c r="S1014" s="361">
        <v>0</v>
      </c>
      <c r="T1014" s="361">
        <v>0</v>
      </c>
      <c r="U1014" s="361">
        <v>0</v>
      </c>
      <c r="V1014" s="361">
        <v>0</v>
      </c>
      <c r="W1014" s="361">
        <v>0</v>
      </c>
      <c r="X1014" s="361">
        <v>0</v>
      </c>
      <c r="Y1014" s="361">
        <v>0</v>
      </c>
      <c r="Z1014" s="362">
        <f t="shared" si="76"/>
        <v>0</v>
      </c>
      <c r="AA1014" s="363"/>
    </row>
    <row r="1015" spans="1:27" s="364" customFormat="1" ht="12.75" customHeight="1">
      <c r="A1015" s="358">
        <f t="shared" si="74"/>
        <v>15</v>
      </c>
      <c r="B1015" s="398">
        <v>610107080030101</v>
      </c>
      <c r="C1015" s="417" t="s">
        <v>1179</v>
      </c>
      <c r="D1015" s="359">
        <f>+SUMIF('BG SISTEMA'!A:A,'CA EF'!B1015,'BG SISTEMA'!F:F)</f>
        <v>0</v>
      </c>
      <c r="E1015" s="360"/>
      <c r="F1015" s="360"/>
      <c r="G1015" s="361">
        <v>0</v>
      </c>
      <c r="H1015" s="361">
        <f t="shared" si="75"/>
        <v>0</v>
      </c>
      <c r="I1015" s="361">
        <v>0</v>
      </c>
      <c r="J1015" s="361">
        <v>0</v>
      </c>
      <c r="K1015" s="361">
        <v>0</v>
      </c>
      <c r="L1015" s="361">
        <v>0</v>
      </c>
      <c r="M1015" s="361">
        <v>0</v>
      </c>
      <c r="N1015" s="361">
        <v>0</v>
      </c>
      <c r="O1015" s="361">
        <v>0</v>
      </c>
      <c r="P1015" s="361">
        <v>0</v>
      </c>
      <c r="Q1015" s="361">
        <v>0</v>
      </c>
      <c r="R1015" s="361">
        <v>0</v>
      </c>
      <c r="S1015" s="361">
        <v>0</v>
      </c>
      <c r="T1015" s="361">
        <v>0</v>
      </c>
      <c r="U1015" s="361">
        <v>0</v>
      </c>
      <c r="V1015" s="361">
        <v>0</v>
      </c>
      <c r="W1015" s="361">
        <v>0</v>
      </c>
      <c r="X1015" s="361">
        <v>0</v>
      </c>
      <c r="Y1015" s="361">
        <v>0</v>
      </c>
      <c r="Z1015" s="362">
        <f t="shared" si="76"/>
        <v>0</v>
      </c>
      <c r="AA1015" s="363"/>
    </row>
    <row r="1016" spans="1:27" s="364" customFormat="1" ht="12.75" customHeight="1">
      <c r="A1016" s="358">
        <f t="shared" si="74"/>
        <v>15</v>
      </c>
      <c r="B1016" s="398">
        <v>610107080030199</v>
      </c>
      <c r="C1016" s="417" t="s">
        <v>1180</v>
      </c>
      <c r="D1016" s="359">
        <f>+SUMIF('BG SISTEMA'!A:A,'CA EF'!B1016,'BG SISTEMA'!F:F)</f>
        <v>0</v>
      </c>
      <c r="E1016" s="360"/>
      <c r="F1016" s="360"/>
      <c r="G1016" s="361">
        <v>0</v>
      </c>
      <c r="H1016" s="361">
        <f t="shared" si="75"/>
        <v>0</v>
      </c>
      <c r="I1016" s="361">
        <v>0</v>
      </c>
      <c r="J1016" s="361">
        <v>0</v>
      </c>
      <c r="K1016" s="361">
        <v>0</v>
      </c>
      <c r="L1016" s="361">
        <v>0</v>
      </c>
      <c r="M1016" s="361">
        <v>0</v>
      </c>
      <c r="N1016" s="361">
        <v>0</v>
      </c>
      <c r="O1016" s="361">
        <v>0</v>
      </c>
      <c r="P1016" s="361">
        <v>0</v>
      </c>
      <c r="Q1016" s="361">
        <v>0</v>
      </c>
      <c r="R1016" s="361">
        <v>0</v>
      </c>
      <c r="S1016" s="361">
        <v>0</v>
      </c>
      <c r="T1016" s="361">
        <v>0</v>
      </c>
      <c r="U1016" s="361">
        <v>0</v>
      </c>
      <c r="V1016" s="361">
        <v>0</v>
      </c>
      <c r="W1016" s="361">
        <v>0</v>
      </c>
      <c r="X1016" s="361">
        <v>0</v>
      </c>
      <c r="Y1016" s="361">
        <v>0</v>
      </c>
      <c r="Z1016" s="362">
        <f t="shared" si="76"/>
        <v>0</v>
      </c>
      <c r="AA1016" s="363"/>
    </row>
    <row r="1017" spans="1:27" s="364" customFormat="1" ht="12.75" customHeight="1">
      <c r="A1017" s="358">
        <f t="shared" si="74"/>
        <v>15</v>
      </c>
      <c r="B1017" s="398">
        <v>610107080040101</v>
      </c>
      <c r="C1017" s="417" t="s">
        <v>1181</v>
      </c>
      <c r="D1017" s="359">
        <f>+SUMIF('BG SISTEMA'!A:A,'CA EF'!B1017,'BG SISTEMA'!F:F)</f>
        <v>0</v>
      </c>
      <c r="E1017" s="360"/>
      <c r="F1017" s="360"/>
      <c r="G1017" s="361">
        <v>0</v>
      </c>
      <c r="H1017" s="361">
        <f t="shared" si="75"/>
        <v>0</v>
      </c>
      <c r="I1017" s="361">
        <v>0</v>
      </c>
      <c r="J1017" s="361">
        <v>0</v>
      </c>
      <c r="K1017" s="361">
        <v>0</v>
      </c>
      <c r="L1017" s="361">
        <v>0</v>
      </c>
      <c r="M1017" s="361">
        <v>0</v>
      </c>
      <c r="N1017" s="361">
        <v>0</v>
      </c>
      <c r="O1017" s="361">
        <v>0</v>
      </c>
      <c r="P1017" s="361">
        <v>0</v>
      </c>
      <c r="Q1017" s="361">
        <v>0</v>
      </c>
      <c r="R1017" s="361">
        <v>0</v>
      </c>
      <c r="S1017" s="361">
        <v>0</v>
      </c>
      <c r="T1017" s="361">
        <v>0</v>
      </c>
      <c r="U1017" s="361">
        <v>0</v>
      </c>
      <c r="V1017" s="361">
        <v>0</v>
      </c>
      <c r="W1017" s="361">
        <v>0</v>
      </c>
      <c r="X1017" s="361">
        <v>0</v>
      </c>
      <c r="Y1017" s="361">
        <v>0</v>
      </c>
      <c r="Z1017" s="362">
        <f t="shared" si="76"/>
        <v>0</v>
      </c>
      <c r="AA1017" s="363"/>
    </row>
    <row r="1018" spans="1:27" s="364" customFormat="1" ht="12.75" customHeight="1">
      <c r="A1018" s="358">
        <f t="shared" si="74"/>
        <v>15</v>
      </c>
      <c r="B1018" s="398">
        <v>610107080040199</v>
      </c>
      <c r="C1018" s="417" t="s">
        <v>1182</v>
      </c>
      <c r="D1018" s="359">
        <f>+SUMIF('BG SISTEMA'!A:A,'CA EF'!B1018,'BG SISTEMA'!F:F)</f>
        <v>0</v>
      </c>
      <c r="E1018" s="360"/>
      <c r="F1018" s="360"/>
      <c r="G1018" s="361">
        <v>0</v>
      </c>
      <c r="H1018" s="361">
        <f t="shared" si="75"/>
        <v>0</v>
      </c>
      <c r="I1018" s="361">
        <v>0</v>
      </c>
      <c r="J1018" s="361">
        <v>0</v>
      </c>
      <c r="K1018" s="361">
        <v>0</v>
      </c>
      <c r="L1018" s="361">
        <v>0</v>
      </c>
      <c r="M1018" s="361">
        <v>0</v>
      </c>
      <c r="N1018" s="361">
        <v>0</v>
      </c>
      <c r="O1018" s="361">
        <v>0</v>
      </c>
      <c r="P1018" s="361">
        <v>0</v>
      </c>
      <c r="Q1018" s="361">
        <v>0</v>
      </c>
      <c r="R1018" s="361">
        <v>0</v>
      </c>
      <c r="S1018" s="361">
        <v>0</v>
      </c>
      <c r="T1018" s="361">
        <v>0</v>
      </c>
      <c r="U1018" s="361">
        <v>0</v>
      </c>
      <c r="V1018" s="361">
        <v>0</v>
      </c>
      <c r="W1018" s="361">
        <v>0</v>
      </c>
      <c r="X1018" s="361">
        <v>0</v>
      </c>
      <c r="Y1018" s="361">
        <v>0</v>
      </c>
      <c r="Z1018" s="362">
        <f t="shared" si="76"/>
        <v>0</v>
      </c>
      <c r="AA1018" s="363"/>
    </row>
    <row r="1019" spans="1:27" s="364" customFormat="1" ht="12.75" customHeight="1">
      <c r="A1019" s="358">
        <f t="shared" si="74"/>
        <v>15</v>
      </c>
      <c r="B1019" s="398">
        <v>610207100010101</v>
      </c>
      <c r="C1019" s="417" t="s">
        <v>1183</v>
      </c>
      <c r="D1019" s="359">
        <f>+SUMIF('BG SISTEMA'!A:A,'CA EF'!B1019,'BG SISTEMA'!F:F)</f>
        <v>-1641317627</v>
      </c>
      <c r="E1019" s="360"/>
      <c r="F1019" s="360"/>
      <c r="G1019" s="361">
        <v>0</v>
      </c>
      <c r="H1019" s="361">
        <f t="shared" si="75"/>
        <v>-1641317627</v>
      </c>
      <c r="I1019" s="361">
        <f>-$H1019</f>
        <v>1641317627</v>
      </c>
      <c r="J1019" s="361">
        <v>0</v>
      </c>
      <c r="K1019" s="361">
        <v>0</v>
      </c>
      <c r="L1019" s="361">
        <v>0</v>
      </c>
      <c r="M1019" s="361">
        <v>0</v>
      </c>
      <c r="N1019" s="361">
        <v>0</v>
      </c>
      <c r="O1019" s="361">
        <v>0</v>
      </c>
      <c r="P1019" s="361">
        <v>0</v>
      </c>
      <c r="Q1019" s="361">
        <v>0</v>
      </c>
      <c r="R1019" s="361">
        <v>0</v>
      </c>
      <c r="S1019" s="361">
        <v>0</v>
      </c>
      <c r="T1019" s="361">
        <v>0</v>
      </c>
      <c r="U1019" s="361">
        <v>0</v>
      </c>
      <c r="V1019" s="361">
        <v>0</v>
      </c>
      <c r="W1019" s="361">
        <v>0</v>
      </c>
      <c r="X1019" s="361">
        <v>0</v>
      </c>
      <c r="Y1019" s="361">
        <v>0</v>
      </c>
      <c r="Z1019" s="362">
        <f t="shared" si="76"/>
        <v>0</v>
      </c>
      <c r="AA1019" s="363"/>
    </row>
    <row r="1020" spans="1:27" s="364" customFormat="1" ht="12.75" customHeight="1">
      <c r="A1020" s="358">
        <f t="shared" si="74"/>
        <v>15</v>
      </c>
      <c r="B1020" s="398">
        <v>610207100010199</v>
      </c>
      <c r="C1020" s="417" t="s">
        <v>1184</v>
      </c>
      <c r="D1020" s="359">
        <f>+SUMIF('BG SISTEMA'!A:A,'CA EF'!B1020,'BG SISTEMA'!F:F)</f>
        <v>-1428311786</v>
      </c>
      <c r="E1020" s="360"/>
      <c r="F1020" s="360"/>
      <c r="G1020" s="361">
        <v>0</v>
      </c>
      <c r="H1020" s="361">
        <f t="shared" si="75"/>
        <v>-1428311786</v>
      </c>
      <c r="I1020" s="361">
        <f>-$H1020</f>
        <v>1428311786</v>
      </c>
      <c r="J1020" s="361">
        <v>0</v>
      </c>
      <c r="K1020" s="361">
        <v>0</v>
      </c>
      <c r="L1020" s="361">
        <v>0</v>
      </c>
      <c r="M1020" s="361">
        <v>0</v>
      </c>
      <c r="N1020" s="361">
        <v>0</v>
      </c>
      <c r="O1020" s="361">
        <v>0</v>
      </c>
      <c r="P1020" s="361">
        <v>0</v>
      </c>
      <c r="Q1020" s="361">
        <v>0</v>
      </c>
      <c r="R1020" s="361">
        <v>0</v>
      </c>
      <c r="S1020" s="361">
        <v>0</v>
      </c>
      <c r="T1020" s="361">
        <v>0</v>
      </c>
      <c r="U1020" s="361">
        <v>0</v>
      </c>
      <c r="V1020" s="361">
        <v>0</v>
      </c>
      <c r="W1020" s="361">
        <v>0</v>
      </c>
      <c r="X1020" s="361">
        <v>0</v>
      </c>
      <c r="Y1020" s="361">
        <v>0</v>
      </c>
      <c r="Z1020" s="362">
        <f t="shared" si="76"/>
        <v>0</v>
      </c>
      <c r="AA1020" s="363"/>
    </row>
    <row r="1021" spans="1:27" s="364" customFormat="1" ht="12.75" customHeight="1">
      <c r="A1021" s="358">
        <f t="shared" si="74"/>
        <v>15</v>
      </c>
      <c r="B1021" s="398">
        <v>610207100020101</v>
      </c>
      <c r="C1021" s="417" t="s">
        <v>1185</v>
      </c>
      <c r="D1021" s="359">
        <f>+SUMIF('BG SISTEMA'!A:A,'CA EF'!B1021,'BG SISTEMA'!F:F)</f>
        <v>0</v>
      </c>
      <c r="E1021" s="360"/>
      <c r="F1021" s="360"/>
      <c r="G1021" s="361">
        <v>0</v>
      </c>
      <c r="H1021" s="361">
        <f t="shared" si="75"/>
        <v>0</v>
      </c>
      <c r="I1021" s="361">
        <v>0</v>
      </c>
      <c r="J1021" s="361">
        <v>0</v>
      </c>
      <c r="K1021" s="361">
        <v>0</v>
      </c>
      <c r="L1021" s="361">
        <v>0</v>
      </c>
      <c r="M1021" s="361">
        <v>0</v>
      </c>
      <c r="N1021" s="361">
        <v>0</v>
      </c>
      <c r="O1021" s="361">
        <v>0</v>
      </c>
      <c r="P1021" s="361">
        <v>0</v>
      </c>
      <c r="Q1021" s="361">
        <v>0</v>
      </c>
      <c r="R1021" s="361">
        <v>0</v>
      </c>
      <c r="S1021" s="361">
        <v>0</v>
      </c>
      <c r="T1021" s="361">
        <v>0</v>
      </c>
      <c r="U1021" s="361">
        <v>0</v>
      </c>
      <c r="V1021" s="361">
        <v>0</v>
      </c>
      <c r="W1021" s="361">
        <v>0</v>
      </c>
      <c r="X1021" s="361">
        <v>0</v>
      </c>
      <c r="Y1021" s="361">
        <v>0</v>
      </c>
      <c r="Z1021" s="362">
        <f t="shared" si="76"/>
        <v>0</v>
      </c>
      <c r="AA1021" s="363"/>
    </row>
    <row r="1022" spans="1:27" s="364" customFormat="1" ht="12.75" customHeight="1">
      <c r="A1022" s="358">
        <f t="shared" si="74"/>
        <v>15</v>
      </c>
      <c r="B1022" s="398">
        <v>610207100020199</v>
      </c>
      <c r="C1022" s="417" t="s">
        <v>1186</v>
      </c>
      <c r="D1022" s="359">
        <f>+SUMIF('BG SISTEMA'!A:A,'CA EF'!B1022,'BG SISTEMA'!F:F)</f>
        <v>0</v>
      </c>
      <c r="E1022" s="360"/>
      <c r="F1022" s="360"/>
      <c r="G1022" s="361">
        <v>0</v>
      </c>
      <c r="H1022" s="361">
        <f t="shared" si="75"/>
        <v>0</v>
      </c>
      <c r="I1022" s="361">
        <v>0</v>
      </c>
      <c r="J1022" s="361">
        <v>0</v>
      </c>
      <c r="K1022" s="361">
        <v>0</v>
      </c>
      <c r="L1022" s="361">
        <v>0</v>
      </c>
      <c r="M1022" s="361">
        <v>0</v>
      </c>
      <c r="N1022" s="361">
        <v>0</v>
      </c>
      <c r="O1022" s="361">
        <v>0</v>
      </c>
      <c r="P1022" s="361">
        <v>0</v>
      </c>
      <c r="Q1022" s="361">
        <v>0</v>
      </c>
      <c r="R1022" s="361">
        <v>0</v>
      </c>
      <c r="S1022" s="361">
        <v>0</v>
      </c>
      <c r="T1022" s="361">
        <v>0</v>
      </c>
      <c r="U1022" s="361">
        <v>0</v>
      </c>
      <c r="V1022" s="361">
        <v>0</v>
      </c>
      <c r="W1022" s="361">
        <v>0</v>
      </c>
      <c r="X1022" s="361">
        <v>0</v>
      </c>
      <c r="Y1022" s="361">
        <v>0</v>
      </c>
      <c r="Z1022" s="362">
        <f t="shared" si="76"/>
        <v>0</v>
      </c>
      <c r="AA1022" s="363"/>
    </row>
    <row r="1023" spans="1:27" s="364" customFormat="1" ht="12.75" customHeight="1">
      <c r="A1023" s="358">
        <f t="shared" si="74"/>
        <v>15</v>
      </c>
      <c r="B1023" s="398">
        <v>610307260010101</v>
      </c>
      <c r="C1023" s="417" t="s">
        <v>1187</v>
      </c>
      <c r="D1023" s="359">
        <f>+SUMIF('BG SISTEMA'!A:A,'CA EF'!B1023,'BG SISTEMA'!F:F)</f>
        <v>0</v>
      </c>
      <c r="E1023" s="360"/>
      <c r="F1023" s="360"/>
      <c r="G1023" s="361">
        <v>0</v>
      </c>
      <c r="H1023" s="361">
        <f t="shared" si="75"/>
        <v>0</v>
      </c>
      <c r="I1023" s="361">
        <v>0</v>
      </c>
      <c r="J1023" s="361">
        <v>0</v>
      </c>
      <c r="K1023" s="361">
        <v>0</v>
      </c>
      <c r="L1023" s="361">
        <v>0</v>
      </c>
      <c r="M1023" s="361">
        <v>0</v>
      </c>
      <c r="N1023" s="361">
        <v>0</v>
      </c>
      <c r="O1023" s="361">
        <v>0</v>
      </c>
      <c r="P1023" s="361">
        <v>0</v>
      </c>
      <c r="Q1023" s="361">
        <v>0</v>
      </c>
      <c r="R1023" s="361">
        <v>0</v>
      </c>
      <c r="S1023" s="361">
        <v>0</v>
      </c>
      <c r="T1023" s="361">
        <v>0</v>
      </c>
      <c r="U1023" s="361">
        <v>0</v>
      </c>
      <c r="V1023" s="361">
        <v>0</v>
      </c>
      <c r="W1023" s="361">
        <v>0</v>
      </c>
      <c r="X1023" s="361">
        <v>0</v>
      </c>
      <c r="Y1023" s="361">
        <v>0</v>
      </c>
      <c r="Z1023" s="362">
        <f t="shared" si="76"/>
        <v>0</v>
      </c>
      <c r="AA1023" s="365"/>
    </row>
    <row r="1024" spans="1:27" s="364" customFormat="1" ht="12.75" customHeight="1">
      <c r="A1024" s="358">
        <f t="shared" si="74"/>
        <v>15</v>
      </c>
      <c r="B1024" s="398">
        <v>610307260010199</v>
      </c>
      <c r="C1024" s="417" t="s">
        <v>1188</v>
      </c>
      <c r="D1024" s="359">
        <f>+SUMIF('BG SISTEMA'!A:A,'CA EF'!B1024,'BG SISTEMA'!F:F)</f>
        <v>0</v>
      </c>
      <c r="E1024" s="360"/>
      <c r="F1024" s="360"/>
      <c r="G1024" s="361">
        <v>0</v>
      </c>
      <c r="H1024" s="361">
        <f t="shared" si="75"/>
        <v>0</v>
      </c>
      <c r="I1024" s="361">
        <v>0</v>
      </c>
      <c r="J1024" s="361">
        <v>0</v>
      </c>
      <c r="K1024" s="361">
        <v>0</v>
      </c>
      <c r="L1024" s="361">
        <v>0</v>
      </c>
      <c r="M1024" s="361">
        <v>0</v>
      </c>
      <c r="N1024" s="361">
        <v>0</v>
      </c>
      <c r="O1024" s="361">
        <v>0</v>
      </c>
      <c r="P1024" s="361">
        <v>0</v>
      </c>
      <c r="Q1024" s="361">
        <v>0</v>
      </c>
      <c r="R1024" s="361">
        <v>0</v>
      </c>
      <c r="S1024" s="361">
        <v>0</v>
      </c>
      <c r="T1024" s="361">
        <v>0</v>
      </c>
      <c r="U1024" s="361">
        <v>0</v>
      </c>
      <c r="V1024" s="361">
        <v>0</v>
      </c>
      <c r="W1024" s="361">
        <v>0</v>
      </c>
      <c r="X1024" s="361">
        <v>0</v>
      </c>
      <c r="Y1024" s="361">
        <v>0</v>
      </c>
      <c r="Z1024" s="362">
        <f t="shared" si="76"/>
        <v>0</v>
      </c>
      <c r="AA1024" s="365"/>
    </row>
    <row r="1025" spans="1:27" s="364" customFormat="1" ht="12.75" customHeight="1">
      <c r="A1025" s="358">
        <f t="shared" si="74"/>
        <v>15</v>
      </c>
      <c r="B1025" s="398">
        <v>610307260020101</v>
      </c>
      <c r="C1025" s="417" t="s">
        <v>1189</v>
      </c>
      <c r="D1025" s="359">
        <f>+SUMIF('BG SISTEMA'!A:A,'CA EF'!B1025,'BG SISTEMA'!F:F)</f>
        <v>0</v>
      </c>
      <c r="E1025" s="360"/>
      <c r="F1025" s="360"/>
      <c r="G1025" s="361">
        <v>0</v>
      </c>
      <c r="H1025" s="361">
        <f t="shared" si="75"/>
        <v>0</v>
      </c>
      <c r="I1025" s="361">
        <v>0</v>
      </c>
      <c r="J1025" s="361">
        <v>0</v>
      </c>
      <c r="K1025" s="361">
        <v>0</v>
      </c>
      <c r="L1025" s="361">
        <v>0</v>
      </c>
      <c r="M1025" s="361">
        <v>0</v>
      </c>
      <c r="N1025" s="361">
        <v>0</v>
      </c>
      <c r="O1025" s="361">
        <v>0</v>
      </c>
      <c r="P1025" s="361">
        <v>0</v>
      </c>
      <c r="Q1025" s="361">
        <v>0</v>
      </c>
      <c r="R1025" s="361">
        <v>0</v>
      </c>
      <c r="S1025" s="361">
        <v>0</v>
      </c>
      <c r="T1025" s="361">
        <v>0</v>
      </c>
      <c r="U1025" s="361">
        <v>0</v>
      </c>
      <c r="V1025" s="361">
        <v>0</v>
      </c>
      <c r="W1025" s="361">
        <v>0</v>
      </c>
      <c r="X1025" s="361">
        <v>0</v>
      </c>
      <c r="Y1025" s="361">
        <v>0</v>
      </c>
      <c r="Z1025" s="362">
        <f t="shared" si="76"/>
        <v>0</v>
      </c>
      <c r="AA1025" s="365"/>
    </row>
    <row r="1026" spans="1:27" s="364" customFormat="1" ht="12.75" customHeight="1">
      <c r="A1026" s="358">
        <f t="shared" si="74"/>
        <v>15</v>
      </c>
      <c r="B1026" s="398">
        <v>610307260020199</v>
      </c>
      <c r="C1026" s="417" t="s">
        <v>1190</v>
      </c>
      <c r="D1026" s="359">
        <f>+SUMIF('BG SISTEMA'!A:A,'CA EF'!B1026,'BG SISTEMA'!F:F)</f>
        <v>0</v>
      </c>
      <c r="E1026" s="360"/>
      <c r="F1026" s="360"/>
      <c r="G1026" s="361">
        <v>0</v>
      </c>
      <c r="H1026" s="361">
        <f t="shared" si="75"/>
        <v>0</v>
      </c>
      <c r="I1026" s="361">
        <v>0</v>
      </c>
      <c r="J1026" s="361">
        <v>0</v>
      </c>
      <c r="K1026" s="361">
        <v>0</v>
      </c>
      <c r="L1026" s="361">
        <v>0</v>
      </c>
      <c r="M1026" s="361">
        <v>0</v>
      </c>
      <c r="N1026" s="361">
        <v>0</v>
      </c>
      <c r="O1026" s="361">
        <v>0</v>
      </c>
      <c r="P1026" s="361">
        <v>0</v>
      </c>
      <c r="Q1026" s="361">
        <v>0</v>
      </c>
      <c r="R1026" s="361">
        <v>0</v>
      </c>
      <c r="S1026" s="361">
        <v>0</v>
      </c>
      <c r="T1026" s="361">
        <v>0</v>
      </c>
      <c r="U1026" s="361">
        <v>0</v>
      </c>
      <c r="V1026" s="361">
        <v>0</v>
      </c>
      <c r="W1026" s="361">
        <v>0</v>
      </c>
      <c r="X1026" s="361">
        <v>0</v>
      </c>
      <c r="Y1026" s="361">
        <v>0</v>
      </c>
      <c r="Z1026" s="362">
        <f t="shared" si="76"/>
        <v>0</v>
      </c>
      <c r="AA1026" s="365"/>
    </row>
    <row r="1027" spans="1:27" s="364" customFormat="1" ht="12.75" customHeight="1">
      <c r="A1027" s="358">
        <f t="shared" si="74"/>
        <v>15</v>
      </c>
      <c r="B1027" s="398">
        <v>610307260030101</v>
      </c>
      <c r="C1027" s="417" t="s">
        <v>1191</v>
      </c>
      <c r="D1027" s="359">
        <f>+SUMIF('BG SISTEMA'!A:A,'CA EF'!B1027,'BG SISTEMA'!F:F)</f>
        <v>0</v>
      </c>
      <c r="E1027" s="360"/>
      <c r="F1027" s="360"/>
      <c r="G1027" s="361">
        <v>0</v>
      </c>
      <c r="H1027" s="361">
        <f t="shared" si="75"/>
        <v>0</v>
      </c>
      <c r="I1027" s="361">
        <v>0</v>
      </c>
      <c r="J1027" s="361">
        <v>0</v>
      </c>
      <c r="K1027" s="361">
        <v>0</v>
      </c>
      <c r="L1027" s="361">
        <v>0</v>
      </c>
      <c r="M1027" s="361">
        <v>0</v>
      </c>
      <c r="N1027" s="361">
        <v>0</v>
      </c>
      <c r="O1027" s="361">
        <v>0</v>
      </c>
      <c r="P1027" s="361">
        <v>0</v>
      </c>
      <c r="Q1027" s="361">
        <v>0</v>
      </c>
      <c r="R1027" s="361">
        <v>0</v>
      </c>
      <c r="S1027" s="361">
        <v>0</v>
      </c>
      <c r="T1027" s="361">
        <v>0</v>
      </c>
      <c r="U1027" s="361">
        <v>0</v>
      </c>
      <c r="V1027" s="361">
        <v>0</v>
      </c>
      <c r="W1027" s="361">
        <v>0</v>
      </c>
      <c r="X1027" s="361">
        <v>0</v>
      </c>
      <c r="Y1027" s="361">
        <v>0</v>
      </c>
      <c r="Z1027" s="362">
        <f t="shared" si="76"/>
        <v>0</v>
      </c>
      <c r="AA1027" s="365"/>
    </row>
    <row r="1028" spans="1:27" s="364" customFormat="1" ht="12.75" customHeight="1">
      <c r="A1028" s="358">
        <f t="shared" si="74"/>
        <v>15</v>
      </c>
      <c r="B1028" s="398">
        <v>610307260030199</v>
      </c>
      <c r="C1028" s="417" t="s">
        <v>1192</v>
      </c>
      <c r="D1028" s="359">
        <f>+SUMIF('BG SISTEMA'!A:A,'CA EF'!B1028,'BG SISTEMA'!F:F)</f>
        <v>0</v>
      </c>
      <c r="E1028" s="360"/>
      <c r="F1028" s="360"/>
      <c r="G1028" s="361">
        <v>0</v>
      </c>
      <c r="H1028" s="361">
        <f t="shared" si="75"/>
        <v>0</v>
      </c>
      <c r="I1028" s="361">
        <v>0</v>
      </c>
      <c r="J1028" s="361">
        <v>0</v>
      </c>
      <c r="K1028" s="361">
        <v>0</v>
      </c>
      <c r="L1028" s="361">
        <v>0</v>
      </c>
      <c r="M1028" s="361">
        <v>0</v>
      </c>
      <c r="N1028" s="361">
        <v>0</v>
      </c>
      <c r="O1028" s="361">
        <v>0</v>
      </c>
      <c r="P1028" s="361">
        <v>0</v>
      </c>
      <c r="Q1028" s="361">
        <v>0</v>
      </c>
      <c r="R1028" s="361">
        <v>0</v>
      </c>
      <c r="S1028" s="361">
        <v>0</v>
      </c>
      <c r="T1028" s="361">
        <v>0</v>
      </c>
      <c r="U1028" s="361">
        <v>0</v>
      </c>
      <c r="V1028" s="361">
        <v>0</v>
      </c>
      <c r="W1028" s="361">
        <v>0</v>
      </c>
      <c r="X1028" s="361">
        <v>0</v>
      </c>
      <c r="Y1028" s="361">
        <v>0</v>
      </c>
      <c r="Z1028" s="362">
        <f t="shared" si="76"/>
        <v>0</v>
      </c>
      <c r="AA1028" s="363"/>
    </row>
    <row r="1029" spans="1:27" s="364" customFormat="1" ht="12.75" customHeight="1">
      <c r="A1029" s="358">
        <f t="shared" si="74"/>
        <v>15</v>
      </c>
      <c r="B1029" s="398">
        <v>610307260040101</v>
      </c>
      <c r="C1029" s="417" t="s">
        <v>1193</v>
      </c>
      <c r="D1029" s="359">
        <f>+SUMIF('BG SISTEMA'!A:A,'CA EF'!B1029,'BG SISTEMA'!F:F)</f>
        <v>0</v>
      </c>
      <c r="E1029" s="360"/>
      <c r="F1029" s="360"/>
      <c r="G1029" s="361">
        <v>0</v>
      </c>
      <c r="H1029" s="361">
        <f t="shared" si="75"/>
        <v>0</v>
      </c>
      <c r="I1029" s="361">
        <v>0</v>
      </c>
      <c r="J1029" s="361">
        <v>0</v>
      </c>
      <c r="K1029" s="361">
        <v>0</v>
      </c>
      <c r="L1029" s="361">
        <v>0</v>
      </c>
      <c r="M1029" s="361">
        <v>0</v>
      </c>
      <c r="N1029" s="361">
        <v>0</v>
      </c>
      <c r="O1029" s="361">
        <v>0</v>
      </c>
      <c r="P1029" s="361">
        <v>0</v>
      </c>
      <c r="Q1029" s="361">
        <v>0</v>
      </c>
      <c r="R1029" s="361">
        <v>0</v>
      </c>
      <c r="S1029" s="361">
        <v>0</v>
      </c>
      <c r="T1029" s="361">
        <v>0</v>
      </c>
      <c r="U1029" s="361">
        <v>0</v>
      </c>
      <c r="V1029" s="361">
        <v>0</v>
      </c>
      <c r="W1029" s="361">
        <v>0</v>
      </c>
      <c r="X1029" s="361">
        <v>0</v>
      </c>
      <c r="Y1029" s="361">
        <v>0</v>
      </c>
      <c r="Z1029" s="362">
        <f t="shared" si="76"/>
        <v>0</v>
      </c>
      <c r="AA1029" s="365"/>
    </row>
    <row r="1030" spans="1:27" s="364" customFormat="1" ht="12.75" customHeight="1">
      <c r="A1030" s="358">
        <f t="shared" si="74"/>
        <v>15</v>
      </c>
      <c r="B1030" s="398">
        <v>610307260040199</v>
      </c>
      <c r="C1030" s="417" t="s">
        <v>1194</v>
      </c>
      <c r="D1030" s="359">
        <f>+SUMIF('BG SISTEMA'!A:A,'CA EF'!B1030,'BG SISTEMA'!F:F)</f>
        <v>0</v>
      </c>
      <c r="E1030" s="360"/>
      <c r="F1030" s="360"/>
      <c r="G1030" s="361">
        <v>0</v>
      </c>
      <c r="H1030" s="361">
        <f t="shared" si="75"/>
        <v>0</v>
      </c>
      <c r="I1030" s="361">
        <v>0</v>
      </c>
      <c r="J1030" s="361">
        <v>0</v>
      </c>
      <c r="K1030" s="361">
        <v>0</v>
      </c>
      <c r="L1030" s="361">
        <v>0</v>
      </c>
      <c r="M1030" s="361">
        <v>0</v>
      </c>
      <c r="N1030" s="361">
        <v>0</v>
      </c>
      <c r="O1030" s="361">
        <v>0</v>
      </c>
      <c r="P1030" s="361">
        <v>0</v>
      </c>
      <c r="Q1030" s="361">
        <v>0</v>
      </c>
      <c r="R1030" s="361">
        <v>0</v>
      </c>
      <c r="S1030" s="361">
        <v>0</v>
      </c>
      <c r="T1030" s="361">
        <v>0</v>
      </c>
      <c r="U1030" s="361">
        <v>0</v>
      </c>
      <c r="V1030" s="361">
        <v>0</v>
      </c>
      <c r="W1030" s="361">
        <v>0</v>
      </c>
      <c r="X1030" s="361">
        <v>0</v>
      </c>
      <c r="Y1030" s="361">
        <v>0</v>
      </c>
      <c r="Z1030" s="362">
        <f t="shared" si="76"/>
        <v>0</v>
      </c>
      <c r="AA1030" s="365"/>
    </row>
    <row r="1031" spans="1:27" s="364" customFormat="1" ht="12.75" customHeight="1">
      <c r="A1031" s="358">
        <f t="shared" si="74"/>
        <v>15</v>
      </c>
      <c r="B1031" s="398">
        <v>610307260050101</v>
      </c>
      <c r="C1031" s="417" t="s">
        <v>1195</v>
      </c>
      <c r="D1031" s="359">
        <f>+SUMIF('BG SISTEMA'!A:A,'CA EF'!B1031,'BG SISTEMA'!F:F)</f>
        <v>0</v>
      </c>
      <c r="E1031" s="360"/>
      <c r="F1031" s="360"/>
      <c r="G1031" s="361">
        <v>0</v>
      </c>
      <c r="H1031" s="361">
        <f t="shared" si="75"/>
        <v>0</v>
      </c>
      <c r="I1031" s="361">
        <v>0</v>
      </c>
      <c r="J1031" s="361">
        <v>0</v>
      </c>
      <c r="K1031" s="361">
        <v>0</v>
      </c>
      <c r="L1031" s="361">
        <v>0</v>
      </c>
      <c r="M1031" s="361">
        <v>0</v>
      </c>
      <c r="N1031" s="361">
        <v>0</v>
      </c>
      <c r="O1031" s="361">
        <v>0</v>
      </c>
      <c r="P1031" s="361">
        <v>0</v>
      </c>
      <c r="Q1031" s="361">
        <v>0</v>
      </c>
      <c r="R1031" s="361">
        <v>0</v>
      </c>
      <c r="S1031" s="361">
        <v>0</v>
      </c>
      <c r="T1031" s="361">
        <v>0</v>
      </c>
      <c r="U1031" s="361">
        <v>0</v>
      </c>
      <c r="V1031" s="361">
        <v>0</v>
      </c>
      <c r="W1031" s="361">
        <v>0</v>
      </c>
      <c r="X1031" s="361">
        <v>0</v>
      </c>
      <c r="Y1031" s="361">
        <v>0</v>
      </c>
      <c r="Z1031" s="362">
        <f t="shared" si="76"/>
        <v>0</v>
      </c>
      <c r="AA1031" s="365"/>
    </row>
    <row r="1032" spans="1:27" s="364" customFormat="1" ht="12.75" customHeight="1">
      <c r="A1032" s="358">
        <f t="shared" si="74"/>
        <v>15</v>
      </c>
      <c r="B1032" s="398">
        <v>610307260050199</v>
      </c>
      <c r="C1032" s="417" t="s">
        <v>1196</v>
      </c>
      <c r="D1032" s="359">
        <f>+SUMIF('BG SISTEMA'!A:A,'CA EF'!B1032,'BG SISTEMA'!F:F)</f>
        <v>0</v>
      </c>
      <c r="E1032" s="360"/>
      <c r="F1032" s="360"/>
      <c r="G1032" s="361">
        <v>0</v>
      </c>
      <c r="H1032" s="361">
        <f t="shared" si="75"/>
        <v>0</v>
      </c>
      <c r="I1032" s="361">
        <v>0</v>
      </c>
      <c r="J1032" s="361">
        <v>0</v>
      </c>
      <c r="K1032" s="361">
        <v>0</v>
      </c>
      <c r="L1032" s="361">
        <v>0</v>
      </c>
      <c r="M1032" s="361">
        <v>0</v>
      </c>
      <c r="N1032" s="361">
        <v>0</v>
      </c>
      <c r="O1032" s="361">
        <v>0</v>
      </c>
      <c r="P1032" s="361">
        <v>0</v>
      </c>
      <c r="Q1032" s="361">
        <v>0</v>
      </c>
      <c r="R1032" s="361">
        <v>0</v>
      </c>
      <c r="S1032" s="361">
        <v>0</v>
      </c>
      <c r="T1032" s="361">
        <v>0</v>
      </c>
      <c r="U1032" s="361">
        <v>0</v>
      </c>
      <c r="V1032" s="361">
        <v>0</v>
      </c>
      <c r="W1032" s="361">
        <v>0</v>
      </c>
      <c r="X1032" s="361">
        <v>0</v>
      </c>
      <c r="Y1032" s="361">
        <v>0</v>
      </c>
      <c r="Z1032" s="362">
        <f t="shared" si="76"/>
        <v>0</v>
      </c>
      <c r="AA1032" s="365"/>
    </row>
    <row r="1033" spans="1:27" s="364" customFormat="1" ht="12.75" customHeight="1">
      <c r="A1033" s="358">
        <f t="shared" si="74"/>
        <v>15</v>
      </c>
      <c r="B1033" s="398">
        <v>610307260060101</v>
      </c>
      <c r="C1033" s="417" t="s">
        <v>1197</v>
      </c>
      <c r="D1033" s="359">
        <f>+SUMIF('BG SISTEMA'!A:A,'CA EF'!B1033,'BG SISTEMA'!F:F)</f>
        <v>0</v>
      </c>
      <c r="E1033" s="360"/>
      <c r="F1033" s="360"/>
      <c r="G1033" s="361">
        <v>0</v>
      </c>
      <c r="H1033" s="361">
        <f t="shared" si="75"/>
        <v>0</v>
      </c>
      <c r="I1033" s="361">
        <v>0</v>
      </c>
      <c r="J1033" s="361">
        <v>0</v>
      </c>
      <c r="K1033" s="361">
        <v>0</v>
      </c>
      <c r="L1033" s="361">
        <v>0</v>
      </c>
      <c r="M1033" s="361">
        <v>0</v>
      </c>
      <c r="N1033" s="361">
        <v>0</v>
      </c>
      <c r="O1033" s="361">
        <v>0</v>
      </c>
      <c r="P1033" s="361">
        <v>0</v>
      </c>
      <c r="Q1033" s="361">
        <v>0</v>
      </c>
      <c r="R1033" s="361">
        <v>0</v>
      </c>
      <c r="S1033" s="361">
        <v>0</v>
      </c>
      <c r="T1033" s="361">
        <v>0</v>
      </c>
      <c r="U1033" s="361">
        <v>0</v>
      </c>
      <c r="V1033" s="361">
        <v>0</v>
      </c>
      <c r="W1033" s="361">
        <v>0</v>
      </c>
      <c r="X1033" s="361">
        <v>0</v>
      </c>
      <c r="Y1033" s="361">
        <v>0</v>
      </c>
      <c r="Z1033" s="362">
        <f t="shared" si="76"/>
        <v>0</v>
      </c>
      <c r="AA1033" s="363"/>
    </row>
    <row r="1034" spans="1:27" s="364" customFormat="1" ht="12.75" customHeight="1">
      <c r="A1034" s="358">
        <f t="shared" si="74"/>
        <v>15</v>
      </c>
      <c r="B1034" s="398">
        <v>610307260060199</v>
      </c>
      <c r="C1034" s="417" t="s">
        <v>1198</v>
      </c>
      <c r="D1034" s="359">
        <f>+SUMIF('BG SISTEMA'!A:A,'CA EF'!B1034,'BG SISTEMA'!F:F)</f>
        <v>0</v>
      </c>
      <c r="E1034" s="360"/>
      <c r="F1034" s="360"/>
      <c r="G1034" s="361">
        <v>0</v>
      </c>
      <c r="H1034" s="361">
        <f t="shared" si="75"/>
        <v>0</v>
      </c>
      <c r="I1034" s="361">
        <v>0</v>
      </c>
      <c r="J1034" s="361">
        <v>0</v>
      </c>
      <c r="K1034" s="361">
        <v>0</v>
      </c>
      <c r="L1034" s="361">
        <v>0</v>
      </c>
      <c r="M1034" s="361">
        <v>0</v>
      </c>
      <c r="N1034" s="361">
        <v>0</v>
      </c>
      <c r="O1034" s="361">
        <v>0</v>
      </c>
      <c r="P1034" s="361">
        <v>0</v>
      </c>
      <c r="Q1034" s="361">
        <v>0</v>
      </c>
      <c r="R1034" s="361">
        <v>0</v>
      </c>
      <c r="S1034" s="361">
        <v>0</v>
      </c>
      <c r="T1034" s="361">
        <v>0</v>
      </c>
      <c r="U1034" s="361">
        <v>0</v>
      </c>
      <c r="V1034" s="361">
        <v>0</v>
      </c>
      <c r="W1034" s="361">
        <v>0</v>
      </c>
      <c r="X1034" s="361">
        <v>0</v>
      </c>
      <c r="Y1034" s="361">
        <v>0</v>
      </c>
      <c r="Z1034" s="362">
        <f t="shared" si="76"/>
        <v>0</v>
      </c>
      <c r="AA1034" s="365"/>
    </row>
    <row r="1035" spans="1:27" s="364" customFormat="1" ht="12.75" customHeight="1">
      <c r="A1035" s="358">
        <f t="shared" si="74"/>
        <v>15</v>
      </c>
      <c r="B1035" s="398">
        <v>610307260070101</v>
      </c>
      <c r="C1035" s="417" t="s">
        <v>1199</v>
      </c>
      <c r="D1035" s="359">
        <f>+SUMIF('BG SISTEMA'!A:A,'CA EF'!B1035,'BG SISTEMA'!F:F)</f>
        <v>0</v>
      </c>
      <c r="E1035" s="360"/>
      <c r="F1035" s="360"/>
      <c r="G1035" s="361">
        <v>0</v>
      </c>
      <c r="H1035" s="361">
        <f t="shared" si="75"/>
        <v>0</v>
      </c>
      <c r="I1035" s="361">
        <v>0</v>
      </c>
      <c r="J1035" s="361">
        <v>0</v>
      </c>
      <c r="K1035" s="361">
        <v>0</v>
      </c>
      <c r="L1035" s="361">
        <v>0</v>
      </c>
      <c r="M1035" s="361">
        <v>0</v>
      </c>
      <c r="N1035" s="361">
        <v>0</v>
      </c>
      <c r="O1035" s="361">
        <v>0</v>
      </c>
      <c r="P1035" s="361">
        <v>0</v>
      </c>
      <c r="Q1035" s="361">
        <v>0</v>
      </c>
      <c r="R1035" s="361">
        <v>0</v>
      </c>
      <c r="S1035" s="361">
        <v>0</v>
      </c>
      <c r="T1035" s="361">
        <v>0</v>
      </c>
      <c r="U1035" s="361">
        <v>0</v>
      </c>
      <c r="V1035" s="361">
        <v>0</v>
      </c>
      <c r="W1035" s="361">
        <v>0</v>
      </c>
      <c r="X1035" s="361">
        <v>0</v>
      </c>
      <c r="Y1035" s="361">
        <v>0</v>
      </c>
      <c r="Z1035" s="362">
        <f t="shared" si="76"/>
        <v>0</v>
      </c>
      <c r="AA1035" s="365"/>
    </row>
    <row r="1036" spans="1:27" s="364" customFormat="1" ht="12.75" customHeight="1">
      <c r="A1036" s="358">
        <f t="shared" si="74"/>
        <v>15</v>
      </c>
      <c r="B1036" s="398">
        <v>610307260070199</v>
      </c>
      <c r="C1036" s="417" t="s">
        <v>1200</v>
      </c>
      <c r="D1036" s="359">
        <f>+SUMIF('BG SISTEMA'!A:A,'CA EF'!B1036,'BG SISTEMA'!F:F)</f>
        <v>0</v>
      </c>
      <c r="E1036" s="360"/>
      <c r="F1036" s="360"/>
      <c r="G1036" s="361">
        <v>0</v>
      </c>
      <c r="H1036" s="361">
        <f t="shared" si="75"/>
        <v>0</v>
      </c>
      <c r="I1036" s="361">
        <v>0</v>
      </c>
      <c r="J1036" s="361">
        <v>0</v>
      </c>
      <c r="K1036" s="361">
        <v>0</v>
      </c>
      <c r="L1036" s="361">
        <v>0</v>
      </c>
      <c r="M1036" s="361">
        <v>0</v>
      </c>
      <c r="N1036" s="361">
        <v>0</v>
      </c>
      <c r="O1036" s="361">
        <v>0</v>
      </c>
      <c r="P1036" s="361">
        <v>0</v>
      </c>
      <c r="Q1036" s="361">
        <v>0</v>
      </c>
      <c r="R1036" s="361">
        <v>0</v>
      </c>
      <c r="S1036" s="361">
        <v>0</v>
      </c>
      <c r="T1036" s="361">
        <v>0</v>
      </c>
      <c r="U1036" s="361">
        <v>0</v>
      </c>
      <c r="V1036" s="361">
        <v>0</v>
      </c>
      <c r="W1036" s="361">
        <v>0</v>
      </c>
      <c r="X1036" s="361">
        <v>0</v>
      </c>
      <c r="Y1036" s="361">
        <v>0</v>
      </c>
      <c r="Z1036" s="362">
        <f t="shared" si="76"/>
        <v>0</v>
      </c>
      <c r="AA1036" s="365"/>
    </row>
    <row r="1037" spans="1:27" s="364" customFormat="1" ht="12.75" customHeight="1">
      <c r="A1037" s="358">
        <f t="shared" si="74"/>
        <v>15</v>
      </c>
      <c r="B1037" s="398">
        <v>610307260080101</v>
      </c>
      <c r="C1037" s="417" t="s">
        <v>1201</v>
      </c>
      <c r="D1037" s="359">
        <f>+SUMIF('BG SISTEMA'!A:A,'CA EF'!B1037,'BG SISTEMA'!F:F)</f>
        <v>0</v>
      </c>
      <c r="E1037" s="360"/>
      <c r="F1037" s="360"/>
      <c r="G1037" s="361">
        <v>0</v>
      </c>
      <c r="H1037" s="361">
        <f t="shared" si="75"/>
        <v>0</v>
      </c>
      <c r="I1037" s="361">
        <v>0</v>
      </c>
      <c r="J1037" s="361">
        <v>0</v>
      </c>
      <c r="K1037" s="361">
        <v>0</v>
      </c>
      <c r="L1037" s="361">
        <v>0</v>
      </c>
      <c r="M1037" s="361">
        <v>0</v>
      </c>
      <c r="N1037" s="361">
        <v>0</v>
      </c>
      <c r="O1037" s="361">
        <v>0</v>
      </c>
      <c r="P1037" s="361">
        <v>0</v>
      </c>
      <c r="Q1037" s="361">
        <v>0</v>
      </c>
      <c r="R1037" s="361">
        <v>0</v>
      </c>
      <c r="S1037" s="361">
        <v>0</v>
      </c>
      <c r="T1037" s="361">
        <v>0</v>
      </c>
      <c r="U1037" s="361">
        <v>0</v>
      </c>
      <c r="V1037" s="361">
        <v>0</v>
      </c>
      <c r="W1037" s="361">
        <v>0</v>
      </c>
      <c r="X1037" s="361">
        <v>0</v>
      </c>
      <c r="Y1037" s="361">
        <v>0</v>
      </c>
      <c r="Z1037" s="362">
        <f t="shared" si="76"/>
        <v>0</v>
      </c>
      <c r="AA1037" s="365"/>
    </row>
    <row r="1038" spans="1:27" s="364" customFormat="1" ht="12.75" customHeight="1">
      <c r="A1038" s="358">
        <f t="shared" si="74"/>
        <v>15</v>
      </c>
      <c r="B1038" s="398">
        <v>610307260080199</v>
      </c>
      <c r="C1038" s="417" t="s">
        <v>1202</v>
      </c>
      <c r="D1038" s="359">
        <f>+SUMIF('BG SISTEMA'!A:A,'CA EF'!B1038,'BG SISTEMA'!F:F)</f>
        <v>0</v>
      </c>
      <c r="E1038" s="360"/>
      <c r="F1038" s="360"/>
      <c r="G1038" s="361">
        <v>0</v>
      </c>
      <c r="H1038" s="361">
        <f t="shared" si="75"/>
        <v>0</v>
      </c>
      <c r="I1038" s="361">
        <v>0</v>
      </c>
      <c r="J1038" s="361">
        <v>0</v>
      </c>
      <c r="K1038" s="361">
        <v>0</v>
      </c>
      <c r="L1038" s="361">
        <v>0</v>
      </c>
      <c r="M1038" s="361">
        <v>0</v>
      </c>
      <c r="N1038" s="361">
        <v>0</v>
      </c>
      <c r="O1038" s="361">
        <v>0</v>
      </c>
      <c r="P1038" s="361">
        <v>0</v>
      </c>
      <c r="Q1038" s="361">
        <v>0</v>
      </c>
      <c r="R1038" s="361">
        <v>0</v>
      </c>
      <c r="S1038" s="361">
        <v>0</v>
      </c>
      <c r="T1038" s="361">
        <v>0</v>
      </c>
      <c r="U1038" s="361">
        <v>0</v>
      </c>
      <c r="V1038" s="361">
        <v>0</v>
      </c>
      <c r="W1038" s="361">
        <v>0</v>
      </c>
      <c r="X1038" s="361">
        <v>0</v>
      </c>
      <c r="Y1038" s="361">
        <v>0</v>
      </c>
      <c r="Z1038" s="362">
        <f t="shared" si="76"/>
        <v>0</v>
      </c>
      <c r="AA1038" s="365"/>
    </row>
    <row r="1039" spans="1:27" s="364" customFormat="1" ht="12.75" customHeight="1">
      <c r="A1039" s="358">
        <f t="shared" si="74"/>
        <v>15</v>
      </c>
      <c r="B1039" s="398">
        <v>610307280010101</v>
      </c>
      <c r="C1039" s="417" t="s">
        <v>1203</v>
      </c>
      <c r="D1039" s="359">
        <f>+SUMIF('BG SISTEMA'!A:A,'CA EF'!B1039,'BG SISTEMA'!F:F)</f>
        <v>0</v>
      </c>
      <c r="E1039" s="360"/>
      <c r="F1039" s="360"/>
      <c r="G1039" s="361">
        <v>0</v>
      </c>
      <c r="H1039" s="361">
        <f t="shared" si="75"/>
        <v>0</v>
      </c>
      <c r="I1039" s="361">
        <v>0</v>
      </c>
      <c r="J1039" s="361">
        <v>0</v>
      </c>
      <c r="K1039" s="361">
        <v>0</v>
      </c>
      <c r="L1039" s="361">
        <v>0</v>
      </c>
      <c r="M1039" s="361">
        <v>0</v>
      </c>
      <c r="N1039" s="361">
        <v>0</v>
      </c>
      <c r="O1039" s="361">
        <v>0</v>
      </c>
      <c r="P1039" s="361">
        <v>0</v>
      </c>
      <c r="Q1039" s="361">
        <v>0</v>
      </c>
      <c r="R1039" s="361">
        <v>0</v>
      </c>
      <c r="S1039" s="361">
        <v>0</v>
      </c>
      <c r="T1039" s="361">
        <v>0</v>
      </c>
      <c r="U1039" s="361">
        <v>0</v>
      </c>
      <c r="V1039" s="361">
        <v>0</v>
      </c>
      <c r="W1039" s="361">
        <v>0</v>
      </c>
      <c r="X1039" s="361">
        <v>0</v>
      </c>
      <c r="Y1039" s="361">
        <v>0</v>
      </c>
      <c r="Z1039" s="362">
        <f t="shared" si="76"/>
        <v>0</v>
      </c>
      <c r="AA1039" s="363"/>
    </row>
    <row r="1040" spans="1:27" s="364" customFormat="1" ht="12.75" customHeight="1">
      <c r="A1040" s="358">
        <f t="shared" ref="A1040:A1078" si="77">+LEN(B1040)</f>
        <v>15</v>
      </c>
      <c r="B1040" s="398">
        <v>610307280010199</v>
      </c>
      <c r="C1040" s="417" t="s">
        <v>1204</v>
      </c>
      <c r="D1040" s="359">
        <f>+SUMIF('BG SISTEMA'!A:A,'CA EF'!B1040,'BG SISTEMA'!F:F)</f>
        <v>0</v>
      </c>
      <c r="E1040" s="360"/>
      <c r="F1040" s="360"/>
      <c r="G1040" s="361">
        <v>0</v>
      </c>
      <c r="H1040" s="361">
        <f t="shared" ref="H1040:H1078" si="78">+D1040-E1040+F1040-G1040</f>
        <v>0</v>
      </c>
      <c r="I1040" s="361">
        <v>0</v>
      </c>
      <c r="J1040" s="361">
        <v>0</v>
      </c>
      <c r="K1040" s="361">
        <v>0</v>
      </c>
      <c r="L1040" s="361">
        <v>0</v>
      </c>
      <c r="M1040" s="361">
        <v>0</v>
      </c>
      <c r="N1040" s="361">
        <v>0</v>
      </c>
      <c r="O1040" s="361">
        <v>0</v>
      </c>
      <c r="P1040" s="361">
        <v>0</v>
      </c>
      <c r="Q1040" s="361">
        <v>0</v>
      </c>
      <c r="R1040" s="361">
        <v>0</v>
      </c>
      <c r="S1040" s="361">
        <v>0</v>
      </c>
      <c r="T1040" s="361">
        <v>0</v>
      </c>
      <c r="U1040" s="361">
        <v>0</v>
      </c>
      <c r="V1040" s="361">
        <v>0</v>
      </c>
      <c r="W1040" s="361">
        <v>0</v>
      </c>
      <c r="X1040" s="361">
        <v>0</v>
      </c>
      <c r="Y1040" s="361">
        <v>0</v>
      </c>
      <c r="Z1040" s="362">
        <f t="shared" ref="Z1040:Z1078" si="79">SUM(H1040:Y1040)</f>
        <v>0</v>
      </c>
      <c r="AA1040" s="365"/>
    </row>
    <row r="1041" spans="1:27" s="364" customFormat="1" ht="12.75" customHeight="1">
      <c r="A1041" s="358">
        <f t="shared" si="77"/>
        <v>15</v>
      </c>
      <c r="B1041" s="398">
        <v>610307280020101</v>
      </c>
      <c r="C1041" s="417" t="s">
        <v>1205</v>
      </c>
      <c r="D1041" s="359">
        <f>+SUMIF('BG SISTEMA'!A:A,'CA EF'!B1041,'BG SISTEMA'!F:F)</f>
        <v>0</v>
      </c>
      <c r="E1041" s="360"/>
      <c r="F1041" s="360"/>
      <c r="G1041" s="361">
        <v>0</v>
      </c>
      <c r="H1041" s="361">
        <f t="shared" si="78"/>
        <v>0</v>
      </c>
      <c r="I1041" s="361">
        <v>0</v>
      </c>
      <c r="J1041" s="361">
        <v>0</v>
      </c>
      <c r="K1041" s="361">
        <v>0</v>
      </c>
      <c r="L1041" s="361">
        <v>0</v>
      </c>
      <c r="M1041" s="361">
        <v>0</v>
      </c>
      <c r="N1041" s="361">
        <v>0</v>
      </c>
      <c r="O1041" s="361">
        <v>0</v>
      </c>
      <c r="P1041" s="361">
        <v>0</v>
      </c>
      <c r="Q1041" s="361">
        <v>0</v>
      </c>
      <c r="R1041" s="361">
        <v>0</v>
      </c>
      <c r="S1041" s="361">
        <v>0</v>
      </c>
      <c r="T1041" s="361">
        <v>0</v>
      </c>
      <c r="U1041" s="361">
        <v>0</v>
      </c>
      <c r="V1041" s="361">
        <v>0</v>
      </c>
      <c r="W1041" s="361">
        <v>0</v>
      </c>
      <c r="X1041" s="361">
        <v>0</v>
      </c>
      <c r="Y1041" s="361">
        <v>0</v>
      </c>
      <c r="Z1041" s="362">
        <f t="shared" si="79"/>
        <v>0</v>
      </c>
      <c r="AA1041" s="363"/>
    </row>
    <row r="1042" spans="1:27" s="364" customFormat="1" ht="12.75" customHeight="1">
      <c r="A1042" s="358">
        <f t="shared" si="77"/>
        <v>15</v>
      </c>
      <c r="B1042" s="398">
        <v>610307280020199</v>
      </c>
      <c r="C1042" s="417" t="s">
        <v>1206</v>
      </c>
      <c r="D1042" s="359">
        <f>+SUMIF('BG SISTEMA'!A:A,'CA EF'!B1042,'BG SISTEMA'!F:F)</f>
        <v>0</v>
      </c>
      <c r="E1042" s="360"/>
      <c r="F1042" s="360"/>
      <c r="G1042" s="361">
        <v>0</v>
      </c>
      <c r="H1042" s="361">
        <f t="shared" si="78"/>
        <v>0</v>
      </c>
      <c r="I1042" s="361">
        <v>0</v>
      </c>
      <c r="J1042" s="361">
        <v>0</v>
      </c>
      <c r="K1042" s="361">
        <v>0</v>
      </c>
      <c r="L1042" s="361">
        <v>0</v>
      </c>
      <c r="M1042" s="361">
        <v>0</v>
      </c>
      <c r="N1042" s="361">
        <v>0</v>
      </c>
      <c r="O1042" s="361">
        <v>0</v>
      </c>
      <c r="P1042" s="361">
        <v>0</v>
      </c>
      <c r="Q1042" s="361">
        <v>0</v>
      </c>
      <c r="R1042" s="361">
        <v>0</v>
      </c>
      <c r="S1042" s="361">
        <v>0</v>
      </c>
      <c r="T1042" s="361">
        <v>0</v>
      </c>
      <c r="U1042" s="361">
        <v>0</v>
      </c>
      <c r="V1042" s="361">
        <v>0</v>
      </c>
      <c r="W1042" s="361">
        <v>0</v>
      </c>
      <c r="X1042" s="361">
        <v>0</v>
      </c>
      <c r="Y1042" s="361">
        <v>0</v>
      </c>
      <c r="Z1042" s="362">
        <f t="shared" si="79"/>
        <v>0</v>
      </c>
      <c r="AA1042" s="365"/>
    </row>
    <row r="1043" spans="1:27" s="364" customFormat="1" ht="12.75" customHeight="1">
      <c r="A1043" s="358">
        <f t="shared" si="77"/>
        <v>15</v>
      </c>
      <c r="B1043" s="398">
        <v>610307280030101</v>
      </c>
      <c r="C1043" s="417" t="s">
        <v>1207</v>
      </c>
      <c r="D1043" s="359">
        <f>+SUMIF('BG SISTEMA'!A:A,'CA EF'!B1043,'BG SISTEMA'!F:F)</f>
        <v>0</v>
      </c>
      <c r="E1043" s="360"/>
      <c r="F1043" s="360"/>
      <c r="G1043" s="361">
        <v>0</v>
      </c>
      <c r="H1043" s="361">
        <f t="shared" si="78"/>
        <v>0</v>
      </c>
      <c r="I1043" s="361">
        <v>0</v>
      </c>
      <c r="J1043" s="361">
        <v>0</v>
      </c>
      <c r="K1043" s="361">
        <v>0</v>
      </c>
      <c r="L1043" s="361">
        <v>0</v>
      </c>
      <c r="M1043" s="361">
        <v>0</v>
      </c>
      <c r="N1043" s="361">
        <v>0</v>
      </c>
      <c r="O1043" s="361">
        <v>0</v>
      </c>
      <c r="P1043" s="361">
        <v>0</v>
      </c>
      <c r="Q1043" s="361">
        <v>0</v>
      </c>
      <c r="R1043" s="361">
        <v>0</v>
      </c>
      <c r="S1043" s="361">
        <v>0</v>
      </c>
      <c r="T1043" s="361">
        <v>0</v>
      </c>
      <c r="U1043" s="361">
        <v>0</v>
      </c>
      <c r="V1043" s="361">
        <v>0</v>
      </c>
      <c r="W1043" s="361">
        <v>0</v>
      </c>
      <c r="X1043" s="361">
        <v>0</v>
      </c>
      <c r="Y1043" s="361">
        <v>0</v>
      </c>
      <c r="Z1043" s="362">
        <f t="shared" si="79"/>
        <v>0</v>
      </c>
      <c r="AA1043" s="365"/>
    </row>
    <row r="1044" spans="1:27" s="364" customFormat="1" ht="12.75" customHeight="1">
      <c r="A1044" s="358">
        <f t="shared" si="77"/>
        <v>15</v>
      </c>
      <c r="B1044" s="398">
        <v>610307280030199</v>
      </c>
      <c r="C1044" s="417" t="s">
        <v>1208</v>
      </c>
      <c r="D1044" s="359">
        <f>+SUMIF('BG SISTEMA'!A:A,'CA EF'!B1044,'BG SISTEMA'!F:F)</f>
        <v>0</v>
      </c>
      <c r="E1044" s="360"/>
      <c r="F1044" s="360"/>
      <c r="G1044" s="361">
        <v>0</v>
      </c>
      <c r="H1044" s="361">
        <f t="shared" si="78"/>
        <v>0</v>
      </c>
      <c r="I1044" s="361">
        <v>0</v>
      </c>
      <c r="J1044" s="361">
        <v>0</v>
      </c>
      <c r="K1044" s="361">
        <v>0</v>
      </c>
      <c r="L1044" s="361">
        <v>0</v>
      </c>
      <c r="M1044" s="361">
        <v>0</v>
      </c>
      <c r="N1044" s="361">
        <v>0</v>
      </c>
      <c r="O1044" s="361">
        <v>0</v>
      </c>
      <c r="P1044" s="361">
        <v>0</v>
      </c>
      <c r="Q1044" s="361">
        <v>0</v>
      </c>
      <c r="R1044" s="361">
        <v>0</v>
      </c>
      <c r="S1044" s="361">
        <v>0</v>
      </c>
      <c r="T1044" s="361">
        <v>0</v>
      </c>
      <c r="U1044" s="361">
        <v>0</v>
      </c>
      <c r="V1044" s="361">
        <v>0</v>
      </c>
      <c r="W1044" s="361">
        <v>0</v>
      </c>
      <c r="X1044" s="361">
        <v>0</v>
      </c>
      <c r="Y1044" s="361">
        <v>0</v>
      </c>
      <c r="Z1044" s="362">
        <f t="shared" si="79"/>
        <v>0</v>
      </c>
      <c r="AA1044" s="365"/>
    </row>
    <row r="1045" spans="1:27" s="364" customFormat="1" ht="12.75" customHeight="1">
      <c r="A1045" s="358">
        <f t="shared" si="77"/>
        <v>15</v>
      </c>
      <c r="B1045" s="398">
        <v>610307280040101</v>
      </c>
      <c r="C1045" s="417" t="s">
        <v>1209</v>
      </c>
      <c r="D1045" s="359">
        <f>+SUMIF('BG SISTEMA'!A:A,'CA EF'!B1045,'BG SISTEMA'!F:F)</f>
        <v>0</v>
      </c>
      <c r="E1045" s="360"/>
      <c r="F1045" s="360"/>
      <c r="G1045" s="361">
        <v>0</v>
      </c>
      <c r="H1045" s="361">
        <f t="shared" si="78"/>
        <v>0</v>
      </c>
      <c r="I1045" s="361">
        <v>0</v>
      </c>
      <c r="J1045" s="361">
        <v>0</v>
      </c>
      <c r="K1045" s="361">
        <v>0</v>
      </c>
      <c r="L1045" s="361">
        <v>0</v>
      </c>
      <c r="M1045" s="361">
        <v>0</v>
      </c>
      <c r="N1045" s="361">
        <v>0</v>
      </c>
      <c r="O1045" s="361">
        <v>0</v>
      </c>
      <c r="P1045" s="361">
        <v>0</v>
      </c>
      <c r="Q1045" s="361">
        <v>0</v>
      </c>
      <c r="R1045" s="361">
        <v>0</v>
      </c>
      <c r="S1045" s="361">
        <v>0</v>
      </c>
      <c r="T1045" s="361">
        <v>0</v>
      </c>
      <c r="U1045" s="361">
        <v>0</v>
      </c>
      <c r="V1045" s="361">
        <v>0</v>
      </c>
      <c r="W1045" s="361">
        <v>0</v>
      </c>
      <c r="X1045" s="361">
        <v>0</v>
      </c>
      <c r="Y1045" s="361">
        <v>0</v>
      </c>
      <c r="Z1045" s="362">
        <f t="shared" si="79"/>
        <v>0</v>
      </c>
      <c r="AA1045" s="365"/>
    </row>
    <row r="1046" spans="1:27" s="364" customFormat="1" ht="12.75" customHeight="1">
      <c r="A1046" s="358">
        <f t="shared" si="77"/>
        <v>15</v>
      </c>
      <c r="B1046" s="398">
        <v>610307280040199</v>
      </c>
      <c r="C1046" s="417" t="s">
        <v>1210</v>
      </c>
      <c r="D1046" s="359">
        <f>+SUMIF('BG SISTEMA'!A:A,'CA EF'!B1046,'BG SISTEMA'!F:F)</f>
        <v>0</v>
      </c>
      <c r="E1046" s="360"/>
      <c r="F1046" s="360"/>
      <c r="G1046" s="361">
        <v>0</v>
      </c>
      <c r="H1046" s="361">
        <f t="shared" si="78"/>
        <v>0</v>
      </c>
      <c r="I1046" s="361">
        <v>0</v>
      </c>
      <c r="J1046" s="361">
        <v>0</v>
      </c>
      <c r="K1046" s="361">
        <v>0</v>
      </c>
      <c r="L1046" s="361">
        <v>0</v>
      </c>
      <c r="M1046" s="361">
        <v>0</v>
      </c>
      <c r="N1046" s="361">
        <v>0</v>
      </c>
      <c r="O1046" s="361">
        <v>0</v>
      </c>
      <c r="P1046" s="361">
        <v>0</v>
      </c>
      <c r="Q1046" s="361">
        <v>0</v>
      </c>
      <c r="R1046" s="361">
        <v>0</v>
      </c>
      <c r="S1046" s="361">
        <v>0</v>
      </c>
      <c r="T1046" s="361">
        <v>0</v>
      </c>
      <c r="U1046" s="361">
        <v>0</v>
      </c>
      <c r="V1046" s="361">
        <v>0</v>
      </c>
      <c r="W1046" s="361">
        <v>0</v>
      </c>
      <c r="X1046" s="361">
        <v>0</v>
      </c>
      <c r="Y1046" s="361">
        <v>0</v>
      </c>
      <c r="Z1046" s="362">
        <f t="shared" si="79"/>
        <v>0</v>
      </c>
      <c r="AA1046" s="365"/>
    </row>
    <row r="1047" spans="1:27" s="364" customFormat="1" ht="12.75" customHeight="1">
      <c r="A1047" s="358">
        <f t="shared" si="77"/>
        <v>15</v>
      </c>
      <c r="B1047" s="398">
        <v>610307280050101</v>
      </c>
      <c r="C1047" s="417" t="s">
        <v>1211</v>
      </c>
      <c r="D1047" s="359">
        <f>+SUMIF('BG SISTEMA'!A:A,'CA EF'!B1047,'BG SISTEMA'!F:F)</f>
        <v>0</v>
      </c>
      <c r="E1047" s="360"/>
      <c r="F1047" s="360"/>
      <c r="G1047" s="361">
        <v>0</v>
      </c>
      <c r="H1047" s="361">
        <f t="shared" si="78"/>
        <v>0</v>
      </c>
      <c r="I1047" s="361">
        <v>0</v>
      </c>
      <c r="J1047" s="361">
        <v>0</v>
      </c>
      <c r="K1047" s="361">
        <v>0</v>
      </c>
      <c r="L1047" s="361">
        <v>0</v>
      </c>
      <c r="M1047" s="361">
        <v>0</v>
      </c>
      <c r="N1047" s="361">
        <v>0</v>
      </c>
      <c r="O1047" s="361">
        <v>0</v>
      </c>
      <c r="P1047" s="361">
        <v>0</v>
      </c>
      <c r="Q1047" s="361">
        <v>0</v>
      </c>
      <c r="R1047" s="361">
        <v>0</v>
      </c>
      <c r="S1047" s="361">
        <v>0</v>
      </c>
      <c r="T1047" s="361">
        <v>0</v>
      </c>
      <c r="U1047" s="361">
        <v>0</v>
      </c>
      <c r="V1047" s="361">
        <v>0</v>
      </c>
      <c r="W1047" s="361">
        <v>0</v>
      </c>
      <c r="X1047" s="361">
        <v>0</v>
      </c>
      <c r="Y1047" s="361">
        <v>0</v>
      </c>
      <c r="Z1047" s="362">
        <f t="shared" si="79"/>
        <v>0</v>
      </c>
      <c r="AA1047" s="365"/>
    </row>
    <row r="1048" spans="1:27" s="364" customFormat="1" ht="12.75" customHeight="1">
      <c r="A1048" s="358">
        <f t="shared" si="77"/>
        <v>15</v>
      </c>
      <c r="B1048" s="398">
        <v>610307280050199</v>
      </c>
      <c r="C1048" s="417" t="s">
        <v>1212</v>
      </c>
      <c r="D1048" s="359">
        <f>+SUMIF('BG SISTEMA'!A:A,'CA EF'!B1048,'BG SISTEMA'!F:F)</f>
        <v>0</v>
      </c>
      <c r="E1048" s="360"/>
      <c r="F1048" s="360"/>
      <c r="G1048" s="361">
        <v>0</v>
      </c>
      <c r="H1048" s="361">
        <f t="shared" si="78"/>
        <v>0</v>
      </c>
      <c r="I1048" s="361">
        <v>0</v>
      </c>
      <c r="J1048" s="361">
        <v>0</v>
      </c>
      <c r="K1048" s="361">
        <v>0</v>
      </c>
      <c r="L1048" s="361">
        <v>0</v>
      </c>
      <c r="M1048" s="361">
        <v>0</v>
      </c>
      <c r="N1048" s="361">
        <v>0</v>
      </c>
      <c r="O1048" s="361">
        <v>0</v>
      </c>
      <c r="P1048" s="361">
        <v>0</v>
      </c>
      <c r="Q1048" s="361">
        <v>0</v>
      </c>
      <c r="R1048" s="361">
        <v>0</v>
      </c>
      <c r="S1048" s="361">
        <v>0</v>
      </c>
      <c r="T1048" s="361">
        <v>0</v>
      </c>
      <c r="U1048" s="361">
        <v>0</v>
      </c>
      <c r="V1048" s="361">
        <v>0</v>
      </c>
      <c r="W1048" s="361">
        <v>0</v>
      </c>
      <c r="X1048" s="361">
        <v>0</v>
      </c>
      <c r="Y1048" s="361">
        <v>0</v>
      </c>
      <c r="Z1048" s="362">
        <f t="shared" si="79"/>
        <v>0</v>
      </c>
      <c r="AA1048" s="365"/>
    </row>
    <row r="1049" spans="1:27" s="364" customFormat="1" ht="12.75" customHeight="1">
      <c r="A1049" s="358">
        <f t="shared" si="77"/>
        <v>15</v>
      </c>
      <c r="B1049" s="398">
        <v>610307280060101</v>
      </c>
      <c r="C1049" s="417" t="s">
        <v>1213</v>
      </c>
      <c r="D1049" s="359">
        <f>+SUMIF('BG SISTEMA'!A:A,'CA EF'!B1049,'BG SISTEMA'!F:F)</f>
        <v>0</v>
      </c>
      <c r="E1049" s="360"/>
      <c r="F1049" s="360"/>
      <c r="G1049" s="361">
        <v>0</v>
      </c>
      <c r="H1049" s="361">
        <f t="shared" si="78"/>
        <v>0</v>
      </c>
      <c r="I1049" s="361">
        <v>0</v>
      </c>
      <c r="J1049" s="361">
        <v>0</v>
      </c>
      <c r="K1049" s="361">
        <v>0</v>
      </c>
      <c r="L1049" s="361">
        <v>0</v>
      </c>
      <c r="M1049" s="361">
        <v>0</v>
      </c>
      <c r="N1049" s="361">
        <v>0</v>
      </c>
      <c r="O1049" s="361">
        <v>0</v>
      </c>
      <c r="P1049" s="361">
        <v>0</v>
      </c>
      <c r="Q1049" s="361">
        <v>0</v>
      </c>
      <c r="R1049" s="361">
        <v>0</v>
      </c>
      <c r="S1049" s="361">
        <v>0</v>
      </c>
      <c r="T1049" s="361">
        <v>0</v>
      </c>
      <c r="U1049" s="361">
        <v>0</v>
      </c>
      <c r="V1049" s="361">
        <v>0</v>
      </c>
      <c r="W1049" s="361">
        <v>0</v>
      </c>
      <c r="X1049" s="361">
        <v>0</v>
      </c>
      <c r="Y1049" s="361">
        <v>0</v>
      </c>
      <c r="Z1049" s="362">
        <f t="shared" si="79"/>
        <v>0</v>
      </c>
      <c r="AA1049" s="365"/>
    </row>
    <row r="1050" spans="1:27" s="364" customFormat="1" ht="12.75" customHeight="1">
      <c r="A1050" s="358">
        <f t="shared" si="77"/>
        <v>15</v>
      </c>
      <c r="B1050" s="398">
        <v>610307280060199</v>
      </c>
      <c r="C1050" s="417" t="s">
        <v>1214</v>
      </c>
      <c r="D1050" s="359">
        <f>+SUMIF('BG SISTEMA'!A:A,'CA EF'!B1050,'BG SISTEMA'!F:F)</f>
        <v>0</v>
      </c>
      <c r="E1050" s="360"/>
      <c r="F1050" s="360"/>
      <c r="G1050" s="361">
        <v>0</v>
      </c>
      <c r="H1050" s="361">
        <f t="shared" si="78"/>
        <v>0</v>
      </c>
      <c r="I1050" s="361">
        <v>0</v>
      </c>
      <c r="J1050" s="361">
        <v>0</v>
      </c>
      <c r="K1050" s="361">
        <v>0</v>
      </c>
      <c r="L1050" s="361">
        <v>0</v>
      </c>
      <c r="M1050" s="361">
        <v>0</v>
      </c>
      <c r="N1050" s="361">
        <v>0</v>
      </c>
      <c r="O1050" s="361">
        <v>0</v>
      </c>
      <c r="P1050" s="361">
        <v>0</v>
      </c>
      <c r="Q1050" s="361">
        <v>0</v>
      </c>
      <c r="R1050" s="361">
        <v>0</v>
      </c>
      <c r="S1050" s="361">
        <v>0</v>
      </c>
      <c r="T1050" s="361">
        <v>0</v>
      </c>
      <c r="U1050" s="361">
        <v>0</v>
      </c>
      <c r="V1050" s="361">
        <v>0</v>
      </c>
      <c r="W1050" s="361">
        <v>0</v>
      </c>
      <c r="X1050" s="361">
        <v>0</v>
      </c>
      <c r="Y1050" s="361">
        <v>0</v>
      </c>
      <c r="Z1050" s="362">
        <f t="shared" si="79"/>
        <v>0</v>
      </c>
      <c r="AA1050" s="365"/>
    </row>
    <row r="1051" spans="1:27" s="364" customFormat="1" ht="12.75" customHeight="1">
      <c r="A1051" s="358">
        <f t="shared" si="77"/>
        <v>15</v>
      </c>
      <c r="B1051" s="398">
        <v>610307280070101</v>
      </c>
      <c r="C1051" s="417" t="s">
        <v>1215</v>
      </c>
      <c r="D1051" s="359">
        <f>+SUMIF('BG SISTEMA'!A:A,'CA EF'!B1051,'BG SISTEMA'!F:F)</f>
        <v>0</v>
      </c>
      <c r="E1051" s="360"/>
      <c r="F1051" s="360"/>
      <c r="G1051" s="361">
        <v>0</v>
      </c>
      <c r="H1051" s="361">
        <f t="shared" si="78"/>
        <v>0</v>
      </c>
      <c r="I1051" s="361">
        <v>0</v>
      </c>
      <c r="J1051" s="361">
        <v>0</v>
      </c>
      <c r="K1051" s="361">
        <v>0</v>
      </c>
      <c r="L1051" s="361">
        <v>0</v>
      </c>
      <c r="M1051" s="361">
        <v>0</v>
      </c>
      <c r="N1051" s="361">
        <v>0</v>
      </c>
      <c r="O1051" s="361">
        <v>0</v>
      </c>
      <c r="P1051" s="361">
        <v>0</v>
      </c>
      <c r="Q1051" s="361">
        <v>0</v>
      </c>
      <c r="R1051" s="361">
        <v>0</v>
      </c>
      <c r="S1051" s="361">
        <v>0</v>
      </c>
      <c r="T1051" s="361">
        <v>0</v>
      </c>
      <c r="U1051" s="361">
        <v>0</v>
      </c>
      <c r="V1051" s="361">
        <v>0</v>
      </c>
      <c r="W1051" s="361">
        <v>0</v>
      </c>
      <c r="X1051" s="361">
        <v>0</v>
      </c>
      <c r="Y1051" s="361">
        <v>0</v>
      </c>
      <c r="Z1051" s="362">
        <f t="shared" si="79"/>
        <v>0</v>
      </c>
      <c r="AA1051" s="365"/>
    </row>
    <row r="1052" spans="1:27" s="364" customFormat="1" ht="12.75" customHeight="1">
      <c r="A1052" s="358">
        <f t="shared" si="77"/>
        <v>15</v>
      </c>
      <c r="B1052" s="398">
        <v>610307280070199</v>
      </c>
      <c r="C1052" s="417" t="s">
        <v>1216</v>
      </c>
      <c r="D1052" s="359">
        <f>+SUMIF('BG SISTEMA'!A:A,'CA EF'!B1052,'BG SISTEMA'!F:F)</f>
        <v>0</v>
      </c>
      <c r="E1052" s="360"/>
      <c r="F1052" s="360"/>
      <c r="G1052" s="361">
        <v>0</v>
      </c>
      <c r="H1052" s="361">
        <f t="shared" si="78"/>
        <v>0</v>
      </c>
      <c r="I1052" s="361">
        <v>0</v>
      </c>
      <c r="J1052" s="361">
        <v>0</v>
      </c>
      <c r="K1052" s="361">
        <v>0</v>
      </c>
      <c r="L1052" s="361">
        <v>0</v>
      </c>
      <c r="M1052" s="361">
        <v>0</v>
      </c>
      <c r="N1052" s="361">
        <v>0</v>
      </c>
      <c r="O1052" s="361">
        <v>0</v>
      </c>
      <c r="P1052" s="361">
        <v>0</v>
      </c>
      <c r="Q1052" s="361">
        <v>0</v>
      </c>
      <c r="R1052" s="361">
        <v>0</v>
      </c>
      <c r="S1052" s="361">
        <v>0</v>
      </c>
      <c r="T1052" s="361">
        <v>0</v>
      </c>
      <c r="U1052" s="361">
        <v>0</v>
      </c>
      <c r="V1052" s="361">
        <v>0</v>
      </c>
      <c r="W1052" s="361">
        <v>0</v>
      </c>
      <c r="X1052" s="361">
        <v>0</v>
      </c>
      <c r="Y1052" s="361">
        <v>0</v>
      </c>
      <c r="Z1052" s="362">
        <f t="shared" si="79"/>
        <v>0</v>
      </c>
      <c r="AA1052" s="363"/>
    </row>
    <row r="1053" spans="1:27" s="364" customFormat="1" ht="12.75" customHeight="1">
      <c r="A1053" s="358">
        <f t="shared" si="77"/>
        <v>15</v>
      </c>
      <c r="B1053" s="398">
        <v>610407300010101</v>
      </c>
      <c r="C1053" s="417" t="s">
        <v>1217</v>
      </c>
      <c r="D1053" s="359">
        <f>+SUMIF('BG SISTEMA'!A:A,'CA EF'!B1053,'BG SISTEMA'!F:F)</f>
        <v>0</v>
      </c>
      <c r="E1053" s="360"/>
      <c r="F1053" s="360"/>
      <c r="G1053" s="361">
        <v>0</v>
      </c>
      <c r="H1053" s="361">
        <f t="shared" si="78"/>
        <v>0</v>
      </c>
      <c r="I1053" s="361">
        <v>0</v>
      </c>
      <c r="J1053" s="361">
        <v>0</v>
      </c>
      <c r="K1053" s="361">
        <v>0</v>
      </c>
      <c r="L1053" s="361">
        <v>0</v>
      </c>
      <c r="M1053" s="361">
        <v>0</v>
      </c>
      <c r="N1053" s="361">
        <v>0</v>
      </c>
      <c r="O1053" s="361">
        <v>0</v>
      </c>
      <c r="P1053" s="361">
        <v>0</v>
      </c>
      <c r="Q1053" s="361">
        <v>0</v>
      </c>
      <c r="R1053" s="361">
        <v>0</v>
      </c>
      <c r="S1053" s="361">
        <v>0</v>
      </c>
      <c r="T1053" s="361">
        <v>0</v>
      </c>
      <c r="U1053" s="361">
        <v>0</v>
      </c>
      <c r="V1053" s="361">
        <v>0</v>
      </c>
      <c r="W1053" s="361">
        <v>0</v>
      </c>
      <c r="X1053" s="361">
        <v>0</v>
      </c>
      <c r="Y1053" s="361">
        <v>0</v>
      </c>
      <c r="Z1053" s="362">
        <f t="shared" si="79"/>
        <v>0</v>
      </c>
      <c r="AA1053" s="363"/>
    </row>
    <row r="1054" spans="1:27" s="364" customFormat="1" ht="12.75" customHeight="1">
      <c r="A1054" s="358">
        <f t="shared" si="77"/>
        <v>15</v>
      </c>
      <c r="B1054" s="398">
        <v>610407300010199</v>
      </c>
      <c r="C1054" s="417" t="s">
        <v>1218</v>
      </c>
      <c r="D1054" s="359">
        <f>+SUMIF('BG SISTEMA'!A:A,'CA EF'!B1054,'BG SISTEMA'!F:F)</f>
        <v>0</v>
      </c>
      <c r="E1054" s="360"/>
      <c r="F1054" s="360"/>
      <c r="G1054" s="361">
        <v>0</v>
      </c>
      <c r="H1054" s="361">
        <f t="shared" si="78"/>
        <v>0</v>
      </c>
      <c r="I1054" s="361">
        <v>0</v>
      </c>
      <c r="J1054" s="361">
        <v>0</v>
      </c>
      <c r="K1054" s="361">
        <v>0</v>
      </c>
      <c r="L1054" s="361">
        <v>0</v>
      </c>
      <c r="M1054" s="361">
        <v>0</v>
      </c>
      <c r="N1054" s="361">
        <v>0</v>
      </c>
      <c r="O1054" s="361">
        <v>0</v>
      </c>
      <c r="P1054" s="361">
        <v>0</v>
      </c>
      <c r="Q1054" s="361">
        <v>0</v>
      </c>
      <c r="R1054" s="361">
        <v>0</v>
      </c>
      <c r="S1054" s="361">
        <v>0</v>
      </c>
      <c r="T1054" s="361">
        <v>0</v>
      </c>
      <c r="U1054" s="361">
        <v>0</v>
      </c>
      <c r="V1054" s="361">
        <v>0</v>
      </c>
      <c r="W1054" s="361">
        <v>0</v>
      </c>
      <c r="X1054" s="361">
        <v>0</v>
      </c>
      <c r="Y1054" s="361">
        <v>0</v>
      </c>
      <c r="Z1054" s="362">
        <f t="shared" si="79"/>
        <v>0</v>
      </c>
      <c r="AA1054" s="363"/>
    </row>
    <row r="1055" spans="1:27" s="364" customFormat="1" ht="12.75" customHeight="1">
      <c r="A1055" s="358">
        <f t="shared" si="77"/>
        <v>15</v>
      </c>
      <c r="B1055" s="398">
        <v>610407300020101</v>
      </c>
      <c r="C1055" s="417" t="s">
        <v>1219</v>
      </c>
      <c r="D1055" s="359">
        <f>+SUMIF('BG SISTEMA'!A:A,'CA EF'!B1055,'BG SISTEMA'!F:F)</f>
        <v>0</v>
      </c>
      <c r="E1055" s="360"/>
      <c r="F1055" s="360"/>
      <c r="G1055" s="361">
        <v>0</v>
      </c>
      <c r="H1055" s="361">
        <f t="shared" si="78"/>
        <v>0</v>
      </c>
      <c r="I1055" s="361">
        <v>0</v>
      </c>
      <c r="J1055" s="361">
        <v>0</v>
      </c>
      <c r="K1055" s="361">
        <v>0</v>
      </c>
      <c r="L1055" s="361">
        <v>0</v>
      </c>
      <c r="M1055" s="361">
        <v>0</v>
      </c>
      <c r="N1055" s="361">
        <v>0</v>
      </c>
      <c r="O1055" s="361">
        <v>0</v>
      </c>
      <c r="P1055" s="361">
        <v>0</v>
      </c>
      <c r="Q1055" s="361">
        <v>0</v>
      </c>
      <c r="R1055" s="361">
        <v>0</v>
      </c>
      <c r="S1055" s="361">
        <v>0</v>
      </c>
      <c r="T1055" s="361">
        <v>0</v>
      </c>
      <c r="U1055" s="361">
        <v>0</v>
      </c>
      <c r="V1055" s="361">
        <v>0</v>
      </c>
      <c r="W1055" s="361">
        <v>0</v>
      </c>
      <c r="X1055" s="361">
        <v>0</v>
      </c>
      <c r="Y1055" s="361">
        <v>0</v>
      </c>
      <c r="Z1055" s="362">
        <f t="shared" si="79"/>
        <v>0</v>
      </c>
      <c r="AA1055" s="363"/>
    </row>
    <row r="1056" spans="1:27" s="364" customFormat="1" ht="12.75" customHeight="1">
      <c r="A1056" s="358">
        <f t="shared" si="77"/>
        <v>15</v>
      </c>
      <c r="B1056" s="398">
        <v>610407300020199</v>
      </c>
      <c r="C1056" s="417" t="s">
        <v>1220</v>
      </c>
      <c r="D1056" s="359">
        <f>+SUMIF('BG SISTEMA'!A:A,'CA EF'!B1056,'BG SISTEMA'!F:F)</f>
        <v>0</v>
      </c>
      <c r="E1056" s="360"/>
      <c r="F1056" s="360"/>
      <c r="G1056" s="361">
        <v>0</v>
      </c>
      <c r="H1056" s="361">
        <f t="shared" si="78"/>
        <v>0</v>
      </c>
      <c r="I1056" s="361">
        <v>0</v>
      </c>
      <c r="J1056" s="361">
        <v>0</v>
      </c>
      <c r="K1056" s="361">
        <v>0</v>
      </c>
      <c r="L1056" s="361">
        <v>0</v>
      </c>
      <c r="M1056" s="361">
        <v>0</v>
      </c>
      <c r="N1056" s="361">
        <v>0</v>
      </c>
      <c r="O1056" s="361">
        <v>0</v>
      </c>
      <c r="P1056" s="361">
        <v>0</v>
      </c>
      <c r="Q1056" s="361">
        <v>0</v>
      </c>
      <c r="R1056" s="361">
        <v>0</v>
      </c>
      <c r="S1056" s="361">
        <v>0</v>
      </c>
      <c r="T1056" s="361">
        <v>0</v>
      </c>
      <c r="U1056" s="361">
        <v>0</v>
      </c>
      <c r="V1056" s="361">
        <v>0</v>
      </c>
      <c r="W1056" s="361">
        <v>0</v>
      </c>
      <c r="X1056" s="361">
        <v>0</v>
      </c>
      <c r="Y1056" s="361">
        <v>0</v>
      </c>
      <c r="Z1056" s="362">
        <f t="shared" si="79"/>
        <v>0</v>
      </c>
      <c r="AA1056" s="363"/>
    </row>
    <row r="1057" spans="1:27" s="364" customFormat="1" ht="12.75" customHeight="1">
      <c r="A1057" s="358">
        <f t="shared" si="77"/>
        <v>15</v>
      </c>
      <c r="B1057" s="398">
        <v>610407300030101</v>
      </c>
      <c r="C1057" s="417" t="s">
        <v>1221</v>
      </c>
      <c r="D1057" s="359">
        <f>+SUMIF('BG SISTEMA'!A:A,'CA EF'!B1057,'BG SISTEMA'!F:F)</f>
        <v>0</v>
      </c>
      <c r="E1057" s="360"/>
      <c r="F1057" s="360"/>
      <c r="G1057" s="361">
        <v>0</v>
      </c>
      <c r="H1057" s="361">
        <f t="shared" si="78"/>
        <v>0</v>
      </c>
      <c r="I1057" s="361">
        <v>0</v>
      </c>
      <c r="J1057" s="361">
        <v>0</v>
      </c>
      <c r="K1057" s="361">
        <v>0</v>
      </c>
      <c r="L1057" s="361">
        <v>0</v>
      </c>
      <c r="M1057" s="361">
        <v>0</v>
      </c>
      <c r="N1057" s="361">
        <v>0</v>
      </c>
      <c r="O1057" s="361">
        <v>0</v>
      </c>
      <c r="P1057" s="361">
        <v>0</v>
      </c>
      <c r="Q1057" s="361">
        <v>0</v>
      </c>
      <c r="R1057" s="361">
        <v>0</v>
      </c>
      <c r="S1057" s="361">
        <v>0</v>
      </c>
      <c r="T1057" s="361">
        <v>0</v>
      </c>
      <c r="U1057" s="361">
        <v>0</v>
      </c>
      <c r="V1057" s="361">
        <v>0</v>
      </c>
      <c r="W1057" s="361">
        <v>0</v>
      </c>
      <c r="X1057" s="361">
        <v>0</v>
      </c>
      <c r="Y1057" s="361">
        <v>0</v>
      </c>
      <c r="Z1057" s="362">
        <f t="shared" si="79"/>
        <v>0</v>
      </c>
      <c r="AA1057" s="363"/>
    </row>
    <row r="1058" spans="1:27" s="364" customFormat="1" ht="12.75" customHeight="1">
      <c r="A1058" s="358">
        <f t="shared" si="77"/>
        <v>15</v>
      </c>
      <c r="B1058" s="398">
        <v>610407300030199</v>
      </c>
      <c r="C1058" s="417" t="s">
        <v>1222</v>
      </c>
      <c r="D1058" s="359">
        <f>+SUMIF('BG SISTEMA'!A:A,'CA EF'!B1058,'BG SISTEMA'!F:F)</f>
        <v>0</v>
      </c>
      <c r="E1058" s="360"/>
      <c r="F1058" s="360"/>
      <c r="G1058" s="361">
        <v>0</v>
      </c>
      <c r="H1058" s="361">
        <f t="shared" si="78"/>
        <v>0</v>
      </c>
      <c r="I1058" s="361">
        <v>0</v>
      </c>
      <c r="J1058" s="361">
        <v>0</v>
      </c>
      <c r="K1058" s="361">
        <v>0</v>
      </c>
      <c r="L1058" s="361">
        <v>0</v>
      </c>
      <c r="M1058" s="361">
        <v>0</v>
      </c>
      <c r="N1058" s="361">
        <v>0</v>
      </c>
      <c r="O1058" s="361">
        <v>0</v>
      </c>
      <c r="P1058" s="361">
        <v>0</v>
      </c>
      <c r="Q1058" s="361">
        <v>0</v>
      </c>
      <c r="R1058" s="361">
        <v>0</v>
      </c>
      <c r="S1058" s="361">
        <v>0</v>
      </c>
      <c r="T1058" s="361">
        <v>0</v>
      </c>
      <c r="U1058" s="361">
        <v>0</v>
      </c>
      <c r="V1058" s="361">
        <v>0</v>
      </c>
      <c r="W1058" s="361">
        <v>0</v>
      </c>
      <c r="X1058" s="361">
        <v>0</v>
      </c>
      <c r="Y1058" s="361">
        <v>0</v>
      </c>
      <c r="Z1058" s="362">
        <f t="shared" si="79"/>
        <v>0</v>
      </c>
      <c r="AA1058" s="363"/>
    </row>
    <row r="1059" spans="1:27" s="364" customFormat="1" ht="12.75" customHeight="1">
      <c r="A1059" s="358">
        <f t="shared" si="77"/>
        <v>15</v>
      </c>
      <c r="B1059" s="398">
        <v>610407300040101</v>
      </c>
      <c r="C1059" s="417" t="s">
        <v>1223</v>
      </c>
      <c r="D1059" s="359">
        <f>+SUMIF('BG SISTEMA'!A:A,'CA EF'!B1059,'BG SISTEMA'!F:F)</f>
        <v>0</v>
      </c>
      <c r="E1059" s="360"/>
      <c r="F1059" s="360"/>
      <c r="G1059" s="361">
        <v>0</v>
      </c>
      <c r="H1059" s="361">
        <f t="shared" si="78"/>
        <v>0</v>
      </c>
      <c r="I1059" s="361">
        <v>0</v>
      </c>
      <c r="J1059" s="361">
        <v>0</v>
      </c>
      <c r="K1059" s="361">
        <v>0</v>
      </c>
      <c r="L1059" s="361">
        <v>0</v>
      </c>
      <c r="M1059" s="361">
        <v>0</v>
      </c>
      <c r="N1059" s="361">
        <v>0</v>
      </c>
      <c r="O1059" s="361">
        <v>0</v>
      </c>
      <c r="P1059" s="361">
        <v>0</v>
      </c>
      <c r="Q1059" s="361">
        <v>0</v>
      </c>
      <c r="R1059" s="361">
        <v>0</v>
      </c>
      <c r="S1059" s="361">
        <v>0</v>
      </c>
      <c r="T1059" s="361">
        <v>0</v>
      </c>
      <c r="U1059" s="361">
        <v>0</v>
      </c>
      <c r="V1059" s="361">
        <v>0</v>
      </c>
      <c r="W1059" s="361">
        <v>0</v>
      </c>
      <c r="X1059" s="361">
        <v>0</v>
      </c>
      <c r="Y1059" s="361">
        <v>0</v>
      </c>
      <c r="Z1059" s="362">
        <f t="shared" si="79"/>
        <v>0</v>
      </c>
      <c r="AA1059" s="363"/>
    </row>
    <row r="1060" spans="1:27" s="364" customFormat="1" ht="12.75" customHeight="1">
      <c r="A1060" s="358">
        <f t="shared" si="77"/>
        <v>15</v>
      </c>
      <c r="B1060" s="398">
        <v>610407300040199</v>
      </c>
      <c r="C1060" s="417" t="s">
        <v>1224</v>
      </c>
      <c r="D1060" s="359">
        <f>+SUMIF('BG SISTEMA'!A:A,'CA EF'!B1060,'BG SISTEMA'!F:F)</f>
        <v>0</v>
      </c>
      <c r="E1060" s="360"/>
      <c r="F1060" s="360"/>
      <c r="G1060" s="361">
        <v>0</v>
      </c>
      <c r="H1060" s="361">
        <f t="shared" si="78"/>
        <v>0</v>
      </c>
      <c r="I1060" s="361">
        <v>0</v>
      </c>
      <c r="J1060" s="361">
        <v>0</v>
      </c>
      <c r="K1060" s="361">
        <v>0</v>
      </c>
      <c r="L1060" s="361">
        <v>0</v>
      </c>
      <c r="M1060" s="361">
        <v>0</v>
      </c>
      <c r="N1060" s="361">
        <v>0</v>
      </c>
      <c r="O1060" s="361">
        <v>0</v>
      </c>
      <c r="P1060" s="361">
        <v>0</v>
      </c>
      <c r="Q1060" s="361">
        <v>0</v>
      </c>
      <c r="R1060" s="361">
        <v>0</v>
      </c>
      <c r="S1060" s="361">
        <v>0</v>
      </c>
      <c r="T1060" s="361">
        <v>0</v>
      </c>
      <c r="U1060" s="361">
        <v>0</v>
      </c>
      <c r="V1060" s="361">
        <v>0</v>
      </c>
      <c r="W1060" s="361">
        <v>0</v>
      </c>
      <c r="X1060" s="361">
        <v>0</v>
      </c>
      <c r="Y1060" s="361">
        <v>0</v>
      </c>
      <c r="Z1060" s="362">
        <f t="shared" si="79"/>
        <v>0</v>
      </c>
      <c r="AA1060" s="363"/>
    </row>
    <row r="1061" spans="1:27" s="364" customFormat="1" ht="12.75" customHeight="1">
      <c r="A1061" s="358">
        <f t="shared" si="77"/>
        <v>15</v>
      </c>
      <c r="B1061" s="398">
        <v>610407300050101</v>
      </c>
      <c r="C1061" s="417" t="s">
        <v>1225</v>
      </c>
      <c r="D1061" s="359">
        <f>+SUMIF('BG SISTEMA'!A:A,'CA EF'!B1061,'BG SISTEMA'!F:F)</f>
        <v>0</v>
      </c>
      <c r="E1061" s="360"/>
      <c r="F1061" s="360"/>
      <c r="G1061" s="361">
        <v>0</v>
      </c>
      <c r="H1061" s="361">
        <f t="shared" si="78"/>
        <v>0</v>
      </c>
      <c r="I1061" s="361">
        <v>0</v>
      </c>
      <c r="J1061" s="361">
        <v>0</v>
      </c>
      <c r="K1061" s="361">
        <v>0</v>
      </c>
      <c r="L1061" s="361">
        <v>0</v>
      </c>
      <c r="M1061" s="361">
        <v>0</v>
      </c>
      <c r="N1061" s="361">
        <v>0</v>
      </c>
      <c r="O1061" s="361">
        <v>0</v>
      </c>
      <c r="P1061" s="361">
        <v>0</v>
      </c>
      <c r="Q1061" s="361">
        <v>0</v>
      </c>
      <c r="R1061" s="361">
        <v>0</v>
      </c>
      <c r="S1061" s="361">
        <v>0</v>
      </c>
      <c r="T1061" s="361">
        <v>0</v>
      </c>
      <c r="U1061" s="361">
        <v>0</v>
      </c>
      <c r="V1061" s="361">
        <v>0</v>
      </c>
      <c r="W1061" s="361">
        <v>0</v>
      </c>
      <c r="X1061" s="361">
        <v>0</v>
      </c>
      <c r="Y1061" s="361">
        <v>0</v>
      </c>
      <c r="Z1061" s="362">
        <f t="shared" si="79"/>
        <v>0</v>
      </c>
      <c r="AA1061" s="363"/>
    </row>
    <row r="1062" spans="1:27" s="364" customFormat="1" ht="12.75" customHeight="1">
      <c r="A1062" s="358">
        <f t="shared" si="77"/>
        <v>15</v>
      </c>
      <c r="B1062" s="398">
        <v>610407300050199</v>
      </c>
      <c r="C1062" s="417" t="s">
        <v>1226</v>
      </c>
      <c r="D1062" s="359">
        <f>+SUMIF('BG SISTEMA'!A:A,'CA EF'!B1062,'BG SISTEMA'!F:F)</f>
        <v>0</v>
      </c>
      <c r="E1062" s="360"/>
      <c r="F1062" s="360"/>
      <c r="G1062" s="361">
        <v>0</v>
      </c>
      <c r="H1062" s="361">
        <f t="shared" si="78"/>
        <v>0</v>
      </c>
      <c r="I1062" s="361">
        <v>0</v>
      </c>
      <c r="J1062" s="361">
        <v>0</v>
      </c>
      <c r="K1062" s="361">
        <v>0</v>
      </c>
      <c r="L1062" s="361">
        <v>0</v>
      </c>
      <c r="M1062" s="361">
        <v>0</v>
      </c>
      <c r="N1062" s="361">
        <v>0</v>
      </c>
      <c r="O1062" s="361">
        <v>0</v>
      </c>
      <c r="P1062" s="361">
        <v>0</v>
      </c>
      <c r="Q1062" s="361">
        <v>0</v>
      </c>
      <c r="R1062" s="361">
        <v>0</v>
      </c>
      <c r="S1062" s="361">
        <v>0</v>
      </c>
      <c r="T1062" s="361">
        <v>0</v>
      </c>
      <c r="U1062" s="361">
        <v>0</v>
      </c>
      <c r="V1062" s="361">
        <v>0</v>
      </c>
      <c r="W1062" s="361">
        <v>0</v>
      </c>
      <c r="X1062" s="361">
        <v>0</v>
      </c>
      <c r="Y1062" s="361">
        <v>0</v>
      </c>
      <c r="Z1062" s="362">
        <f t="shared" si="79"/>
        <v>0</v>
      </c>
      <c r="AA1062" s="365"/>
    </row>
    <row r="1063" spans="1:27" s="364" customFormat="1" ht="12.75" customHeight="1">
      <c r="A1063" s="358">
        <f t="shared" si="77"/>
        <v>15</v>
      </c>
      <c r="B1063" s="398">
        <v>610407300060101</v>
      </c>
      <c r="C1063" s="417" t="s">
        <v>1227</v>
      </c>
      <c r="D1063" s="359">
        <f>+SUMIF('BG SISTEMA'!A:A,'CA EF'!B1063,'BG SISTEMA'!F:F)</f>
        <v>0</v>
      </c>
      <c r="E1063" s="360"/>
      <c r="F1063" s="360"/>
      <c r="G1063" s="361">
        <v>0</v>
      </c>
      <c r="H1063" s="361">
        <f t="shared" si="78"/>
        <v>0</v>
      </c>
      <c r="I1063" s="361">
        <v>0</v>
      </c>
      <c r="J1063" s="361">
        <v>0</v>
      </c>
      <c r="K1063" s="361">
        <v>0</v>
      </c>
      <c r="L1063" s="361">
        <v>0</v>
      </c>
      <c r="M1063" s="361">
        <v>0</v>
      </c>
      <c r="N1063" s="361">
        <v>0</v>
      </c>
      <c r="O1063" s="361">
        <v>0</v>
      </c>
      <c r="P1063" s="361">
        <v>0</v>
      </c>
      <c r="Q1063" s="361">
        <v>0</v>
      </c>
      <c r="R1063" s="361">
        <v>0</v>
      </c>
      <c r="S1063" s="361">
        <v>0</v>
      </c>
      <c r="T1063" s="361">
        <v>0</v>
      </c>
      <c r="U1063" s="361">
        <v>0</v>
      </c>
      <c r="V1063" s="361">
        <v>0</v>
      </c>
      <c r="W1063" s="361">
        <v>0</v>
      </c>
      <c r="X1063" s="361">
        <v>0</v>
      </c>
      <c r="Y1063" s="361">
        <v>0</v>
      </c>
      <c r="Z1063" s="362">
        <f t="shared" si="79"/>
        <v>0</v>
      </c>
      <c r="AA1063" s="365"/>
    </row>
    <row r="1064" spans="1:27" s="364" customFormat="1" ht="12.75" customHeight="1">
      <c r="A1064" s="358">
        <f t="shared" si="77"/>
        <v>15</v>
      </c>
      <c r="B1064" s="398">
        <v>610407300060199</v>
      </c>
      <c r="C1064" s="417" t="s">
        <v>1228</v>
      </c>
      <c r="D1064" s="359">
        <f>+SUMIF('BG SISTEMA'!A:A,'CA EF'!B1064,'BG SISTEMA'!F:F)</f>
        <v>0</v>
      </c>
      <c r="E1064" s="360"/>
      <c r="F1064" s="360"/>
      <c r="G1064" s="361">
        <v>0</v>
      </c>
      <c r="H1064" s="361">
        <f t="shared" si="78"/>
        <v>0</v>
      </c>
      <c r="I1064" s="361">
        <v>0</v>
      </c>
      <c r="J1064" s="361">
        <v>0</v>
      </c>
      <c r="K1064" s="361">
        <v>0</v>
      </c>
      <c r="L1064" s="361">
        <v>0</v>
      </c>
      <c r="M1064" s="361">
        <v>0</v>
      </c>
      <c r="N1064" s="361">
        <v>0</v>
      </c>
      <c r="O1064" s="361">
        <v>0</v>
      </c>
      <c r="P1064" s="361">
        <v>0</v>
      </c>
      <c r="Q1064" s="361">
        <v>0</v>
      </c>
      <c r="R1064" s="361">
        <v>0</v>
      </c>
      <c r="S1064" s="361">
        <v>0</v>
      </c>
      <c r="T1064" s="361">
        <v>0</v>
      </c>
      <c r="U1064" s="361">
        <v>0</v>
      </c>
      <c r="V1064" s="361">
        <v>0</v>
      </c>
      <c r="W1064" s="361">
        <v>0</v>
      </c>
      <c r="X1064" s="361">
        <v>0</v>
      </c>
      <c r="Y1064" s="361">
        <v>0</v>
      </c>
      <c r="Z1064" s="362">
        <f t="shared" si="79"/>
        <v>0</v>
      </c>
      <c r="AA1064" s="365"/>
    </row>
    <row r="1065" spans="1:27" s="364" customFormat="1" ht="12.75" customHeight="1">
      <c r="A1065" s="358">
        <f t="shared" si="77"/>
        <v>15</v>
      </c>
      <c r="B1065" s="398">
        <v>610407300070101</v>
      </c>
      <c r="C1065" s="417" t="s">
        <v>1229</v>
      </c>
      <c r="D1065" s="359">
        <f>+SUMIF('BG SISTEMA'!A:A,'CA EF'!B1065,'BG SISTEMA'!F:F)</f>
        <v>0</v>
      </c>
      <c r="E1065" s="360"/>
      <c r="F1065" s="360"/>
      <c r="G1065" s="361">
        <v>0</v>
      </c>
      <c r="H1065" s="361">
        <f t="shared" si="78"/>
        <v>0</v>
      </c>
      <c r="I1065" s="361">
        <v>0</v>
      </c>
      <c r="J1065" s="361">
        <v>0</v>
      </c>
      <c r="K1065" s="361">
        <v>0</v>
      </c>
      <c r="L1065" s="361">
        <v>0</v>
      </c>
      <c r="M1065" s="361">
        <v>0</v>
      </c>
      <c r="N1065" s="361">
        <v>0</v>
      </c>
      <c r="O1065" s="361">
        <v>0</v>
      </c>
      <c r="P1065" s="361">
        <v>0</v>
      </c>
      <c r="Q1065" s="361">
        <v>0</v>
      </c>
      <c r="R1065" s="361">
        <v>0</v>
      </c>
      <c r="S1065" s="361">
        <v>0</v>
      </c>
      <c r="T1065" s="361">
        <v>0</v>
      </c>
      <c r="U1065" s="361">
        <v>0</v>
      </c>
      <c r="V1065" s="361">
        <v>0</v>
      </c>
      <c r="W1065" s="361">
        <v>0</v>
      </c>
      <c r="X1065" s="361">
        <v>0</v>
      </c>
      <c r="Y1065" s="361">
        <v>0</v>
      </c>
      <c r="Z1065" s="362">
        <f t="shared" si="79"/>
        <v>0</v>
      </c>
      <c r="AA1065" s="365"/>
    </row>
    <row r="1066" spans="1:27" s="364" customFormat="1" ht="12.75" customHeight="1">
      <c r="A1066" s="358">
        <f t="shared" si="77"/>
        <v>15</v>
      </c>
      <c r="B1066" s="398">
        <v>610407300070199</v>
      </c>
      <c r="C1066" s="417" t="s">
        <v>1230</v>
      </c>
      <c r="D1066" s="359">
        <f>+SUMIF('BG SISTEMA'!A:A,'CA EF'!B1066,'BG SISTEMA'!F:F)</f>
        <v>0</v>
      </c>
      <c r="E1066" s="360"/>
      <c r="F1066" s="360"/>
      <c r="G1066" s="361">
        <v>0</v>
      </c>
      <c r="H1066" s="361">
        <f t="shared" si="78"/>
        <v>0</v>
      </c>
      <c r="I1066" s="361">
        <v>0</v>
      </c>
      <c r="J1066" s="361">
        <v>0</v>
      </c>
      <c r="K1066" s="361">
        <v>0</v>
      </c>
      <c r="L1066" s="361">
        <v>0</v>
      </c>
      <c r="M1066" s="361">
        <v>0</v>
      </c>
      <c r="N1066" s="361">
        <v>0</v>
      </c>
      <c r="O1066" s="361">
        <v>0</v>
      </c>
      <c r="P1066" s="361">
        <v>0</v>
      </c>
      <c r="Q1066" s="361">
        <v>0</v>
      </c>
      <c r="R1066" s="361">
        <v>0</v>
      </c>
      <c r="S1066" s="361">
        <v>0</v>
      </c>
      <c r="T1066" s="361">
        <v>0</v>
      </c>
      <c r="U1066" s="361">
        <v>0</v>
      </c>
      <c r="V1066" s="361">
        <v>0</v>
      </c>
      <c r="W1066" s="361">
        <v>0</v>
      </c>
      <c r="X1066" s="361">
        <v>0</v>
      </c>
      <c r="Y1066" s="361">
        <v>0</v>
      </c>
      <c r="Z1066" s="362">
        <f t="shared" si="79"/>
        <v>0</v>
      </c>
      <c r="AA1066" s="365"/>
    </row>
    <row r="1067" spans="1:27" s="364" customFormat="1" ht="12.75" customHeight="1">
      <c r="A1067" s="358">
        <f t="shared" si="77"/>
        <v>15</v>
      </c>
      <c r="B1067" s="398">
        <v>610407320010101</v>
      </c>
      <c r="C1067" s="417" t="s">
        <v>1231</v>
      </c>
      <c r="D1067" s="359">
        <f>+SUMIF('BG SISTEMA'!A:A,'CA EF'!B1067,'BG SISTEMA'!F:F)</f>
        <v>0</v>
      </c>
      <c r="E1067" s="360"/>
      <c r="F1067" s="360"/>
      <c r="G1067" s="361">
        <v>0</v>
      </c>
      <c r="H1067" s="361">
        <f t="shared" si="78"/>
        <v>0</v>
      </c>
      <c r="I1067" s="361">
        <v>0</v>
      </c>
      <c r="J1067" s="361">
        <v>0</v>
      </c>
      <c r="K1067" s="361">
        <v>0</v>
      </c>
      <c r="L1067" s="361">
        <v>0</v>
      </c>
      <c r="M1067" s="361">
        <v>0</v>
      </c>
      <c r="N1067" s="361">
        <v>0</v>
      </c>
      <c r="O1067" s="361">
        <v>0</v>
      </c>
      <c r="P1067" s="361">
        <v>0</v>
      </c>
      <c r="Q1067" s="361">
        <v>0</v>
      </c>
      <c r="R1067" s="361">
        <v>0</v>
      </c>
      <c r="S1067" s="361">
        <v>0</v>
      </c>
      <c r="T1067" s="361">
        <v>0</v>
      </c>
      <c r="U1067" s="361">
        <v>0</v>
      </c>
      <c r="V1067" s="361">
        <v>0</v>
      </c>
      <c r="W1067" s="361">
        <v>0</v>
      </c>
      <c r="X1067" s="361">
        <v>0</v>
      </c>
      <c r="Y1067" s="361">
        <v>0</v>
      </c>
      <c r="Z1067" s="362">
        <f t="shared" si="79"/>
        <v>0</v>
      </c>
      <c r="AA1067" s="363"/>
    </row>
    <row r="1068" spans="1:27" s="364" customFormat="1" ht="12.75" customHeight="1">
      <c r="A1068" s="358">
        <f t="shared" si="77"/>
        <v>15</v>
      </c>
      <c r="B1068" s="398">
        <v>610407320010199</v>
      </c>
      <c r="C1068" s="417" t="s">
        <v>1232</v>
      </c>
      <c r="D1068" s="359">
        <f>+SUMIF('BG SISTEMA'!A:A,'CA EF'!B1068,'BG SISTEMA'!F:F)</f>
        <v>0</v>
      </c>
      <c r="E1068" s="360"/>
      <c r="F1068" s="360"/>
      <c r="G1068" s="361">
        <v>0</v>
      </c>
      <c r="H1068" s="361">
        <f t="shared" si="78"/>
        <v>0</v>
      </c>
      <c r="I1068" s="361">
        <v>0</v>
      </c>
      <c r="J1068" s="361">
        <v>0</v>
      </c>
      <c r="K1068" s="361">
        <v>0</v>
      </c>
      <c r="L1068" s="361">
        <v>0</v>
      </c>
      <c r="M1068" s="361">
        <v>0</v>
      </c>
      <c r="N1068" s="361">
        <v>0</v>
      </c>
      <c r="O1068" s="361">
        <v>0</v>
      </c>
      <c r="P1068" s="361">
        <v>0</v>
      </c>
      <c r="Q1068" s="361">
        <v>0</v>
      </c>
      <c r="R1068" s="361">
        <v>0</v>
      </c>
      <c r="S1068" s="361">
        <v>0</v>
      </c>
      <c r="T1068" s="361">
        <v>0</v>
      </c>
      <c r="U1068" s="361">
        <v>0</v>
      </c>
      <c r="V1068" s="361">
        <v>0</v>
      </c>
      <c r="W1068" s="361">
        <v>0</v>
      </c>
      <c r="X1068" s="361">
        <v>0</v>
      </c>
      <c r="Y1068" s="361">
        <v>0</v>
      </c>
      <c r="Z1068" s="362">
        <f t="shared" si="79"/>
        <v>0</v>
      </c>
      <c r="AA1068" s="365"/>
    </row>
    <row r="1069" spans="1:27" s="364" customFormat="1" ht="12.75" customHeight="1">
      <c r="A1069" s="358">
        <f t="shared" si="77"/>
        <v>15</v>
      </c>
      <c r="B1069" s="398">
        <v>610407320020101</v>
      </c>
      <c r="C1069" s="417" t="s">
        <v>1233</v>
      </c>
      <c r="D1069" s="359">
        <f>+SUMIF('BG SISTEMA'!A:A,'CA EF'!B1069,'BG SISTEMA'!F:F)</f>
        <v>0</v>
      </c>
      <c r="E1069" s="360"/>
      <c r="F1069" s="360"/>
      <c r="G1069" s="361">
        <v>0</v>
      </c>
      <c r="H1069" s="361">
        <f t="shared" si="78"/>
        <v>0</v>
      </c>
      <c r="I1069" s="361">
        <v>0</v>
      </c>
      <c r="J1069" s="361">
        <v>0</v>
      </c>
      <c r="K1069" s="361">
        <v>0</v>
      </c>
      <c r="L1069" s="361">
        <v>0</v>
      </c>
      <c r="M1069" s="361">
        <v>0</v>
      </c>
      <c r="N1069" s="361">
        <v>0</v>
      </c>
      <c r="O1069" s="361">
        <v>0</v>
      </c>
      <c r="P1069" s="361">
        <v>0</v>
      </c>
      <c r="Q1069" s="361">
        <v>0</v>
      </c>
      <c r="R1069" s="361">
        <v>0</v>
      </c>
      <c r="S1069" s="361">
        <v>0</v>
      </c>
      <c r="T1069" s="361">
        <v>0</v>
      </c>
      <c r="U1069" s="361">
        <v>0</v>
      </c>
      <c r="V1069" s="361">
        <v>0</v>
      </c>
      <c r="W1069" s="361">
        <v>0</v>
      </c>
      <c r="X1069" s="361">
        <v>0</v>
      </c>
      <c r="Y1069" s="361">
        <v>0</v>
      </c>
      <c r="Z1069" s="362">
        <f t="shared" si="79"/>
        <v>0</v>
      </c>
      <c r="AA1069" s="365"/>
    </row>
    <row r="1070" spans="1:27" s="364" customFormat="1" ht="12.75" customHeight="1">
      <c r="A1070" s="358">
        <f t="shared" si="77"/>
        <v>15</v>
      </c>
      <c r="B1070" s="398">
        <v>610407320020199</v>
      </c>
      <c r="C1070" s="417" t="s">
        <v>1234</v>
      </c>
      <c r="D1070" s="359">
        <f>+SUMIF('BG SISTEMA'!A:A,'CA EF'!B1070,'BG SISTEMA'!F:F)</f>
        <v>0</v>
      </c>
      <c r="E1070" s="360"/>
      <c r="F1070" s="360"/>
      <c r="G1070" s="361">
        <v>0</v>
      </c>
      <c r="H1070" s="361">
        <f t="shared" si="78"/>
        <v>0</v>
      </c>
      <c r="I1070" s="361">
        <v>0</v>
      </c>
      <c r="J1070" s="361">
        <v>0</v>
      </c>
      <c r="K1070" s="361">
        <v>0</v>
      </c>
      <c r="L1070" s="361">
        <v>0</v>
      </c>
      <c r="M1070" s="361">
        <v>0</v>
      </c>
      <c r="N1070" s="361">
        <v>0</v>
      </c>
      <c r="O1070" s="361">
        <v>0</v>
      </c>
      <c r="P1070" s="361">
        <v>0</v>
      </c>
      <c r="Q1070" s="361">
        <v>0</v>
      </c>
      <c r="R1070" s="361">
        <v>0</v>
      </c>
      <c r="S1070" s="361">
        <v>0</v>
      </c>
      <c r="T1070" s="361">
        <v>0</v>
      </c>
      <c r="U1070" s="361">
        <v>0</v>
      </c>
      <c r="V1070" s="361">
        <v>0</v>
      </c>
      <c r="W1070" s="361">
        <v>0</v>
      </c>
      <c r="X1070" s="361">
        <v>0</v>
      </c>
      <c r="Y1070" s="361">
        <v>0</v>
      </c>
      <c r="Z1070" s="362">
        <f t="shared" si="79"/>
        <v>0</v>
      </c>
      <c r="AA1070" s="365"/>
    </row>
    <row r="1071" spans="1:27" s="364" customFormat="1" ht="12.75" customHeight="1">
      <c r="A1071" s="358">
        <f t="shared" si="77"/>
        <v>15</v>
      </c>
      <c r="B1071" s="398">
        <v>610407320030101</v>
      </c>
      <c r="C1071" s="417" t="s">
        <v>1235</v>
      </c>
      <c r="D1071" s="359">
        <f>+SUMIF('BG SISTEMA'!A:A,'CA EF'!B1071,'BG SISTEMA'!F:F)</f>
        <v>0</v>
      </c>
      <c r="E1071" s="360"/>
      <c r="F1071" s="360"/>
      <c r="G1071" s="361">
        <v>0</v>
      </c>
      <c r="H1071" s="361">
        <f t="shared" si="78"/>
        <v>0</v>
      </c>
      <c r="I1071" s="361">
        <v>0</v>
      </c>
      <c r="J1071" s="361">
        <v>0</v>
      </c>
      <c r="K1071" s="361">
        <v>0</v>
      </c>
      <c r="L1071" s="361">
        <v>0</v>
      </c>
      <c r="M1071" s="361">
        <v>0</v>
      </c>
      <c r="N1071" s="361">
        <v>0</v>
      </c>
      <c r="O1071" s="361">
        <v>0</v>
      </c>
      <c r="P1071" s="361">
        <v>0</v>
      </c>
      <c r="Q1071" s="361">
        <v>0</v>
      </c>
      <c r="R1071" s="361">
        <v>0</v>
      </c>
      <c r="S1071" s="361">
        <v>0</v>
      </c>
      <c r="T1071" s="361">
        <v>0</v>
      </c>
      <c r="U1071" s="361">
        <v>0</v>
      </c>
      <c r="V1071" s="361">
        <v>0</v>
      </c>
      <c r="W1071" s="361">
        <v>0</v>
      </c>
      <c r="X1071" s="361">
        <v>0</v>
      </c>
      <c r="Y1071" s="361">
        <v>0</v>
      </c>
      <c r="Z1071" s="362">
        <f t="shared" si="79"/>
        <v>0</v>
      </c>
      <c r="AA1071" s="365"/>
    </row>
    <row r="1072" spans="1:27" s="364" customFormat="1" ht="12.75" customHeight="1">
      <c r="A1072" s="358">
        <f t="shared" si="77"/>
        <v>15</v>
      </c>
      <c r="B1072" s="398">
        <v>610407320030199</v>
      </c>
      <c r="C1072" s="417" t="s">
        <v>1236</v>
      </c>
      <c r="D1072" s="359">
        <f>+SUMIF('BG SISTEMA'!A:A,'CA EF'!B1072,'BG SISTEMA'!F:F)</f>
        <v>0</v>
      </c>
      <c r="E1072" s="360"/>
      <c r="F1072" s="360"/>
      <c r="G1072" s="361">
        <v>0</v>
      </c>
      <c r="H1072" s="361">
        <f t="shared" si="78"/>
        <v>0</v>
      </c>
      <c r="I1072" s="361">
        <v>0</v>
      </c>
      <c r="J1072" s="361">
        <v>0</v>
      </c>
      <c r="K1072" s="361">
        <v>0</v>
      </c>
      <c r="L1072" s="361">
        <v>0</v>
      </c>
      <c r="M1072" s="361">
        <v>0</v>
      </c>
      <c r="N1072" s="361">
        <v>0</v>
      </c>
      <c r="O1072" s="361">
        <v>0</v>
      </c>
      <c r="P1072" s="361">
        <v>0</v>
      </c>
      <c r="Q1072" s="361">
        <v>0</v>
      </c>
      <c r="R1072" s="361">
        <v>0</v>
      </c>
      <c r="S1072" s="361">
        <v>0</v>
      </c>
      <c r="T1072" s="361">
        <v>0</v>
      </c>
      <c r="U1072" s="361">
        <v>0</v>
      </c>
      <c r="V1072" s="361">
        <v>0</v>
      </c>
      <c r="W1072" s="361">
        <v>0</v>
      </c>
      <c r="X1072" s="361">
        <v>0</v>
      </c>
      <c r="Y1072" s="361">
        <v>0</v>
      </c>
      <c r="Z1072" s="362">
        <f t="shared" si="79"/>
        <v>0</v>
      </c>
      <c r="AA1072" s="363"/>
    </row>
    <row r="1073" spans="1:27" s="364" customFormat="1" ht="12.75" customHeight="1">
      <c r="A1073" s="358">
        <f t="shared" si="77"/>
        <v>15</v>
      </c>
      <c r="B1073" s="398">
        <v>610407320040101</v>
      </c>
      <c r="C1073" s="417" t="s">
        <v>1237</v>
      </c>
      <c r="D1073" s="359">
        <f>+SUMIF('BG SISTEMA'!A:A,'CA EF'!B1073,'BG SISTEMA'!F:F)</f>
        <v>0</v>
      </c>
      <c r="E1073" s="360"/>
      <c r="F1073" s="360"/>
      <c r="G1073" s="361">
        <v>0</v>
      </c>
      <c r="H1073" s="361">
        <f t="shared" si="78"/>
        <v>0</v>
      </c>
      <c r="I1073" s="361">
        <v>0</v>
      </c>
      <c r="J1073" s="361">
        <v>0</v>
      </c>
      <c r="K1073" s="361">
        <v>0</v>
      </c>
      <c r="L1073" s="361">
        <v>0</v>
      </c>
      <c r="M1073" s="361">
        <v>0</v>
      </c>
      <c r="N1073" s="361">
        <v>0</v>
      </c>
      <c r="O1073" s="361">
        <v>0</v>
      </c>
      <c r="P1073" s="361">
        <v>0</v>
      </c>
      <c r="Q1073" s="361">
        <v>0</v>
      </c>
      <c r="R1073" s="361">
        <v>0</v>
      </c>
      <c r="S1073" s="361">
        <v>0</v>
      </c>
      <c r="T1073" s="361">
        <v>0</v>
      </c>
      <c r="U1073" s="361">
        <v>0</v>
      </c>
      <c r="V1073" s="361">
        <v>0</v>
      </c>
      <c r="W1073" s="361">
        <v>0</v>
      </c>
      <c r="X1073" s="361">
        <v>0</v>
      </c>
      <c r="Y1073" s="361">
        <v>0</v>
      </c>
      <c r="Z1073" s="362">
        <f t="shared" si="79"/>
        <v>0</v>
      </c>
      <c r="AA1073" s="365"/>
    </row>
    <row r="1074" spans="1:27" s="364" customFormat="1" ht="12.75" customHeight="1">
      <c r="A1074" s="358">
        <f t="shared" si="77"/>
        <v>15</v>
      </c>
      <c r="B1074" s="398">
        <v>610407320040199</v>
      </c>
      <c r="C1074" s="417" t="s">
        <v>1238</v>
      </c>
      <c r="D1074" s="359">
        <f>+SUMIF('BG SISTEMA'!A:A,'CA EF'!B1074,'BG SISTEMA'!F:F)</f>
        <v>0</v>
      </c>
      <c r="E1074" s="360"/>
      <c r="F1074" s="360"/>
      <c r="G1074" s="361">
        <v>0</v>
      </c>
      <c r="H1074" s="361">
        <f t="shared" si="78"/>
        <v>0</v>
      </c>
      <c r="I1074" s="361">
        <v>0</v>
      </c>
      <c r="J1074" s="361">
        <v>0</v>
      </c>
      <c r="K1074" s="361">
        <v>0</v>
      </c>
      <c r="L1074" s="361">
        <v>0</v>
      </c>
      <c r="M1074" s="361">
        <v>0</v>
      </c>
      <c r="N1074" s="361">
        <v>0</v>
      </c>
      <c r="O1074" s="361">
        <v>0</v>
      </c>
      <c r="P1074" s="361">
        <v>0</v>
      </c>
      <c r="Q1074" s="361">
        <v>0</v>
      </c>
      <c r="R1074" s="361">
        <v>0</v>
      </c>
      <c r="S1074" s="361">
        <v>0</v>
      </c>
      <c r="T1074" s="361">
        <v>0</v>
      </c>
      <c r="U1074" s="361">
        <v>0</v>
      </c>
      <c r="V1074" s="361">
        <v>0</v>
      </c>
      <c r="W1074" s="361">
        <v>0</v>
      </c>
      <c r="X1074" s="361">
        <v>0</v>
      </c>
      <c r="Y1074" s="361">
        <v>0</v>
      </c>
      <c r="Z1074" s="362">
        <f t="shared" si="79"/>
        <v>0</v>
      </c>
      <c r="AA1074" s="365"/>
    </row>
    <row r="1075" spans="1:27" s="364" customFormat="1" ht="12.75" customHeight="1">
      <c r="A1075" s="358">
        <f t="shared" si="77"/>
        <v>15</v>
      </c>
      <c r="B1075" s="398">
        <v>610407320050101</v>
      </c>
      <c r="C1075" s="417" t="s">
        <v>1239</v>
      </c>
      <c r="D1075" s="359">
        <f>+SUMIF('BG SISTEMA'!A:A,'CA EF'!B1075,'BG SISTEMA'!F:F)</f>
        <v>0</v>
      </c>
      <c r="E1075" s="360"/>
      <c r="F1075" s="360"/>
      <c r="G1075" s="361">
        <v>0</v>
      </c>
      <c r="H1075" s="361">
        <f t="shared" si="78"/>
        <v>0</v>
      </c>
      <c r="I1075" s="361">
        <v>0</v>
      </c>
      <c r="J1075" s="361">
        <v>0</v>
      </c>
      <c r="K1075" s="361">
        <v>0</v>
      </c>
      <c r="L1075" s="361">
        <v>0</v>
      </c>
      <c r="M1075" s="361">
        <v>0</v>
      </c>
      <c r="N1075" s="361">
        <v>0</v>
      </c>
      <c r="O1075" s="361">
        <v>0</v>
      </c>
      <c r="P1075" s="361">
        <v>0</v>
      </c>
      <c r="Q1075" s="361">
        <v>0</v>
      </c>
      <c r="R1075" s="361">
        <v>0</v>
      </c>
      <c r="S1075" s="361">
        <v>0</v>
      </c>
      <c r="T1075" s="361">
        <v>0</v>
      </c>
      <c r="U1075" s="361">
        <v>0</v>
      </c>
      <c r="V1075" s="361">
        <v>0</v>
      </c>
      <c r="W1075" s="361">
        <v>0</v>
      </c>
      <c r="X1075" s="361">
        <v>0</v>
      </c>
      <c r="Y1075" s="361">
        <v>0</v>
      </c>
      <c r="Z1075" s="362">
        <f t="shared" si="79"/>
        <v>0</v>
      </c>
      <c r="AA1075" s="365"/>
    </row>
    <row r="1076" spans="1:27" s="364" customFormat="1" ht="12.75" customHeight="1">
      <c r="A1076" s="358">
        <f t="shared" si="77"/>
        <v>15</v>
      </c>
      <c r="B1076" s="398">
        <v>610407320050199</v>
      </c>
      <c r="C1076" s="417" t="s">
        <v>1240</v>
      </c>
      <c r="D1076" s="359">
        <f>+SUMIF('BG SISTEMA'!A:A,'CA EF'!B1076,'BG SISTEMA'!F:F)</f>
        <v>0</v>
      </c>
      <c r="E1076" s="360"/>
      <c r="F1076" s="360"/>
      <c r="G1076" s="361">
        <v>0</v>
      </c>
      <c r="H1076" s="361">
        <f t="shared" si="78"/>
        <v>0</v>
      </c>
      <c r="I1076" s="361">
        <v>0</v>
      </c>
      <c r="J1076" s="361">
        <v>0</v>
      </c>
      <c r="K1076" s="361">
        <v>0</v>
      </c>
      <c r="L1076" s="361">
        <v>0</v>
      </c>
      <c r="M1076" s="361">
        <v>0</v>
      </c>
      <c r="N1076" s="361">
        <v>0</v>
      </c>
      <c r="O1076" s="361">
        <v>0</v>
      </c>
      <c r="P1076" s="361">
        <v>0</v>
      </c>
      <c r="Q1076" s="361">
        <v>0</v>
      </c>
      <c r="R1076" s="361">
        <v>0</v>
      </c>
      <c r="S1076" s="361">
        <v>0</v>
      </c>
      <c r="T1076" s="361">
        <v>0</v>
      </c>
      <c r="U1076" s="361">
        <v>0</v>
      </c>
      <c r="V1076" s="361">
        <v>0</v>
      </c>
      <c r="W1076" s="361">
        <v>0</v>
      </c>
      <c r="X1076" s="361">
        <v>0</v>
      </c>
      <c r="Y1076" s="361">
        <v>0</v>
      </c>
      <c r="Z1076" s="362">
        <f t="shared" si="79"/>
        <v>0</v>
      </c>
      <c r="AA1076" s="365"/>
    </row>
    <row r="1077" spans="1:27" s="364" customFormat="1" ht="12.75" customHeight="1">
      <c r="A1077" s="358">
        <f t="shared" si="77"/>
        <v>15</v>
      </c>
      <c r="B1077" s="398">
        <v>610407320060101</v>
      </c>
      <c r="C1077" s="417" t="s">
        <v>1241</v>
      </c>
      <c r="D1077" s="359">
        <f>+SUMIF('BG SISTEMA'!A:A,'CA EF'!B1077,'BG SISTEMA'!F:F)</f>
        <v>0</v>
      </c>
      <c r="E1077" s="360"/>
      <c r="F1077" s="360"/>
      <c r="G1077" s="361">
        <v>0</v>
      </c>
      <c r="H1077" s="361">
        <f t="shared" si="78"/>
        <v>0</v>
      </c>
      <c r="I1077" s="361">
        <v>0</v>
      </c>
      <c r="J1077" s="361">
        <v>0</v>
      </c>
      <c r="K1077" s="361">
        <v>0</v>
      </c>
      <c r="L1077" s="361">
        <v>0</v>
      </c>
      <c r="M1077" s="361">
        <v>0</v>
      </c>
      <c r="N1077" s="361">
        <v>0</v>
      </c>
      <c r="O1077" s="361">
        <v>0</v>
      </c>
      <c r="P1077" s="361">
        <v>0</v>
      </c>
      <c r="Q1077" s="361">
        <v>0</v>
      </c>
      <c r="R1077" s="361">
        <v>0</v>
      </c>
      <c r="S1077" s="361">
        <v>0</v>
      </c>
      <c r="T1077" s="361">
        <v>0</v>
      </c>
      <c r="U1077" s="361">
        <v>0</v>
      </c>
      <c r="V1077" s="361">
        <v>0</v>
      </c>
      <c r="W1077" s="361">
        <v>0</v>
      </c>
      <c r="X1077" s="361">
        <v>0</v>
      </c>
      <c r="Y1077" s="361">
        <v>0</v>
      </c>
      <c r="Z1077" s="362">
        <f t="shared" si="79"/>
        <v>0</v>
      </c>
      <c r="AA1077" s="365"/>
    </row>
    <row r="1078" spans="1:27" s="364" customFormat="1" ht="12.75" customHeight="1">
      <c r="A1078" s="358">
        <f t="shared" si="77"/>
        <v>15</v>
      </c>
      <c r="B1078" s="398">
        <v>610407320060199</v>
      </c>
      <c r="C1078" s="417" t="s">
        <v>1242</v>
      </c>
      <c r="D1078" s="359">
        <f>+SUMIF('BG SISTEMA'!A:A,'CA EF'!B1078,'BG SISTEMA'!F:F)</f>
        <v>0</v>
      </c>
      <c r="E1078" s="360"/>
      <c r="F1078" s="360"/>
      <c r="G1078" s="361">
        <v>0</v>
      </c>
      <c r="H1078" s="361">
        <f t="shared" si="78"/>
        <v>0</v>
      </c>
      <c r="I1078" s="361">
        <v>0</v>
      </c>
      <c r="J1078" s="361">
        <v>0</v>
      </c>
      <c r="K1078" s="361">
        <v>0</v>
      </c>
      <c r="L1078" s="361">
        <v>0</v>
      </c>
      <c r="M1078" s="361">
        <v>0</v>
      </c>
      <c r="N1078" s="361">
        <v>0</v>
      </c>
      <c r="O1078" s="361">
        <v>0</v>
      </c>
      <c r="P1078" s="361">
        <v>0</v>
      </c>
      <c r="Q1078" s="361">
        <v>0</v>
      </c>
      <c r="R1078" s="361">
        <v>0</v>
      </c>
      <c r="S1078" s="361">
        <v>0</v>
      </c>
      <c r="T1078" s="361">
        <v>0</v>
      </c>
      <c r="U1078" s="361">
        <v>0</v>
      </c>
      <c r="V1078" s="361">
        <v>0</v>
      </c>
      <c r="W1078" s="361">
        <v>0</v>
      </c>
      <c r="X1078" s="361">
        <v>0</v>
      </c>
      <c r="Y1078" s="361">
        <v>0</v>
      </c>
      <c r="Z1078" s="362">
        <f t="shared" si="79"/>
        <v>0</v>
      </c>
      <c r="AA1078" s="363"/>
    </row>
    <row r="1079" spans="1:27" s="364" customFormat="1" ht="12.75" customHeight="1">
      <c r="A1079" s="358">
        <f t="shared" ref="A1079:A1117" si="80">+LEN(B1079)</f>
        <v>15</v>
      </c>
      <c r="B1079" s="398">
        <v>610407340010101</v>
      </c>
      <c r="C1079" s="417" t="s">
        <v>1243</v>
      </c>
      <c r="D1079" s="359">
        <f>+SUMIF('BG SISTEMA'!A:A,'CA EF'!B1079,'BG SISTEMA'!F:F)</f>
        <v>0</v>
      </c>
      <c r="E1079" s="360"/>
      <c r="F1079" s="360"/>
      <c r="G1079" s="361">
        <v>0</v>
      </c>
      <c r="H1079" s="361">
        <f t="shared" ref="H1079:H1117" si="81">+D1079-E1079+F1079-G1079</f>
        <v>0</v>
      </c>
      <c r="I1079" s="361">
        <v>0</v>
      </c>
      <c r="J1079" s="361">
        <v>0</v>
      </c>
      <c r="K1079" s="361">
        <v>0</v>
      </c>
      <c r="L1079" s="361">
        <v>0</v>
      </c>
      <c r="M1079" s="361">
        <v>0</v>
      </c>
      <c r="N1079" s="361">
        <v>0</v>
      </c>
      <c r="O1079" s="361">
        <v>0</v>
      </c>
      <c r="P1079" s="361">
        <v>0</v>
      </c>
      <c r="Q1079" s="361">
        <v>0</v>
      </c>
      <c r="R1079" s="361">
        <v>0</v>
      </c>
      <c r="S1079" s="361">
        <v>0</v>
      </c>
      <c r="T1079" s="361">
        <v>0</v>
      </c>
      <c r="U1079" s="361">
        <v>0</v>
      </c>
      <c r="V1079" s="361">
        <v>0</v>
      </c>
      <c r="W1079" s="361">
        <v>0</v>
      </c>
      <c r="X1079" s="361">
        <v>0</v>
      </c>
      <c r="Y1079" s="361">
        <v>0</v>
      </c>
      <c r="Z1079" s="362">
        <f t="shared" ref="Z1079:Z1117" si="82">SUM(H1079:Y1079)</f>
        <v>0</v>
      </c>
      <c r="AA1079" s="365"/>
    </row>
    <row r="1080" spans="1:27" s="364" customFormat="1" ht="12.75" customHeight="1">
      <c r="A1080" s="358">
        <f t="shared" si="80"/>
        <v>15</v>
      </c>
      <c r="B1080" s="398">
        <v>610407340010199</v>
      </c>
      <c r="C1080" s="417" t="s">
        <v>1244</v>
      </c>
      <c r="D1080" s="359">
        <f>+SUMIF('BG SISTEMA'!A:A,'CA EF'!B1080,'BG SISTEMA'!F:F)</f>
        <v>0</v>
      </c>
      <c r="E1080" s="360"/>
      <c r="F1080" s="360"/>
      <c r="G1080" s="361">
        <v>0</v>
      </c>
      <c r="H1080" s="361">
        <f t="shared" si="81"/>
        <v>0</v>
      </c>
      <c r="I1080" s="361">
        <v>0</v>
      </c>
      <c r="J1080" s="361">
        <v>0</v>
      </c>
      <c r="K1080" s="361">
        <v>0</v>
      </c>
      <c r="L1080" s="361">
        <v>0</v>
      </c>
      <c r="M1080" s="361">
        <v>0</v>
      </c>
      <c r="N1080" s="361">
        <v>0</v>
      </c>
      <c r="O1080" s="361">
        <v>0</v>
      </c>
      <c r="P1080" s="361">
        <v>0</v>
      </c>
      <c r="Q1080" s="361">
        <v>0</v>
      </c>
      <c r="R1080" s="361">
        <v>0</v>
      </c>
      <c r="S1080" s="361">
        <v>0</v>
      </c>
      <c r="T1080" s="361">
        <v>0</v>
      </c>
      <c r="U1080" s="361">
        <v>0</v>
      </c>
      <c r="V1080" s="361">
        <v>0</v>
      </c>
      <c r="W1080" s="361">
        <v>0</v>
      </c>
      <c r="X1080" s="361">
        <v>0</v>
      </c>
      <c r="Y1080" s="361">
        <v>0</v>
      </c>
      <c r="Z1080" s="362">
        <f t="shared" si="82"/>
        <v>0</v>
      </c>
      <c r="AA1080" s="363"/>
    </row>
    <row r="1081" spans="1:27" s="364" customFormat="1" ht="12.75" customHeight="1">
      <c r="A1081" s="358">
        <f t="shared" si="80"/>
        <v>15</v>
      </c>
      <c r="B1081" s="398">
        <v>610407360010101</v>
      </c>
      <c r="C1081" s="417" t="s">
        <v>1245</v>
      </c>
      <c r="D1081" s="359">
        <f>+SUMIF('BG SISTEMA'!A:A,'CA EF'!B1081,'BG SISTEMA'!F:F)</f>
        <v>0</v>
      </c>
      <c r="E1081" s="360"/>
      <c r="F1081" s="360"/>
      <c r="G1081" s="361">
        <v>0</v>
      </c>
      <c r="H1081" s="361">
        <f t="shared" si="81"/>
        <v>0</v>
      </c>
      <c r="I1081" s="361">
        <v>0</v>
      </c>
      <c r="J1081" s="361">
        <v>0</v>
      </c>
      <c r="K1081" s="361">
        <v>0</v>
      </c>
      <c r="L1081" s="361">
        <v>0</v>
      </c>
      <c r="M1081" s="361">
        <v>0</v>
      </c>
      <c r="N1081" s="361">
        <v>0</v>
      </c>
      <c r="O1081" s="361">
        <v>0</v>
      </c>
      <c r="P1081" s="361">
        <v>0</v>
      </c>
      <c r="Q1081" s="361">
        <v>0</v>
      </c>
      <c r="R1081" s="361">
        <v>0</v>
      </c>
      <c r="S1081" s="361">
        <v>0</v>
      </c>
      <c r="T1081" s="361">
        <v>0</v>
      </c>
      <c r="U1081" s="361">
        <v>0</v>
      </c>
      <c r="V1081" s="361">
        <v>0</v>
      </c>
      <c r="W1081" s="361">
        <v>0</v>
      </c>
      <c r="X1081" s="361">
        <v>0</v>
      </c>
      <c r="Y1081" s="361">
        <v>0</v>
      </c>
      <c r="Z1081" s="362">
        <f t="shared" si="82"/>
        <v>0</v>
      </c>
      <c r="AA1081" s="365"/>
    </row>
    <row r="1082" spans="1:27" s="364" customFormat="1" ht="12.75" customHeight="1">
      <c r="A1082" s="358">
        <f t="shared" si="80"/>
        <v>15</v>
      </c>
      <c r="B1082" s="398">
        <v>610407360010199</v>
      </c>
      <c r="C1082" s="417" t="s">
        <v>1246</v>
      </c>
      <c r="D1082" s="359">
        <f>+SUMIF('BG SISTEMA'!A:A,'CA EF'!B1082,'BG SISTEMA'!F:F)</f>
        <v>0</v>
      </c>
      <c r="E1082" s="360"/>
      <c r="F1082" s="360"/>
      <c r="G1082" s="361">
        <v>0</v>
      </c>
      <c r="H1082" s="361">
        <f t="shared" si="81"/>
        <v>0</v>
      </c>
      <c r="I1082" s="361">
        <v>0</v>
      </c>
      <c r="J1082" s="361">
        <v>0</v>
      </c>
      <c r="K1082" s="361">
        <v>0</v>
      </c>
      <c r="L1082" s="361">
        <v>0</v>
      </c>
      <c r="M1082" s="361">
        <v>0</v>
      </c>
      <c r="N1082" s="361">
        <v>0</v>
      </c>
      <c r="O1082" s="361">
        <v>0</v>
      </c>
      <c r="P1082" s="361">
        <v>0</v>
      </c>
      <c r="Q1082" s="361">
        <v>0</v>
      </c>
      <c r="R1082" s="361">
        <v>0</v>
      </c>
      <c r="S1082" s="361">
        <v>0</v>
      </c>
      <c r="T1082" s="361">
        <v>0</v>
      </c>
      <c r="U1082" s="361">
        <v>0</v>
      </c>
      <c r="V1082" s="361">
        <v>0</v>
      </c>
      <c r="W1082" s="361">
        <v>0</v>
      </c>
      <c r="X1082" s="361">
        <v>0</v>
      </c>
      <c r="Y1082" s="361">
        <v>0</v>
      </c>
      <c r="Z1082" s="362">
        <f t="shared" si="82"/>
        <v>0</v>
      </c>
      <c r="AA1082" s="365"/>
    </row>
    <row r="1083" spans="1:27" s="364" customFormat="1" ht="12.75" customHeight="1">
      <c r="A1083" s="358">
        <f t="shared" si="80"/>
        <v>15</v>
      </c>
      <c r="B1083" s="398">
        <v>610407380010101</v>
      </c>
      <c r="C1083" s="417" t="s">
        <v>1247</v>
      </c>
      <c r="D1083" s="359">
        <f>+SUMIF('BG SISTEMA'!A:A,'CA EF'!B1083,'BG SISTEMA'!F:F)</f>
        <v>0</v>
      </c>
      <c r="E1083" s="360"/>
      <c r="F1083" s="360"/>
      <c r="G1083" s="361">
        <v>0</v>
      </c>
      <c r="H1083" s="361">
        <f t="shared" si="81"/>
        <v>0</v>
      </c>
      <c r="I1083" s="361">
        <v>0</v>
      </c>
      <c r="J1083" s="361">
        <v>0</v>
      </c>
      <c r="K1083" s="361">
        <v>0</v>
      </c>
      <c r="L1083" s="361">
        <v>0</v>
      </c>
      <c r="M1083" s="361">
        <v>0</v>
      </c>
      <c r="N1083" s="361">
        <v>0</v>
      </c>
      <c r="O1083" s="361">
        <v>0</v>
      </c>
      <c r="P1083" s="361">
        <v>0</v>
      </c>
      <c r="Q1083" s="361">
        <v>0</v>
      </c>
      <c r="R1083" s="361">
        <v>0</v>
      </c>
      <c r="S1083" s="361">
        <v>0</v>
      </c>
      <c r="T1083" s="361">
        <v>0</v>
      </c>
      <c r="U1083" s="361">
        <v>0</v>
      </c>
      <c r="V1083" s="361">
        <v>0</v>
      </c>
      <c r="W1083" s="361">
        <v>0</v>
      </c>
      <c r="X1083" s="361">
        <v>0</v>
      </c>
      <c r="Y1083" s="361">
        <v>0</v>
      </c>
      <c r="Z1083" s="362">
        <f t="shared" si="82"/>
        <v>0</v>
      </c>
      <c r="AA1083" s="365"/>
    </row>
    <row r="1084" spans="1:27" s="364" customFormat="1" ht="12.75" customHeight="1">
      <c r="A1084" s="358">
        <f t="shared" si="80"/>
        <v>15</v>
      </c>
      <c r="B1084" s="398">
        <v>610407380010199</v>
      </c>
      <c r="C1084" s="417" t="s">
        <v>1248</v>
      </c>
      <c r="D1084" s="359">
        <f>+SUMIF('BG SISTEMA'!A:A,'CA EF'!B1084,'BG SISTEMA'!F:F)</f>
        <v>0</v>
      </c>
      <c r="E1084" s="360"/>
      <c r="F1084" s="360"/>
      <c r="G1084" s="361">
        <v>0</v>
      </c>
      <c r="H1084" s="361">
        <f t="shared" si="81"/>
        <v>0</v>
      </c>
      <c r="I1084" s="361">
        <v>0</v>
      </c>
      <c r="J1084" s="361">
        <v>0</v>
      </c>
      <c r="K1084" s="361">
        <v>0</v>
      </c>
      <c r="L1084" s="361">
        <v>0</v>
      </c>
      <c r="M1084" s="361">
        <v>0</v>
      </c>
      <c r="N1084" s="361">
        <v>0</v>
      </c>
      <c r="O1084" s="361">
        <v>0</v>
      </c>
      <c r="P1084" s="361">
        <v>0</v>
      </c>
      <c r="Q1084" s="361">
        <v>0</v>
      </c>
      <c r="R1084" s="361">
        <v>0</v>
      </c>
      <c r="S1084" s="361">
        <v>0</v>
      </c>
      <c r="T1084" s="361">
        <v>0</v>
      </c>
      <c r="U1084" s="361">
        <v>0</v>
      </c>
      <c r="V1084" s="361">
        <v>0</v>
      </c>
      <c r="W1084" s="361">
        <v>0</v>
      </c>
      <c r="X1084" s="361">
        <v>0</v>
      </c>
      <c r="Y1084" s="361">
        <v>0</v>
      </c>
      <c r="Z1084" s="362">
        <f t="shared" si="82"/>
        <v>0</v>
      </c>
      <c r="AA1084" s="365"/>
    </row>
    <row r="1085" spans="1:27" s="364" customFormat="1" ht="12.75" customHeight="1">
      <c r="A1085" s="358">
        <f t="shared" si="80"/>
        <v>15</v>
      </c>
      <c r="B1085" s="398">
        <v>610407380020101</v>
      </c>
      <c r="C1085" s="417" t="s">
        <v>1249</v>
      </c>
      <c r="D1085" s="359">
        <f>+SUMIF('BG SISTEMA'!A:A,'CA EF'!B1085,'BG SISTEMA'!F:F)</f>
        <v>0</v>
      </c>
      <c r="E1085" s="360"/>
      <c r="F1085" s="360"/>
      <c r="G1085" s="361">
        <v>0</v>
      </c>
      <c r="H1085" s="361">
        <f t="shared" si="81"/>
        <v>0</v>
      </c>
      <c r="I1085" s="361">
        <v>0</v>
      </c>
      <c r="J1085" s="361">
        <v>0</v>
      </c>
      <c r="K1085" s="361">
        <v>0</v>
      </c>
      <c r="L1085" s="361">
        <v>0</v>
      </c>
      <c r="M1085" s="361">
        <v>0</v>
      </c>
      <c r="N1085" s="361">
        <v>0</v>
      </c>
      <c r="O1085" s="361">
        <v>0</v>
      </c>
      <c r="P1085" s="361">
        <v>0</v>
      </c>
      <c r="Q1085" s="361">
        <v>0</v>
      </c>
      <c r="R1085" s="361">
        <v>0</v>
      </c>
      <c r="S1085" s="361">
        <v>0</v>
      </c>
      <c r="T1085" s="361">
        <v>0</v>
      </c>
      <c r="U1085" s="361">
        <v>0</v>
      </c>
      <c r="V1085" s="361">
        <v>0</v>
      </c>
      <c r="W1085" s="361">
        <v>0</v>
      </c>
      <c r="X1085" s="361">
        <v>0</v>
      </c>
      <c r="Y1085" s="361">
        <v>0</v>
      </c>
      <c r="Z1085" s="362">
        <f t="shared" si="82"/>
        <v>0</v>
      </c>
      <c r="AA1085" s="365"/>
    </row>
    <row r="1086" spans="1:27" s="364" customFormat="1" ht="12.75" customHeight="1">
      <c r="A1086" s="358">
        <f t="shared" si="80"/>
        <v>15</v>
      </c>
      <c r="B1086" s="398">
        <v>610407380020199</v>
      </c>
      <c r="C1086" s="417" t="s">
        <v>1250</v>
      </c>
      <c r="D1086" s="359">
        <f>+SUMIF('BG SISTEMA'!A:A,'CA EF'!B1086,'BG SISTEMA'!F:F)</f>
        <v>0</v>
      </c>
      <c r="E1086" s="360"/>
      <c r="F1086" s="360"/>
      <c r="G1086" s="361">
        <v>0</v>
      </c>
      <c r="H1086" s="361">
        <f t="shared" si="81"/>
        <v>0</v>
      </c>
      <c r="I1086" s="361">
        <v>0</v>
      </c>
      <c r="J1086" s="361">
        <v>0</v>
      </c>
      <c r="K1086" s="361">
        <v>0</v>
      </c>
      <c r="L1086" s="361">
        <v>0</v>
      </c>
      <c r="M1086" s="361">
        <v>0</v>
      </c>
      <c r="N1086" s="361">
        <v>0</v>
      </c>
      <c r="O1086" s="361">
        <v>0</v>
      </c>
      <c r="P1086" s="361">
        <v>0</v>
      </c>
      <c r="Q1086" s="361">
        <v>0</v>
      </c>
      <c r="R1086" s="361">
        <v>0</v>
      </c>
      <c r="S1086" s="361">
        <v>0</v>
      </c>
      <c r="T1086" s="361">
        <v>0</v>
      </c>
      <c r="U1086" s="361">
        <v>0</v>
      </c>
      <c r="V1086" s="361">
        <v>0</v>
      </c>
      <c r="W1086" s="361">
        <v>0</v>
      </c>
      <c r="X1086" s="361">
        <v>0</v>
      </c>
      <c r="Y1086" s="361">
        <v>0</v>
      </c>
      <c r="Z1086" s="362">
        <f t="shared" si="82"/>
        <v>0</v>
      </c>
      <c r="AA1086" s="365"/>
    </row>
    <row r="1087" spans="1:27" s="364" customFormat="1" ht="12.75" customHeight="1">
      <c r="A1087" s="358">
        <f t="shared" si="80"/>
        <v>15</v>
      </c>
      <c r="B1087" s="398">
        <v>610407400010101</v>
      </c>
      <c r="C1087" s="417" t="s">
        <v>1251</v>
      </c>
      <c r="D1087" s="359">
        <f>+SUMIF('BG SISTEMA'!A:A,'CA EF'!B1087,'BG SISTEMA'!F:F)</f>
        <v>0</v>
      </c>
      <c r="E1087" s="360"/>
      <c r="F1087" s="360"/>
      <c r="G1087" s="361">
        <v>0</v>
      </c>
      <c r="H1087" s="361">
        <f t="shared" si="81"/>
        <v>0</v>
      </c>
      <c r="I1087" s="361">
        <v>0</v>
      </c>
      <c r="J1087" s="361">
        <v>0</v>
      </c>
      <c r="K1087" s="361">
        <v>0</v>
      </c>
      <c r="L1087" s="361">
        <v>0</v>
      </c>
      <c r="M1087" s="361">
        <v>0</v>
      </c>
      <c r="N1087" s="361">
        <v>0</v>
      </c>
      <c r="O1087" s="361">
        <v>0</v>
      </c>
      <c r="P1087" s="361">
        <v>0</v>
      </c>
      <c r="Q1087" s="361">
        <v>0</v>
      </c>
      <c r="R1087" s="361">
        <v>0</v>
      </c>
      <c r="S1087" s="361">
        <v>0</v>
      </c>
      <c r="T1087" s="361">
        <v>0</v>
      </c>
      <c r="U1087" s="361">
        <v>0</v>
      </c>
      <c r="V1087" s="361">
        <v>0</v>
      </c>
      <c r="W1087" s="361">
        <v>0</v>
      </c>
      <c r="X1087" s="361">
        <v>0</v>
      </c>
      <c r="Y1087" s="361">
        <v>0</v>
      </c>
      <c r="Z1087" s="362">
        <f t="shared" si="82"/>
        <v>0</v>
      </c>
      <c r="AA1087" s="365"/>
    </row>
    <row r="1088" spans="1:27" s="364" customFormat="1" ht="12.75" customHeight="1">
      <c r="A1088" s="358">
        <f t="shared" si="80"/>
        <v>15</v>
      </c>
      <c r="B1088" s="398">
        <v>610407400010199</v>
      </c>
      <c r="C1088" s="417" t="s">
        <v>1252</v>
      </c>
      <c r="D1088" s="359">
        <f>+SUMIF('BG SISTEMA'!A:A,'CA EF'!B1088,'BG SISTEMA'!F:F)</f>
        <v>0</v>
      </c>
      <c r="E1088" s="360"/>
      <c r="F1088" s="360"/>
      <c r="G1088" s="361">
        <v>0</v>
      </c>
      <c r="H1088" s="361">
        <f t="shared" si="81"/>
        <v>0</v>
      </c>
      <c r="I1088" s="361">
        <v>0</v>
      </c>
      <c r="J1088" s="361">
        <v>0</v>
      </c>
      <c r="K1088" s="361">
        <v>0</v>
      </c>
      <c r="L1088" s="361">
        <v>0</v>
      </c>
      <c r="M1088" s="361">
        <v>0</v>
      </c>
      <c r="N1088" s="361">
        <v>0</v>
      </c>
      <c r="O1088" s="361">
        <v>0</v>
      </c>
      <c r="P1088" s="361">
        <v>0</v>
      </c>
      <c r="Q1088" s="361">
        <v>0</v>
      </c>
      <c r="R1088" s="361">
        <v>0</v>
      </c>
      <c r="S1088" s="361">
        <v>0</v>
      </c>
      <c r="T1088" s="361">
        <v>0</v>
      </c>
      <c r="U1088" s="361">
        <v>0</v>
      </c>
      <c r="V1088" s="361">
        <v>0</v>
      </c>
      <c r="W1088" s="361">
        <v>0</v>
      </c>
      <c r="X1088" s="361">
        <v>0</v>
      </c>
      <c r="Y1088" s="361">
        <v>0</v>
      </c>
      <c r="Z1088" s="362">
        <f t="shared" si="82"/>
        <v>0</v>
      </c>
      <c r="AA1088" s="365"/>
    </row>
    <row r="1089" spans="1:27" s="364" customFormat="1" ht="12.75" customHeight="1">
      <c r="A1089" s="358">
        <f t="shared" si="80"/>
        <v>15</v>
      </c>
      <c r="B1089" s="398">
        <v>610407400020101</v>
      </c>
      <c r="C1089" s="417" t="s">
        <v>1253</v>
      </c>
      <c r="D1089" s="359">
        <f>+SUMIF('BG SISTEMA'!A:A,'CA EF'!B1089,'BG SISTEMA'!F:F)</f>
        <v>0</v>
      </c>
      <c r="E1089" s="360"/>
      <c r="F1089" s="360"/>
      <c r="G1089" s="361">
        <v>0</v>
      </c>
      <c r="H1089" s="361">
        <f t="shared" si="81"/>
        <v>0</v>
      </c>
      <c r="I1089" s="361">
        <v>0</v>
      </c>
      <c r="J1089" s="361">
        <v>0</v>
      </c>
      <c r="K1089" s="361">
        <v>0</v>
      </c>
      <c r="L1089" s="361">
        <v>0</v>
      </c>
      <c r="M1089" s="361">
        <v>0</v>
      </c>
      <c r="N1089" s="361">
        <v>0</v>
      </c>
      <c r="O1089" s="361">
        <v>0</v>
      </c>
      <c r="P1089" s="361">
        <v>0</v>
      </c>
      <c r="Q1089" s="361">
        <v>0</v>
      </c>
      <c r="R1089" s="361">
        <v>0</v>
      </c>
      <c r="S1089" s="361">
        <v>0</v>
      </c>
      <c r="T1089" s="361">
        <v>0</v>
      </c>
      <c r="U1089" s="361">
        <v>0</v>
      </c>
      <c r="V1089" s="361">
        <v>0</v>
      </c>
      <c r="W1089" s="361">
        <v>0</v>
      </c>
      <c r="X1089" s="361">
        <v>0</v>
      </c>
      <c r="Y1089" s="361">
        <v>0</v>
      </c>
      <c r="Z1089" s="362">
        <f t="shared" si="82"/>
        <v>0</v>
      </c>
      <c r="AA1089" s="365"/>
    </row>
    <row r="1090" spans="1:27" s="364" customFormat="1" ht="12.75" customHeight="1">
      <c r="A1090" s="358">
        <f t="shared" si="80"/>
        <v>15</v>
      </c>
      <c r="B1090" s="398">
        <v>610407400020199</v>
      </c>
      <c r="C1090" s="417" t="s">
        <v>1254</v>
      </c>
      <c r="D1090" s="359">
        <f>+SUMIF('BG SISTEMA'!A:A,'CA EF'!B1090,'BG SISTEMA'!F:F)</f>
        <v>0</v>
      </c>
      <c r="E1090" s="360"/>
      <c r="F1090" s="360"/>
      <c r="G1090" s="361">
        <v>0</v>
      </c>
      <c r="H1090" s="361">
        <f t="shared" si="81"/>
        <v>0</v>
      </c>
      <c r="I1090" s="361">
        <v>0</v>
      </c>
      <c r="J1090" s="361">
        <v>0</v>
      </c>
      <c r="K1090" s="361">
        <v>0</v>
      </c>
      <c r="L1090" s="361">
        <v>0</v>
      </c>
      <c r="M1090" s="361">
        <v>0</v>
      </c>
      <c r="N1090" s="361">
        <v>0</v>
      </c>
      <c r="O1090" s="361">
        <v>0</v>
      </c>
      <c r="P1090" s="361">
        <v>0</v>
      </c>
      <c r="Q1090" s="361">
        <v>0</v>
      </c>
      <c r="R1090" s="361">
        <v>0</v>
      </c>
      <c r="S1090" s="361">
        <v>0</v>
      </c>
      <c r="T1090" s="361">
        <v>0</v>
      </c>
      <c r="U1090" s="361">
        <v>0</v>
      </c>
      <c r="V1090" s="361">
        <v>0</v>
      </c>
      <c r="W1090" s="361">
        <v>0</v>
      </c>
      <c r="X1090" s="361">
        <v>0</v>
      </c>
      <c r="Y1090" s="361">
        <v>0</v>
      </c>
      <c r="Z1090" s="362">
        <f t="shared" si="82"/>
        <v>0</v>
      </c>
      <c r="AA1090" s="365"/>
    </row>
    <row r="1091" spans="1:27" s="364" customFormat="1" ht="12.75" customHeight="1">
      <c r="A1091" s="358">
        <f t="shared" si="80"/>
        <v>15</v>
      </c>
      <c r="B1091" s="398">
        <v>610407420010101</v>
      </c>
      <c r="C1091" s="417" t="s">
        <v>1255</v>
      </c>
      <c r="D1091" s="359">
        <f>+SUMIF('BG SISTEMA'!A:A,'CA EF'!B1091,'BG SISTEMA'!F:F)</f>
        <v>0</v>
      </c>
      <c r="E1091" s="360"/>
      <c r="F1091" s="360"/>
      <c r="G1091" s="361">
        <v>0</v>
      </c>
      <c r="H1091" s="361">
        <f t="shared" si="81"/>
        <v>0</v>
      </c>
      <c r="I1091" s="361">
        <v>0</v>
      </c>
      <c r="J1091" s="361">
        <v>0</v>
      </c>
      <c r="K1091" s="361">
        <v>0</v>
      </c>
      <c r="L1091" s="361">
        <v>0</v>
      </c>
      <c r="M1091" s="361">
        <v>0</v>
      </c>
      <c r="N1091" s="361">
        <v>0</v>
      </c>
      <c r="O1091" s="361">
        <v>0</v>
      </c>
      <c r="P1091" s="361">
        <v>0</v>
      </c>
      <c r="Q1091" s="361">
        <v>0</v>
      </c>
      <c r="R1091" s="361">
        <v>0</v>
      </c>
      <c r="S1091" s="361">
        <v>0</v>
      </c>
      <c r="T1091" s="361">
        <v>0</v>
      </c>
      <c r="U1091" s="361">
        <v>0</v>
      </c>
      <c r="V1091" s="361">
        <v>0</v>
      </c>
      <c r="W1091" s="361">
        <v>0</v>
      </c>
      <c r="X1091" s="361">
        <v>0</v>
      </c>
      <c r="Y1091" s="361">
        <v>0</v>
      </c>
      <c r="Z1091" s="362">
        <f t="shared" si="82"/>
        <v>0</v>
      </c>
      <c r="AA1091" s="363"/>
    </row>
    <row r="1092" spans="1:27" s="364" customFormat="1" ht="12.75" customHeight="1">
      <c r="A1092" s="358">
        <f t="shared" si="80"/>
        <v>15</v>
      </c>
      <c r="B1092" s="398">
        <v>610407420010199</v>
      </c>
      <c r="C1092" s="417" t="s">
        <v>1256</v>
      </c>
      <c r="D1092" s="359">
        <f>+SUMIF('BG SISTEMA'!A:A,'CA EF'!B1092,'BG SISTEMA'!F:F)</f>
        <v>-13786302</v>
      </c>
      <c r="E1092" s="360"/>
      <c r="F1092" s="360"/>
      <c r="G1092" s="361">
        <v>0</v>
      </c>
      <c r="H1092" s="361">
        <f t="shared" si="81"/>
        <v>-13786302</v>
      </c>
      <c r="I1092" s="361">
        <v>0</v>
      </c>
      <c r="J1092" s="361">
        <v>0</v>
      </c>
      <c r="K1092" s="361">
        <v>0</v>
      </c>
      <c r="L1092" s="361">
        <v>0</v>
      </c>
      <c r="M1092" s="361">
        <v>0</v>
      </c>
      <c r="N1092" s="361">
        <v>0</v>
      </c>
      <c r="O1092" s="361">
        <v>0</v>
      </c>
      <c r="P1092" s="361">
        <v>0</v>
      </c>
      <c r="Q1092" s="361">
        <v>0</v>
      </c>
      <c r="R1092" s="361">
        <v>0</v>
      </c>
      <c r="S1092" s="361">
        <f>-$H1092</f>
        <v>13786302</v>
      </c>
      <c r="T1092" s="361">
        <v>0</v>
      </c>
      <c r="U1092" s="361">
        <v>0</v>
      </c>
      <c r="V1092" s="361">
        <v>0</v>
      </c>
      <c r="W1092" s="361">
        <v>0</v>
      </c>
      <c r="X1092" s="361">
        <v>0</v>
      </c>
      <c r="Y1092" s="361">
        <v>0</v>
      </c>
      <c r="Z1092" s="362">
        <f t="shared" si="82"/>
        <v>0</v>
      </c>
      <c r="AA1092" s="363"/>
    </row>
    <row r="1093" spans="1:27" s="364" customFormat="1" ht="12.75" customHeight="1">
      <c r="A1093" s="358">
        <f t="shared" si="80"/>
        <v>15</v>
      </c>
      <c r="B1093" s="398">
        <v>610407420010201</v>
      </c>
      <c r="C1093" s="417" t="s">
        <v>1257</v>
      </c>
      <c r="D1093" s="359">
        <f>+SUMIF('BG SISTEMA'!A:A,'CA EF'!B1093,'BG SISTEMA'!F:F)</f>
        <v>0</v>
      </c>
      <c r="E1093" s="360"/>
      <c r="F1093" s="360"/>
      <c r="G1093" s="361">
        <v>0</v>
      </c>
      <c r="H1093" s="361">
        <f t="shared" si="81"/>
        <v>0</v>
      </c>
      <c r="I1093" s="361">
        <v>0</v>
      </c>
      <c r="J1093" s="361">
        <v>0</v>
      </c>
      <c r="K1093" s="361">
        <v>0</v>
      </c>
      <c r="L1093" s="361">
        <v>0</v>
      </c>
      <c r="M1093" s="361">
        <v>0</v>
      </c>
      <c r="N1093" s="361">
        <v>0</v>
      </c>
      <c r="O1093" s="361">
        <v>0</v>
      </c>
      <c r="P1093" s="361">
        <v>0</v>
      </c>
      <c r="Q1093" s="361">
        <v>0</v>
      </c>
      <c r="R1093" s="361">
        <v>0</v>
      </c>
      <c r="S1093" s="361">
        <v>0</v>
      </c>
      <c r="T1093" s="361">
        <v>0</v>
      </c>
      <c r="U1093" s="361">
        <v>0</v>
      </c>
      <c r="V1093" s="361">
        <v>0</v>
      </c>
      <c r="W1093" s="361">
        <v>0</v>
      </c>
      <c r="X1093" s="361">
        <v>0</v>
      </c>
      <c r="Y1093" s="361">
        <v>0</v>
      </c>
      <c r="Z1093" s="362">
        <f t="shared" si="82"/>
        <v>0</v>
      </c>
      <c r="AA1093" s="363"/>
    </row>
    <row r="1094" spans="1:27" s="364" customFormat="1" ht="12.75" customHeight="1">
      <c r="A1094" s="358">
        <f t="shared" si="80"/>
        <v>15</v>
      </c>
      <c r="B1094" s="398">
        <v>610407420010299</v>
      </c>
      <c r="C1094" s="417" t="s">
        <v>1258</v>
      </c>
      <c r="D1094" s="359">
        <f>+SUMIF('BG SISTEMA'!A:A,'CA EF'!B1094,'BG SISTEMA'!F:F)</f>
        <v>0</v>
      </c>
      <c r="E1094" s="360"/>
      <c r="F1094" s="360"/>
      <c r="G1094" s="361">
        <v>0</v>
      </c>
      <c r="H1094" s="361">
        <f t="shared" si="81"/>
        <v>0</v>
      </c>
      <c r="I1094" s="361">
        <v>0</v>
      </c>
      <c r="J1094" s="361">
        <v>0</v>
      </c>
      <c r="K1094" s="361">
        <v>0</v>
      </c>
      <c r="L1094" s="361">
        <v>0</v>
      </c>
      <c r="M1094" s="361">
        <v>0</v>
      </c>
      <c r="N1094" s="361">
        <v>0</v>
      </c>
      <c r="O1094" s="361">
        <v>0</v>
      </c>
      <c r="P1094" s="361">
        <v>0</v>
      </c>
      <c r="Q1094" s="361">
        <v>0</v>
      </c>
      <c r="R1094" s="361">
        <v>0</v>
      </c>
      <c r="S1094" s="361">
        <v>0</v>
      </c>
      <c r="T1094" s="361">
        <v>0</v>
      </c>
      <c r="U1094" s="361">
        <v>0</v>
      </c>
      <c r="V1094" s="361">
        <v>0</v>
      </c>
      <c r="W1094" s="361">
        <v>0</v>
      </c>
      <c r="X1094" s="361">
        <v>0</v>
      </c>
      <c r="Y1094" s="361">
        <v>0</v>
      </c>
      <c r="Z1094" s="362">
        <f t="shared" si="82"/>
        <v>0</v>
      </c>
      <c r="AA1094" s="363"/>
    </row>
    <row r="1095" spans="1:27" s="364" customFormat="1" ht="12.75" customHeight="1">
      <c r="A1095" s="358">
        <f t="shared" si="80"/>
        <v>15</v>
      </c>
      <c r="B1095" s="398">
        <v>610407420010301</v>
      </c>
      <c r="C1095" s="417" t="s">
        <v>1259</v>
      </c>
      <c r="D1095" s="359">
        <f>+SUMIF('BG SISTEMA'!A:A,'CA EF'!B1095,'BG SISTEMA'!F:F)</f>
        <v>0</v>
      </c>
      <c r="E1095" s="360"/>
      <c r="F1095" s="360"/>
      <c r="G1095" s="361">
        <v>0</v>
      </c>
      <c r="H1095" s="361">
        <f t="shared" si="81"/>
        <v>0</v>
      </c>
      <c r="I1095" s="361">
        <v>0</v>
      </c>
      <c r="J1095" s="361">
        <v>0</v>
      </c>
      <c r="K1095" s="361">
        <v>0</v>
      </c>
      <c r="L1095" s="361">
        <v>0</v>
      </c>
      <c r="M1095" s="361">
        <v>0</v>
      </c>
      <c r="N1095" s="361">
        <v>0</v>
      </c>
      <c r="O1095" s="361">
        <v>0</v>
      </c>
      <c r="P1095" s="361">
        <v>0</v>
      </c>
      <c r="Q1095" s="361">
        <v>0</v>
      </c>
      <c r="R1095" s="361">
        <v>0</v>
      </c>
      <c r="S1095" s="361">
        <v>0</v>
      </c>
      <c r="T1095" s="361">
        <v>0</v>
      </c>
      <c r="U1095" s="361">
        <v>0</v>
      </c>
      <c r="V1095" s="361">
        <v>0</v>
      </c>
      <c r="W1095" s="361">
        <v>0</v>
      </c>
      <c r="X1095" s="361">
        <v>0</v>
      </c>
      <c r="Y1095" s="361">
        <v>0</v>
      </c>
      <c r="Z1095" s="362">
        <f t="shared" si="82"/>
        <v>0</v>
      </c>
      <c r="AA1095" s="363"/>
    </row>
    <row r="1096" spans="1:27" s="364" customFormat="1" ht="12.75" customHeight="1">
      <c r="A1096" s="358">
        <f t="shared" si="80"/>
        <v>15</v>
      </c>
      <c r="B1096" s="398">
        <v>610407420010399</v>
      </c>
      <c r="C1096" s="417" t="s">
        <v>1260</v>
      </c>
      <c r="D1096" s="359">
        <f>+SUMIF('BG SISTEMA'!A:A,'CA EF'!B1096,'BG SISTEMA'!F:F)</f>
        <v>0</v>
      </c>
      <c r="E1096" s="360"/>
      <c r="F1096" s="360"/>
      <c r="G1096" s="361">
        <v>0</v>
      </c>
      <c r="H1096" s="361">
        <f t="shared" si="81"/>
        <v>0</v>
      </c>
      <c r="I1096" s="361">
        <v>0</v>
      </c>
      <c r="J1096" s="361">
        <v>0</v>
      </c>
      <c r="K1096" s="361">
        <v>0</v>
      </c>
      <c r="L1096" s="361">
        <v>0</v>
      </c>
      <c r="M1096" s="361">
        <v>0</v>
      </c>
      <c r="N1096" s="361">
        <v>0</v>
      </c>
      <c r="O1096" s="361">
        <v>0</v>
      </c>
      <c r="P1096" s="361">
        <v>0</v>
      </c>
      <c r="Q1096" s="361">
        <v>0</v>
      </c>
      <c r="R1096" s="361">
        <v>0</v>
      </c>
      <c r="S1096" s="361">
        <v>0</v>
      </c>
      <c r="T1096" s="361">
        <v>0</v>
      </c>
      <c r="U1096" s="361">
        <v>0</v>
      </c>
      <c r="V1096" s="361">
        <v>0</v>
      </c>
      <c r="W1096" s="361">
        <v>0</v>
      </c>
      <c r="X1096" s="361">
        <v>0</v>
      </c>
      <c r="Y1096" s="361">
        <v>0</v>
      </c>
      <c r="Z1096" s="362">
        <f t="shared" si="82"/>
        <v>0</v>
      </c>
      <c r="AA1096" s="363"/>
    </row>
    <row r="1097" spans="1:27" s="364" customFormat="1" ht="12.75" customHeight="1">
      <c r="A1097" s="358">
        <f t="shared" si="80"/>
        <v>15</v>
      </c>
      <c r="B1097" s="398">
        <v>610407420010401</v>
      </c>
      <c r="C1097" s="417" t="s">
        <v>1261</v>
      </c>
      <c r="D1097" s="359">
        <f>+SUMIF('BG SISTEMA'!A:A,'CA EF'!B1097,'BG SISTEMA'!F:F)</f>
        <v>0</v>
      </c>
      <c r="E1097" s="360"/>
      <c r="F1097" s="360"/>
      <c r="G1097" s="361">
        <v>0</v>
      </c>
      <c r="H1097" s="361">
        <f t="shared" si="81"/>
        <v>0</v>
      </c>
      <c r="I1097" s="361">
        <v>0</v>
      </c>
      <c r="J1097" s="361">
        <v>0</v>
      </c>
      <c r="K1097" s="361">
        <v>0</v>
      </c>
      <c r="L1097" s="361">
        <v>0</v>
      </c>
      <c r="M1097" s="361">
        <v>0</v>
      </c>
      <c r="N1097" s="361">
        <v>0</v>
      </c>
      <c r="O1097" s="361">
        <v>0</v>
      </c>
      <c r="P1097" s="361">
        <v>0</v>
      </c>
      <c r="Q1097" s="361">
        <v>0</v>
      </c>
      <c r="R1097" s="361">
        <v>0</v>
      </c>
      <c r="S1097" s="361">
        <v>0</v>
      </c>
      <c r="T1097" s="361">
        <v>0</v>
      </c>
      <c r="U1097" s="361">
        <v>0</v>
      </c>
      <c r="V1097" s="361">
        <v>0</v>
      </c>
      <c r="W1097" s="361">
        <v>0</v>
      </c>
      <c r="X1097" s="361">
        <v>0</v>
      </c>
      <c r="Y1097" s="361">
        <v>0</v>
      </c>
      <c r="Z1097" s="362">
        <f t="shared" si="82"/>
        <v>0</v>
      </c>
      <c r="AA1097" s="363"/>
    </row>
    <row r="1098" spans="1:27" s="364" customFormat="1" ht="12.75" customHeight="1">
      <c r="A1098" s="358">
        <f t="shared" si="80"/>
        <v>15</v>
      </c>
      <c r="B1098" s="398">
        <v>610407420010499</v>
      </c>
      <c r="C1098" s="417" t="s">
        <v>1262</v>
      </c>
      <c r="D1098" s="359">
        <f>+SUMIF('BG SISTEMA'!A:A,'CA EF'!B1098,'BG SISTEMA'!F:F)</f>
        <v>0</v>
      </c>
      <c r="E1098" s="360"/>
      <c r="F1098" s="360"/>
      <c r="G1098" s="361">
        <v>0</v>
      </c>
      <c r="H1098" s="361">
        <f t="shared" si="81"/>
        <v>0</v>
      </c>
      <c r="I1098" s="361">
        <v>0</v>
      </c>
      <c r="J1098" s="361">
        <v>0</v>
      </c>
      <c r="K1098" s="361">
        <v>0</v>
      </c>
      <c r="L1098" s="361">
        <v>0</v>
      </c>
      <c r="M1098" s="361">
        <v>0</v>
      </c>
      <c r="N1098" s="361">
        <v>0</v>
      </c>
      <c r="O1098" s="361">
        <v>0</v>
      </c>
      <c r="P1098" s="361">
        <v>0</v>
      </c>
      <c r="Q1098" s="361">
        <v>0</v>
      </c>
      <c r="R1098" s="361">
        <v>0</v>
      </c>
      <c r="S1098" s="361">
        <v>0</v>
      </c>
      <c r="T1098" s="361">
        <v>0</v>
      </c>
      <c r="U1098" s="361">
        <v>0</v>
      </c>
      <c r="V1098" s="361">
        <v>0</v>
      </c>
      <c r="W1098" s="361">
        <v>0</v>
      </c>
      <c r="X1098" s="361">
        <v>0</v>
      </c>
      <c r="Y1098" s="361">
        <v>0</v>
      </c>
      <c r="Z1098" s="362">
        <f t="shared" si="82"/>
        <v>0</v>
      </c>
      <c r="AA1098" s="363"/>
    </row>
    <row r="1099" spans="1:27" s="364" customFormat="1" ht="12.75" customHeight="1">
      <c r="A1099" s="358">
        <f t="shared" si="80"/>
        <v>15</v>
      </c>
      <c r="B1099" s="398">
        <v>610407420010501</v>
      </c>
      <c r="C1099" s="417" t="s">
        <v>1263</v>
      </c>
      <c r="D1099" s="359">
        <f>+SUMIF('BG SISTEMA'!A:A,'CA EF'!B1099,'BG SISTEMA'!F:F)</f>
        <v>0</v>
      </c>
      <c r="E1099" s="360"/>
      <c r="F1099" s="360"/>
      <c r="G1099" s="361">
        <v>0</v>
      </c>
      <c r="H1099" s="361">
        <f t="shared" si="81"/>
        <v>0</v>
      </c>
      <c r="I1099" s="361">
        <v>0</v>
      </c>
      <c r="J1099" s="361">
        <v>0</v>
      </c>
      <c r="K1099" s="361">
        <v>0</v>
      </c>
      <c r="L1099" s="361">
        <v>0</v>
      </c>
      <c r="M1099" s="361">
        <v>0</v>
      </c>
      <c r="N1099" s="361">
        <v>0</v>
      </c>
      <c r="O1099" s="361">
        <v>0</v>
      </c>
      <c r="P1099" s="361">
        <v>0</v>
      </c>
      <c r="Q1099" s="361">
        <v>0</v>
      </c>
      <c r="R1099" s="361">
        <v>0</v>
      </c>
      <c r="S1099" s="361">
        <v>0</v>
      </c>
      <c r="T1099" s="361">
        <v>0</v>
      </c>
      <c r="U1099" s="361">
        <v>0</v>
      </c>
      <c r="V1099" s="361">
        <v>0</v>
      </c>
      <c r="W1099" s="361">
        <v>0</v>
      </c>
      <c r="X1099" s="361">
        <v>0</v>
      </c>
      <c r="Y1099" s="361">
        <v>0</v>
      </c>
      <c r="Z1099" s="362">
        <f t="shared" si="82"/>
        <v>0</v>
      </c>
      <c r="AA1099" s="363"/>
    </row>
    <row r="1100" spans="1:27" s="364" customFormat="1" ht="12.75" customHeight="1">
      <c r="A1100" s="358">
        <f t="shared" si="80"/>
        <v>15</v>
      </c>
      <c r="B1100" s="398">
        <v>610407420010599</v>
      </c>
      <c r="C1100" s="417" t="s">
        <v>1264</v>
      </c>
      <c r="D1100" s="359">
        <f>+SUMIF('BG SISTEMA'!A:A,'CA EF'!B1100,'BG SISTEMA'!F:F)</f>
        <v>0</v>
      </c>
      <c r="E1100" s="360"/>
      <c r="F1100" s="360"/>
      <c r="G1100" s="361">
        <v>0</v>
      </c>
      <c r="H1100" s="361">
        <f t="shared" si="81"/>
        <v>0</v>
      </c>
      <c r="I1100" s="361">
        <v>0</v>
      </c>
      <c r="J1100" s="361">
        <v>0</v>
      </c>
      <c r="K1100" s="361">
        <v>0</v>
      </c>
      <c r="L1100" s="361">
        <v>0</v>
      </c>
      <c r="M1100" s="361">
        <v>0</v>
      </c>
      <c r="N1100" s="361">
        <v>0</v>
      </c>
      <c r="O1100" s="361">
        <v>0</v>
      </c>
      <c r="P1100" s="361">
        <v>0</v>
      </c>
      <c r="Q1100" s="361">
        <v>0</v>
      </c>
      <c r="R1100" s="361">
        <v>0</v>
      </c>
      <c r="S1100" s="361">
        <v>0</v>
      </c>
      <c r="T1100" s="361">
        <v>0</v>
      </c>
      <c r="U1100" s="361">
        <v>0</v>
      </c>
      <c r="V1100" s="361">
        <v>0</v>
      </c>
      <c r="W1100" s="361">
        <v>0</v>
      </c>
      <c r="X1100" s="361">
        <v>0</v>
      </c>
      <c r="Y1100" s="361">
        <v>0</v>
      </c>
      <c r="Z1100" s="362">
        <f t="shared" si="82"/>
        <v>0</v>
      </c>
      <c r="AA1100" s="363"/>
    </row>
    <row r="1101" spans="1:27" s="364" customFormat="1" ht="12.75" customHeight="1">
      <c r="A1101" s="358">
        <f t="shared" si="80"/>
        <v>15</v>
      </c>
      <c r="B1101" s="398">
        <v>610407420010601</v>
      </c>
      <c r="C1101" s="417" t="s">
        <v>1265</v>
      </c>
      <c r="D1101" s="359">
        <f>+SUMIF('BG SISTEMA'!A:A,'CA EF'!B1101,'BG SISTEMA'!F:F)</f>
        <v>0</v>
      </c>
      <c r="E1101" s="360"/>
      <c r="F1101" s="360"/>
      <c r="G1101" s="361">
        <v>0</v>
      </c>
      <c r="H1101" s="361">
        <f t="shared" si="81"/>
        <v>0</v>
      </c>
      <c r="I1101" s="361">
        <v>0</v>
      </c>
      <c r="J1101" s="361">
        <v>0</v>
      </c>
      <c r="K1101" s="361">
        <v>0</v>
      </c>
      <c r="L1101" s="361">
        <v>0</v>
      </c>
      <c r="M1101" s="361">
        <v>0</v>
      </c>
      <c r="N1101" s="361">
        <v>0</v>
      </c>
      <c r="O1101" s="361">
        <v>0</v>
      </c>
      <c r="P1101" s="361">
        <v>0</v>
      </c>
      <c r="Q1101" s="361">
        <v>0</v>
      </c>
      <c r="R1101" s="361">
        <v>0</v>
      </c>
      <c r="S1101" s="361">
        <v>0</v>
      </c>
      <c r="T1101" s="361">
        <v>0</v>
      </c>
      <c r="U1101" s="361">
        <v>0</v>
      </c>
      <c r="V1101" s="361">
        <v>0</v>
      </c>
      <c r="W1101" s="361">
        <v>0</v>
      </c>
      <c r="X1101" s="361">
        <v>0</v>
      </c>
      <c r="Y1101" s="361">
        <v>0</v>
      </c>
      <c r="Z1101" s="362">
        <f t="shared" si="82"/>
        <v>0</v>
      </c>
      <c r="AA1101" s="365"/>
    </row>
    <row r="1102" spans="1:27" s="364" customFormat="1" ht="12.75" customHeight="1">
      <c r="A1102" s="358">
        <f t="shared" si="80"/>
        <v>15</v>
      </c>
      <c r="B1102" s="398">
        <v>610407420010699</v>
      </c>
      <c r="C1102" s="417" t="s">
        <v>1266</v>
      </c>
      <c r="D1102" s="359">
        <f>+SUMIF('BG SISTEMA'!A:A,'CA EF'!B1102,'BG SISTEMA'!F:F)</f>
        <v>0</v>
      </c>
      <c r="E1102" s="360"/>
      <c r="F1102" s="360"/>
      <c r="G1102" s="361">
        <v>0</v>
      </c>
      <c r="H1102" s="361">
        <f t="shared" si="81"/>
        <v>0</v>
      </c>
      <c r="I1102" s="361">
        <v>0</v>
      </c>
      <c r="J1102" s="361">
        <v>0</v>
      </c>
      <c r="K1102" s="361">
        <v>0</v>
      </c>
      <c r="L1102" s="361">
        <v>0</v>
      </c>
      <c r="M1102" s="361">
        <v>0</v>
      </c>
      <c r="N1102" s="361">
        <v>0</v>
      </c>
      <c r="O1102" s="361">
        <v>0</v>
      </c>
      <c r="P1102" s="361">
        <v>0</v>
      </c>
      <c r="Q1102" s="361">
        <v>0</v>
      </c>
      <c r="R1102" s="361">
        <v>0</v>
      </c>
      <c r="S1102" s="361">
        <v>0</v>
      </c>
      <c r="T1102" s="361">
        <v>0</v>
      </c>
      <c r="U1102" s="361">
        <v>0</v>
      </c>
      <c r="V1102" s="361">
        <v>0</v>
      </c>
      <c r="W1102" s="361">
        <v>0</v>
      </c>
      <c r="X1102" s="361">
        <v>0</v>
      </c>
      <c r="Y1102" s="361">
        <v>0</v>
      </c>
      <c r="Z1102" s="362">
        <f t="shared" si="82"/>
        <v>0</v>
      </c>
      <c r="AA1102" s="365"/>
    </row>
    <row r="1103" spans="1:27" s="364" customFormat="1" ht="12.75" customHeight="1">
      <c r="A1103" s="358">
        <f t="shared" si="80"/>
        <v>15</v>
      </c>
      <c r="B1103" s="398">
        <v>610407420010701</v>
      </c>
      <c r="C1103" s="417" t="s">
        <v>1267</v>
      </c>
      <c r="D1103" s="359">
        <f>+SUMIF('BG SISTEMA'!A:A,'CA EF'!B1103,'BG SISTEMA'!F:F)</f>
        <v>0</v>
      </c>
      <c r="E1103" s="360"/>
      <c r="F1103" s="360"/>
      <c r="G1103" s="361">
        <v>0</v>
      </c>
      <c r="H1103" s="361">
        <f t="shared" si="81"/>
        <v>0</v>
      </c>
      <c r="I1103" s="361">
        <v>0</v>
      </c>
      <c r="J1103" s="361">
        <v>0</v>
      </c>
      <c r="K1103" s="361">
        <v>0</v>
      </c>
      <c r="L1103" s="361">
        <v>0</v>
      </c>
      <c r="M1103" s="361">
        <v>0</v>
      </c>
      <c r="N1103" s="361">
        <v>0</v>
      </c>
      <c r="O1103" s="361">
        <v>0</v>
      </c>
      <c r="P1103" s="361">
        <v>0</v>
      </c>
      <c r="Q1103" s="361">
        <v>0</v>
      </c>
      <c r="R1103" s="361">
        <v>0</v>
      </c>
      <c r="S1103" s="361">
        <v>0</v>
      </c>
      <c r="T1103" s="361">
        <v>0</v>
      </c>
      <c r="U1103" s="361">
        <v>0</v>
      </c>
      <c r="V1103" s="361">
        <v>0</v>
      </c>
      <c r="W1103" s="361">
        <v>0</v>
      </c>
      <c r="X1103" s="361">
        <v>0</v>
      </c>
      <c r="Y1103" s="361">
        <v>0</v>
      </c>
      <c r="Z1103" s="362">
        <f t="shared" si="82"/>
        <v>0</v>
      </c>
      <c r="AA1103" s="365"/>
    </row>
    <row r="1104" spans="1:27" s="364" customFormat="1" ht="12.75" customHeight="1">
      <c r="A1104" s="358">
        <f t="shared" si="80"/>
        <v>15</v>
      </c>
      <c r="B1104" s="398">
        <v>610407420010799</v>
      </c>
      <c r="C1104" s="417" t="s">
        <v>1268</v>
      </c>
      <c r="D1104" s="359">
        <f>+SUMIF('BG SISTEMA'!A:A,'CA EF'!B1104,'BG SISTEMA'!F:F)</f>
        <v>0</v>
      </c>
      <c r="E1104" s="360"/>
      <c r="F1104" s="360"/>
      <c r="G1104" s="361">
        <v>0</v>
      </c>
      <c r="H1104" s="361">
        <f t="shared" si="81"/>
        <v>0</v>
      </c>
      <c r="I1104" s="361">
        <v>0</v>
      </c>
      <c r="J1104" s="361">
        <v>0</v>
      </c>
      <c r="K1104" s="361">
        <v>0</v>
      </c>
      <c r="L1104" s="361">
        <v>0</v>
      </c>
      <c r="M1104" s="361">
        <v>0</v>
      </c>
      <c r="N1104" s="361">
        <v>0</v>
      </c>
      <c r="O1104" s="361">
        <v>0</v>
      </c>
      <c r="P1104" s="361">
        <v>0</v>
      </c>
      <c r="Q1104" s="361">
        <v>0</v>
      </c>
      <c r="R1104" s="361">
        <v>0</v>
      </c>
      <c r="S1104" s="361">
        <v>0</v>
      </c>
      <c r="T1104" s="361">
        <v>0</v>
      </c>
      <c r="U1104" s="361">
        <v>0</v>
      </c>
      <c r="V1104" s="361">
        <v>0</v>
      </c>
      <c r="W1104" s="361">
        <v>0</v>
      </c>
      <c r="X1104" s="361">
        <v>0</v>
      </c>
      <c r="Y1104" s="361">
        <v>0</v>
      </c>
      <c r="Z1104" s="362">
        <f t="shared" si="82"/>
        <v>0</v>
      </c>
      <c r="AA1104" s="365"/>
    </row>
    <row r="1105" spans="1:27" s="364" customFormat="1" ht="12.75" customHeight="1">
      <c r="A1105" s="358">
        <f t="shared" si="80"/>
        <v>15</v>
      </c>
      <c r="B1105" s="398">
        <v>610407420020101</v>
      </c>
      <c r="C1105" s="417" t="s">
        <v>1269</v>
      </c>
      <c r="D1105" s="359">
        <f>+SUMIF('BG SISTEMA'!A:A,'CA EF'!B1105,'BG SISTEMA'!F:F)</f>
        <v>0</v>
      </c>
      <c r="E1105" s="360"/>
      <c r="F1105" s="360"/>
      <c r="G1105" s="361">
        <v>0</v>
      </c>
      <c r="H1105" s="361">
        <f t="shared" si="81"/>
        <v>0</v>
      </c>
      <c r="I1105" s="361">
        <v>0</v>
      </c>
      <c r="J1105" s="361">
        <v>0</v>
      </c>
      <c r="K1105" s="361">
        <v>0</v>
      </c>
      <c r="L1105" s="361">
        <v>0</v>
      </c>
      <c r="M1105" s="361">
        <v>0</v>
      </c>
      <c r="N1105" s="361">
        <v>0</v>
      </c>
      <c r="O1105" s="361">
        <v>0</v>
      </c>
      <c r="P1105" s="361">
        <v>0</v>
      </c>
      <c r="Q1105" s="361">
        <v>0</v>
      </c>
      <c r="R1105" s="361">
        <v>0</v>
      </c>
      <c r="S1105" s="361">
        <v>0</v>
      </c>
      <c r="T1105" s="361">
        <v>0</v>
      </c>
      <c r="U1105" s="361">
        <v>0</v>
      </c>
      <c r="V1105" s="361">
        <v>0</v>
      </c>
      <c r="W1105" s="361">
        <v>0</v>
      </c>
      <c r="X1105" s="361">
        <v>0</v>
      </c>
      <c r="Y1105" s="361">
        <v>0</v>
      </c>
      <c r="Z1105" s="362">
        <f t="shared" si="82"/>
        <v>0</v>
      </c>
      <c r="AA1105" s="365"/>
    </row>
    <row r="1106" spans="1:27" s="364" customFormat="1" ht="12.75" customHeight="1">
      <c r="A1106" s="358">
        <f t="shared" si="80"/>
        <v>15</v>
      </c>
      <c r="B1106" s="398">
        <v>610407420020199</v>
      </c>
      <c r="C1106" s="417" t="s">
        <v>1270</v>
      </c>
      <c r="D1106" s="359">
        <f>+SUMIF('BG SISTEMA'!A:A,'CA EF'!B1106,'BG SISTEMA'!F:F)</f>
        <v>0</v>
      </c>
      <c r="E1106" s="360"/>
      <c r="F1106" s="360"/>
      <c r="G1106" s="361">
        <v>0</v>
      </c>
      <c r="H1106" s="361">
        <f t="shared" si="81"/>
        <v>0</v>
      </c>
      <c r="I1106" s="361">
        <v>0</v>
      </c>
      <c r="J1106" s="361">
        <v>0</v>
      </c>
      <c r="K1106" s="361">
        <v>0</v>
      </c>
      <c r="L1106" s="361">
        <v>0</v>
      </c>
      <c r="M1106" s="361">
        <v>0</v>
      </c>
      <c r="N1106" s="361">
        <v>0</v>
      </c>
      <c r="O1106" s="361">
        <v>0</v>
      </c>
      <c r="P1106" s="361">
        <v>0</v>
      </c>
      <c r="Q1106" s="361">
        <v>0</v>
      </c>
      <c r="R1106" s="361">
        <v>0</v>
      </c>
      <c r="S1106" s="361">
        <v>0</v>
      </c>
      <c r="T1106" s="361">
        <v>0</v>
      </c>
      <c r="U1106" s="361">
        <v>0</v>
      </c>
      <c r="V1106" s="361">
        <v>0</v>
      </c>
      <c r="W1106" s="361">
        <v>0</v>
      </c>
      <c r="X1106" s="361">
        <v>0</v>
      </c>
      <c r="Y1106" s="361">
        <v>0</v>
      </c>
      <c r="Z1106" s="362">
        <f t="shared" si="82"/>
        <v>0</v>
      </c>
      <c r="AA1106" s="363"/>
    </row>
    <row r="1107" spans="1:27" s="364" customFormat="1" ht="12.75" customHeight="1">
      <c r="A1107" s="358">
        <f t="shared" si="80"/>
        <v>15</v>
      </c>
      <c r="B1107" s="398">
        <v>610407420030101</v>
      </c>
      <c r="C1107" s="417" t="s">
        <v>1271</v>
      </c>
      <c r="D1107" s="359">
        <f>+SUMIF('BG SISTEMA'!A:A,'CA EF'!B1107,'BG SISTEMA'!F:F)</f>
        <v>0</v>
      </c>
      <c r="E1107" s="360"/>
      <c r="F1107" s="360"/>
      <c r="G1107" s="361">
        <v>0</v>
      </c>
      <c r="H1107" s="361">
        <f t="shared" si="81"/>
        <v>0</v>
      </c>
      <c r="I1107" s="361">
        <v>0</v>
      </c>
      <c r="J1107" s="361">
        <v>0</v>
      </c>
      <c r="K1107" s="361">
        <v>0</v>
      </c>
      <c r="L1107" s="361">
        <v>0</v>
      </c>
      <c r="M1107" s="361">
        <v>0</v>
      </c>
      <c r="N1107" s="361">
        <v>0</v>
      </c>
      <c r="O1107" s="361">
        <v>0</v>
      </c>
      <c r="P1107" s="361">
        <v>0</v>
      </c>
      <c r="Q1107" s="361">
        <v>0</v>
      </c>
      <c r="R1107" s="361">
        <v>0</v>
      </c>
      <c r="S1107" s="361">
        <v>0</v>
      </c>
      <c r="T1107" s="361">
        <v>0</v>
      </c>
      <c r="U1107" s="361">
        <v>0</v>
      </c>
      <c r="V1107" s="361">
        <v>0</v>
      </c>
      <c r="W1107" s="361">
        <v>0</v>
      </c>
      <c r="X1107" s="361">
        <v>0</v>
      </c>
      <c r="Y1107" s="361">
        <v>0</v>
      </c>
      <c r="Z1107" s="362">
        <f t="shared" si="82"/>
        <v>0</v>
      </c>
      <c r="AA1107" s="365"/>
    </row>
    <row r="1108" spans="1:27" s="364" customFormat="1" ht="12.75" customHeight="1">
      <c r="A1108" s="358">
        <f t="shared" si="80"/>
        <v>15</v>
      </c>
      <c r="B1108" s="398">
        <v>610407420030199</v>
      </c>
      <c r="C1108" s="417" t="s">
        <v>1272</v>
      </c>
      <c r="D1108" s="359">
        <f>+SUMIF('BG SISTEMA'!A:A,'CA EF'!B1108,'BG SISTEMA'!F:F)</f>
        <v>0</v>
      </c>
      <c r="E1108" s="360"/>
      <c r="F1108" s="360"/>
      <c r="G1108" s="361">
        <v>0</v>
      </c>
      <c r="H1108" s="361">
        <f t="shared" si="81"/>
        <v>0</v>
      </c>
      <c r="I1108" s="361">
        <v>0</v>
      </c>
      <c r="J1108" s="361">
        <v>0</v>
      </c>
      <c r="K1108" s="361">
        <v>0</v>
      </c>
      <c r="L1108" s="361">
        <v>0</v>
      </c>
      <c r="M1108" s="361">
        <v>0</v>
      </c>
      <c r="N1108" s="361">
        <v>0</v>
      </c>
      <c r="O1108" s="361">
        <v>0</v>
      </c>
      <c r="P1108" s="361">
        <v>0</v>
      </c>
      <c r="Q1108" s="361">
        <v>0</v>
      </c>
      <c r="R1108" s="361">
        <v>0</v>
      </c>
      <c r="S1108" s="361">
        <v>0</v>
      </c>
      <c r="T1108" s="361">
        <v>0</v>
      </c>
      <c r="U1108" s="361">
        <v>0</v>
      </c>
      <c r="V1108" s="361">
        <v>0</v>
      </c>
      <c r="W1108" s="361">
        <v>0</v>
      </c>
      <c r="X1108" s="361">
        <v>0</v>
      </c>
      <c r="Y1108" s="361">
        <v>0</v>
      </c>
      <c r="Z1108" s="362">
        <f t="shared" si="82"/>
        <v>0</v>
      </c>
      <c r="AA1108" s="365"/>
    </row>
    <row r="1109" spans="1:27" s="364" customFormat="1" ht="12.75" customHeight="1">
      <c r="A1109" s="358">
        <f t="shared" si="80"/>
        <v>15</v>
      </c>
      <c r="B1109" s="398">
        <v>610407420030201</v>
      </c>
      <c r="C1109" s="417" t="s">
        <v>1273</v>
      </c>
      <c r="D1109" s="359">
        <f>+SUMIF('BG SISTEMA'!A:A,'CA EF'!B1109,'BG SISTEMA'!F:F)</f>
        <v>-181494</v>
      </c>
      <c r="E1109" s="360"/>
      <c r="F1109" s="360"/>
      <c r="G1109" s="361">
        <v>0</v>
      </c>
      <c r="H1109" s="361">
        <f t="shared" si="81"/>
        <v>-181494</v>
      </c>
      <c r="I1109" s="361">
        <v>0</v>
      </c>
      <c r="J1109" s="361">
        <v>0</v>
      </c>
      <c r="K1109" s="361">
        <v>0</v>
      </c>
      <c r="L1109" s="361">
        <v>0</v>
      </c>
      <c r="M1109" s="361">
        <v>0</v>
      </c>
      <c r="N1109" s="361">
        <v>0</v>
      </c>
      <c r="O1109" s="361">
        <v>0</v>
      </c>
      <c r="P1109" s="361">
        <v>0</v>
      </c>
      <c r="Q1109" s="361">
        <v>0</v>
      </c>
      <c r="R1109" s="361">
        <v>0</v>
      </c>
      <c r="S1109" s="361">
        <f>-$H1109</f>
        <v>181494</v>
      </c>
      <c r="T1109" s="361">
        <v>0</v>
      </c>
      <c r="U1109" s="361">
        <v>0</v>
      </c>
      <c r="V1109" s="361">
        <v>0</v>
      </c>
      <c r="W1109" s="361">
        <v>0</v>
      </c>
      <c r="X1109" s="361">
        <v>0</v>
      </c>
      <c r="Y1109" s="361">
        <v>0</v>
      </c>
      <c r="Z1109" s="362">
        <f t="shared" si="82"/>
        <v>0</v>
      </c>
      <c r="AA1109" s="365"/>
    </row>
    <row r="1110" spans="1:27" s="364" customFormat="1" ht="12.75" customHeight="1">
      <c r="A1110" s="358">
        <f t="shared" si="80"/>
        <v>15</v>
      </c>
      <c r="B1110" s="398">
        <v>610407420030299</v>
      </c>
      <c r="C1110" s="417" t="s">
        <v>1274</v>
      </c>
      <c r="D1110" s="359">
        <f>+SUMIF('BG SISTEMA'!A:A,'CA EF'!B1110,'BG SISTEMA'!F:F)</f>
        <v>-440685</v>
      </c>
      <c r="E1110" s="360"/>
      <c r="F1110" s="360"/>
      <c r="G1110" s="361">
        <v>0</v>
      </c>
      <c r="H1110" s="361">
        <f t="shared" si="81"/>
        <v>-440685</v>
      </c>
      <c r="I1110" s="361">
        <v>0</v>
      </c>
      <c r="J1110" s="361">
        <v>0</v>
      </c>
      <c r="K1110" s="361">
        <v>0</v>
      </c>
      <c r="L1110" s="361">
        <v>0</v>
      </c>
      <c r="M1110" s="361">
        <v>0</v>
      </c>
      <c r="N1110" s="361">
        <v>0</v>
      </c>
      <c r="O1110" s="361">
        <v>0</v>
      </c>
      <c r="P1110" s="361">
        <v>0</v>
      </c>
      <c r="Q1110" s="361">
        <v>0</v>
      </c>
      <c r="R1110" s="361">
        <v>0</v>
      </c>
      <c r="S1110" s="361">
        <f>-$H1110</f>
        <v>440685</v>
      </c>
      <c r="T1110" s="361">
        <v>0</v>
      </c>
      <c r="U1110" s="361">
        <v>0</v>
      </c>
      <c r="V1110" s="361">
        <v>0</v>
      </c>
      <c r="W1110" s="361">
        <v>0</v>
      </c>
      <c r="X1110" s="361">
        <v>0</v>
      </c>
      <c r="Y1110" s="361">
        <v>0</v>
      </c>
      <c r="Z1110" s="362">
        <f t="shared" si="82"/>
        <v>0</v>
      </c>
      <c r="AA1110" s="365"/>
    </row>
    <row r="1111" spans="1:27" s="364" customFormat="1" ht="12.75" customHeight="1">
      <c r="A1111" s="358">
        <f t="shared" si="80"/>
        <v>15</v>
      </c>
      <c r="B1111" s="398">
        <v>610407420030301</v>
      </c>
      <c r="C1111" s="417" t="s">
        <v>1275</v>
      </c>
      <c r="D1111" s="359">
        <f>+SUMIF('BG SISTEMA'!A:A,'CA EF'!B1111,'BG SISTEMA'!F:F)</f>
        <v>0</v>
      </c>
      <c r="E1111" s="360"/>
      <c r="F1111" s="360"/>
      <c r="G1111" s="361">
        <v>0</v>
      </c>
      <c r="H1111" s="361">
        <f t="shared" si="81"/>
        <v>0</v>
      </c>
      <c r="I1111" s="361">
        <v>0</v>
      </c>
      <c r="J1111" s="361">
        <v>0</v>
      </c>
      <c r="K1111" s="361">
        <v>0</v>
      </c>
      <c r="L1111" s="361">
        <v>0</v>
      </c>
      <c r="M1111" s="361">
        <v>0</v>
      </c>
      <c r="N1111" s="361">
        <v>0</v>
      </c>
      <c r="O1111" s="361">
        <v>0</v>
      </c>
      <c r="P1111" s="361">
        <v>0</v>
      </c>
      <c r="Q1111" s="361">
        <v>0</v>
      </c>
      <c r="R1111" s="361">
        <v>0</v>
      </c>
      <c r="S1111" s="361">
        <v>0</v>
      </c>
      <c r="T1111" s="361">
        <v>0</v>
      </c>
      <c r="U1111" s="361">
        <v>0</v>
      </c>
      <c r="V1111" s="361">
        <v>0</v>
      </c>
      <c r="W1111" s="361">
        <v>0</v>
      </c>
      <c r="X1111" s="361">
        <v>0</v>
      </c>
      <c r="Y1111" s="361">
        <v>0</v>
      </c>
      <c r="Z1111" s="362">
        <f t="shared" si="82"/>
        <v>0</v>
      </c>
      <c r="AA1111" s="363"/>
    </row>
    <row r="1112" spans="1:27" s="364" customFormat="1" ht="12.75" customHeight="1">
      <c r="A1112" s="358">
        <f t="shared" si="80"/>
        <v>15</v>
      </c>
      <c r="B1112" s="398">
        <v>610407420030399</v>
      </c>
      <c r="C1112" s="417" t="s">
        <v>1276</v>
      </c>
      <c r="D1112" s="359">
        <f>+SUMIF('BG SISTEMA'!A:A,'CA EF'!B1112,'BG SISTEMA'!F:F)</f>
        <v>-36413880</v>
      </c>
      <c r="E1112" s="360"/>
      <c r="F1112" s="360"/>
      <c r="G1112" s="361">
        <v>0</v>
      </c>
      <c r="H1112" s="361">
        <f t="shared" si="81"/>
        <v>-36413880</v>
      </c>
      <c r="I1112" s="361">
        <v>0</v>
      </c>
      <c r="J1112" s="361">
        <v>0</v>
      </c>
      <c r="K1112" s="361">
        <v>0</v>
      </c>
      <c r="L1112" s="361">
        <v>0</v>
      </c>
      <c r="M1112" s="361">
        <v>0</v>
      </c>
      <c r="N1112" s="361">
        <v>0</v>
      </c>
      <c r="O1112" s="361">
        <v>0</v>
      </c>
      <c r="P1112" s="361">
        <v>0</v>
      </c>
      <c r="Q1112" s="361">
        <v>0</v>
      </c>
      <c r="R1112" s="361">
        <v>0</v>
      </c>
      <c r="S1112" s="361">
        <f>-$H1112</f>
        <v>36413880</v>
      </c>
      <c r="T1112" s="361">
        <v>0</v>
      </c>
      <c r="U1112" s="361">
        <v>0</v>
      </c>
      <c r="V1112" s="361">
        <v>0</v>
      </c>
      <c r="W1112" s="361">
        <v>0</v>
      </c>
      <c r="X1112" s="361">
        <v>0</v>
      </c>
      <c r="Y1112" s="361">
        <v>0</v>
      </c>
      <c r="Z1112" s="362">
        <f t="shared" si="82"/>
        <v>0</v>
      </c>
      <c r="AA1112" s="365"/>
    </row>
    <row r="1113" spans="1:27" s="364" customFormat="1" ht="12.75" customHeight="1">
      <c r="A1113" s="358">
        <f t="shared" si="80"/>
        <v>15</v>
      </c>
      <c r="B1113" s="398">
        <v>610407420030401</v>
      </c>
      <c r="C1113" s="417" t="s">
        <v>1277</v>
      </c>
      <c r="D1113" s="359">
        <f>+SUMIF('BG SISTEMA'!A:A,'CA EF'!B1113,'BG SISTEMA'!F:F)</f>
        <v>-221723</v>
      </c>
      <c r="E1113" s="360"/>
      <c r="F1113" s="360"/>
      <c r="G1113" s="361">
        <v>0</v>
      </c>
      <c r="H1113" s="361">
        <f t="shared" si="81"/>
        <v>-221723</v>
      </c>
      <c r="I1113" s="361">
        <v>0</v>
      </c>
      <c r="J1113" s="361">
        <v>0</v>
      </c>
      <c r="K1113" s="361">
        <v>0</v>
      </c>
      <c r="L1113" s="361">
        <v>0</v>
      </c>
      <c r="M1113" s="361">
        <v>0</v>
      </c>
      <c r="N1113" s="361">
        <v>0</v>
      </c>
      <c r="O1113" s="361">
        <v>0</v>
      </c>
      <c r="P1113" s="361">
        <v>0</v>
      </c>
      <c r="Q1113" s="361">
        <v>0</v>
      </c>
      <c r="R1113" s="361">
        <v>0</v>
      </c>
      <c r="S1113" s="361">
        <f>-$H1113</f>
        <v>221723</v>
      </c>
      <c r="T1113" s="361">
        <v>0</v>
      </c>
      <c r="U1113" s="361">
        <v>0</v>
      </c>
      <c r="V1113" s="361">
        <v>0</v>
      </c>
      <c r="W1113" s="361">
        <v>0</v>
      </c>
      <c r="X1113" s="361">
        <v>0</v>
      </c>
      <c r="Y1113" s="361">
        <v>0</v>
      </c>
      <c r="Z1113" s="362">
        <f t="shared" si="82"/>
        <v>0</v>
      </c>
      <c r="AA1113" s="365"/>
    </row>
    <row r="1114" spans="1:27" s="364" customFormat="1" ht="12.75" customHeight="1">
      <c r="A1114" s="358">
        <f t="shared" si="80"/>
        <v>15</v>
      </c>
      <c r="B1114" s="398">
        <v>610407420030499</v>
      </c>
      <c r="C1114" s="417" t="s">
        <v>1278</v>
      </c>
      <c r="D1114" s="359">
        <f>+SUMIF('BG SISTEMA'!A:A,'CA EF'!B1114,'BG SISTEMA'!F:F)</f>
        <v>-16650085</v>
      </c>
      <c r="E1114" s="360"/>
      <c r="F1114" s="360"/>
      <c r="G1114" s="361">
        <v>0</v>
      </c>
      <c r="H1114" s="361">
        <f t="shared" si="81"/>
        <v>-16650085</v>
      </c>
      <c r="I1114" s="361">
        <v>0</v>
      </c>
      <c r="J1114" s="361">
        <v>0</v>
      </c>
      <c r="K1114" s="361">
        <v>0</v>
      </c>
      <c r="L1114" s="361">
        <v>0</v>
      </c>
      <c r="M1114" s="361">
        <v>0</v>
      </c>
      <c r="N1114" s="361">
        <v>0</v>
      </c>
      <c r="O1114" s="361">
        <v>0</v>
      </c>
      <c r="P1114" s="361">
        <v>0</v>
      </c>
      <c r="Q1114" s="361">
        <v>0</v>
      </c>
      <c r="R1114" s="361">
        <v>0</v>
      </c>
      <c r="S1114" s="361">
        <f>-$H1114</f>
        <v>16650085</v>
      </c>
      <c r="T1114" s="361">
        <v>0</v>
      </c>
      <c r="U1114" s="361">
        <v>0</v>
      </c>
      <c r="V1114" s="361">
        <v>0</v>
      </c>
      <c r="W1114" s="361">
        <v>0</v>
      </c>
      <c r="X1114" s="361">
        <v>0</v>
      </c>
      <c r="Y1114" s="361">
        <v>0</v>
      </c>
      <c r="Z1114" s="362">
        <f t="shared" si="82"/>
        <v>0</v>
      </c>
      <c r="AA1114" s="365"/>
    </row>
    <row r="1115" spans="1:27" s="364" customFormat="1" ht="12.75" customHeight="1">
      <c r="A1115" s="358">
        <f t="shared" si="80"/>
        <v>15</v>
      </c>
      <c r="B1115" s="398">
        <v>610407420030501</v>
      </c>
      <c r="C1115" s="417" t="s">
        <v>1279</v>
      </c>
      <c r="D1115" s="359">
        <f>+SUMIF('BG SISTEMA'!A:A,'CA EF'!B1115,'BG SISTEMA'!F:F)</f>
        <v>0</v>
      </c>
      <c r="E1115" s="360"/>
      <c r="F1115" s="360"/>
      <c r="G1115" s="361">
        <v>0</v>
      </c>
      <c r="H1115" s="361">
        <f t="shared" si="81"/>
        <v>0</v>
      </c>
      <c r="I1115" s="361">
        <v>0</v>
      </c>
      <c r="J1115" s="361">
        <v>0</v>
      </c>
      <c r="K1115" s="361">
        <v>0</v>
      </c>
      <c r="L1115" s="361">
        <v>0</v>
      </c>
      <c r="M1115" s="361">
        <v>0</v>
      </c>
      <c r="N1115" s="361">
        <v>0</v>
      </c>
      <c r="O1115" s="361">
        <v>0</v>
      </c>
      <c r="P1115" s="361">
        <v>0</v>
      </c>
      <c r="Q1115" s="361">
        <v>0</v>
      </c>
      <c r="R1115" s="361">
        <v>0</v>
      </c>
      <c r="S1115" s="361">
        <v>0</v>
      </c>
      <c r="T1115" s="361">
        <v>0</v>
      </c>
      <c r="U1115" s="361">
        <v>0</v>
      </c>
      <c r="V1115" s="361">
        <v>0</v>
      </c>
      <c r="W1115" s="361">
        <v>0</v>
      </c>
      <c r="X1115" s="361">
        <v>0</v>
      </c>
      <c r="Y1115" s="361">
        <v>0</v>
      </c>
      <c r="Z1115" s="362">
        <f t="shared" si="82"/>
        <v>0</v>
      </c>
      <c r="AA1115" s="365"/>
    </row>
    <row r="1116" spans="1:27" s="364" customFormat="1" ht="12.75" customHeight="1">
      <c r="A1116" s="358">
        <f t="shared" si="80"/>
        <v>15</v>
      </c>
      <c r="B1116" s="398">
        <v>610407420030599</v>
      </c>
      <c r="C1116" s="417" t="s">
        <v>1280</v>
      </c>
      <c r="D1116" s="359">
        <f>+SUMIF('BG SISTEMA'!A:A,'CA EF'!B1116,'BG SISTEMA'!F:F)</f>
        <v>0</v>
      </c>
      <c r="E1116" s="360"/>
      <c r="F1116" s="360"/>
      <c r="G1116" s="361">
        <v>0</v>
      </c>
      <c r="H1116" s="361">
        <f t="shared" si="81"/>
        <v>0</v>
      </c>
      <c r="I1116" s="361">
        <v>0</v>
      </c>
      <c r="J1116" s="361">
        <v>0</v>
      </c>
      <c r="K1116" s="361">
        <v>0</v>
      </c>
      <c r="L1116" s="361">
        <v>0</v>
      </c>
      <c r="M1116" s="361">
        <v>0</v>
      </c>
      <c r="N1116" s="361">
        <v>0</v>
      </c>
      <c r="O1116" s="361">
        <v>0</v>
      </c>
      <c r="P1116" s="361">
        <v>0</v>
      </c>
      <c r="Q1116" s="361">
        <v>0</v>
      </c>
      <c r="R1116" s="361">
        <v>0</v>
      </c>
      <c r="S1116" s="361">
        <v>0</v>
      </c>
      <c r="T1116" s="361">
        <v>0</v>
      </c>
      <c r="U1116" s="361">
        <v>0</v>
      </c>
      <c r="V1116" s="361">
        <v>0</v>
      </c>
      <c r="W1116" s="361">
        <v>0</v>
      </c>
      <c r="X1116" s="361">
        <v>0</v>
      </c>
      <c r="Y1116" s="361">
        <v>0</v>
      </c>
      <c r="Z1116" s="362">
        <f t="shared" si="82"/>
        <v>0</v>
      </c>
      <c r="AA1116" s="365"/>
    </row>
    <row r="1117" spans="1:27" s="364" customFormat="1" ht="12.75" customHeight="1">
      <c r="A1117" s="358">
        <f t="shared" si="80"/>
        <v>15</v>
      </c>
      <c r="B1117" s="398">
        <v>610407420030601</v>
      </c>
      <c r="C1117" s="417" t="s">
        <v>1281</v>
      </c>
      <c r="D1117" s="359">
        <f>+SUMIF('BG SISTEMA'!A:A,'CA EF'!B1117,'BG SISTEMA'!F:F)</f>
        <v>0</v>
      </c>
      <c r="E1117" s="360"/>
      <c r="F1117" s="360"/>
      <c r="G1117" s="361">
        <v>0</v>
      </c>
      <c r="H1117" s="361">
        <f t="shared" si="81"/>
        <v>0</v>
      </c>
      <c r="I1117" s="361">
        <v>0</v>
      </c>
      <c r="J1117" s="361">
        <v>0</v>
      </c>
      <c r="K1117" s="361">
        <v>0</v>
      </c>
      <c r="L1117" s="361">
        <v>0</v>
      </c>
      <c r="M1117" s="361">
        <v>0</v>
      </c>
      <c r="N1117" s="361">
        <v>0</v>
      </c>
      <c r="O1117" s="361">
        <v>0</v>
      </c>
      <c r="P1117" s="361">
        <v>0</v>
      </c>
      <c r="Q1117" s="361">
        <v>0</v>
      </c>
      <c r="R1117" s="361">
        <v>0</v>
      </c>
      <c r="S1117" s="361">
        <v>0</v>
      </c>
      <c r="T1117" s="361">
        <v>0</v>
      </c>
      <c r="U1117" s="361">
        <v>0</v>
      </c>
      <c r="V1117" s="361">
        <v>0</v>
      </c>
      <c r="W1117" s="361">
        <v>0</v>
      </c>
      <c r="X1117" s="361">
        <v>0</v>
      </c>
      <c r="Y1117" s="361">
        <v>0</v>
      </c>
      <c r="Z1117" s="362">
        <f t="shared" si="82"/>
        <v>0</v>
      </c>
      <c r="AA1117" s="363"/>
    </row>
    <row r="1118" spans="1:27" s="364" customFormat="1" ht="12.75" customHeight="1">
      <c r="A1118" s="358">
        <f t="shared" ref="A1118:A1156" si="83">+LEN(B1118)</f>
        <v>15</v>
      </c>
      <c r="B1118" s="398">
        <v>610407420030699</v>
      </c>
      <c r="C1118" s="417" t="s">
        <v>1282</v>
      </c>
      <c r="D1118" s="359">
        <f>+SUMIF('BG SISTEMA'!A:A,'CA EF'!B1118,'BG SISTEMA'!F:F)</f>
        <v>0</v>
      </c>
      <c r="E1118" s="360"/>
      <c r="F1118" s="360"/>
      <c r="G1118" s="361">
        <v>0</v>
      </c>
      <c r="H1118" s="361">
        <f t="shared" ref="H1118:H1156" si="84">+D1118-E1118+F1118-G1118</f>
        <v>0</v>
      </c>
      <c r="I1118" s="361">
        <v>0</v>
      </c>
      <c r="J1118" s="361">
        <v>0</v>
      </c>
      <c r="K1118" s="361">
        <v>0</v>
      </c>
      <c r="L1118" s="361">
        <v>0</v>
      </c>
      <c r="M1118" s="361">
        <v>0</v>
      </c>
      <c r="N1118" s="361">
        <v>0</v>
      </c>
      <c r="O1118" s="361">
        <v>0</v>
      </c>
      <c r="P1118" s="361">
        <v>0</v>
      </c>
      <c r="Q1118" s="361">
        <v>0</v>
      </c>
      <c r="R1118" s="361">
        <v>0</v>
      </c>
      <c r="S1118" s="361">
        <v>0</v>
      </c>
      <c r="T1118" s="361">
        <v>0</v>
      </c>
      <c r="U1118" s="361">
        <v>0</v>
      </c>
      <c r="V1118" s="361">
        <v>0</v>
      </c>
      <c r="W1118" s="361">
        <v>0</v>
      </c>
      <c r="X1118" s="361">
        <v>0</v>
      </c>
      <c r="Y1118" s="361">
        <v>0</v>
      </c>
      <c r="Z1118" s="362">
        <f t="shared" ref="Z1118:Z1156" si="85">SUM(H1118:Y1118)</f>
        <v>0</v>
      </c>
      <c r="AA1118" s="365"/>
    </row>
    <row r="1119" spans="1:27" s="364" customFormat="1" ht="12.75" customHeight="1">
      <c r="A1119" s="358">
        <f t="shared" si="83"/>
        <v>15</v>
      </c>
      <c r="B1119" s="398">
        <v>610407420030701</v>
      </c>
      <c r="C1119" s="417" t="s">
        <v>1283</v>
      </c>
      <c r="D1119" s="359">
        <f>+SUMIF('BG SISTEMA'!A:A,'CA EF'!B1119,'BG SISTEMA'!F:F)</f>
        <v>0</v>
      </c>
      <c r="E1119" s="360"/>
      <c r="F1119" s="360"/>
      <c r="G1119" s="361">
        <v>0</v>
      </c>
      <c r="H1119" s="361">
        <f t="shared" si="84"/>
        <v>0</v>
      </c>
      <c r="I1119" s="361">
        <v>0</v>
      </c>
      <c r="J1119" s="361">
        <v>0</v>
      </c>
      <c r="K1119" s="361">
        <v>0</v>
      </c>
      <c r="L1119" s="361">
        <v>0</v>
      </c>
      <c r="M1119" s="361">
        <v>0</v>
      </c>
      <c r="N1119" s="361">
        <v>0</v>
      </c>
      <c r="O1119" s="361">
        <v>0</v>
      </c>
      <c r="P1119" s="361">
        <v>0</v>
      </c>
      <c r="Q1119" s="361">
        <v>0</v>
      </c>
      <c r="R1119" s="361">
        <v>0</v>
      </c>
      <c r="S1119" s="361">
        <v>0</v>
      </c>
      <c r="T1119" s="361">
        <v>0</v>
      </c>
      <c r="U1119" s="361">
        <v>0</v>
      </c>
      <c r="V1119" s="361">
        <v>0</v>
      </c>
      <c r="W1119" s="361">
        <v>0</v>
      </c>
      <c r="X1119" s="361">
        <v>0</v>
      </c>
      <c r="Y1119" s="361">
        <v>0</v>
      </c>
      <c r="Z1119" s="362">
        <f t="shared" si="85"/>
        <v>0</v>
      </c>
      <c r="AA1119" s="363"/>
    </row>
    <row r="1120" spans="1:27" s="364" customFormat="1" ht="12.75" customHeight="1">
      <c r="A1120" s="358">
        <f t="shared" si="83"/>
        <v>15</v>
      </c>
      <c r="B1120" s="398">
        <v>610407420030799</v>
      </c>
      <c r="C1120" s="417" t="s">
        <v>1284</v>
      </c>
      <c r="D1120" s="359">
        <f>+SUMIF('BG SISTEMA'!A:A,'CA EF'!B1120,'BG SISTEMA'!F:F)</f>
        <v>0</v>
      </c>
      <c r="E1120" s="360"/>
      <c r="F1120" s="360"/>
      <c r="G1120" s="361">
        <v>0</v>
      </c>
      <c r="H1120" s="361">
        <f t="shared" si="84"/>
        <v>0</v>
      </c>
      <c r="I1120" s="361">
        <v>0</v>
      </c>
      <c r="J1120" s="361">
        <v>0</v>
      </c>
      <c r="K1120" s="361">
        <v>0</v>
      </c>
      <c r="L1120" s="361">
        <v>0</v>
      </c>
      <c r="M1120" s="361">
        <v>0</v>
      </c>
      <c r="N1120" s="361">
        <v>0</v>
      </c>
      <c r="O1120" s="361">
        <v>0</v>
      </c>
      <c r="P1120" s="361">
        <v>0</v>
      </c>
      <c r="Q1120" s="361">
        <v>0</v>
      </c>
      <c r="R1120" s="361">
        <v>0</v>
      </c>
      <c r="S1120" s="361">
        <v>0</v>
      </c>
      <c r="T1120" s="361">
        <v>0</v>
      </c>
      <c r="U1120" s="361">
        <v>0</v>
      </c>
      <c r="V1120" s="361">
        <v>0</v>
      </c>
      <c r="W1120" s="361">
        <v>0</v>
      </c>
      <c r="X1120" s="361">
        <v>0</v>
      </c>
      <c r="Y1120" s="361">
        <v>0</v>
      </c>
      <c r="Z1120" s="362">
        <f t="shared" si="85"/>
        <v>0</v>
      </c>
      <c r="AA1120" s="365"/>
    </row>
    <row r="1121" spans="1:27" s="364" customFormat="1" ht="12.75" customHeight="1">
      <c r="A1121" s="358">
        <f t="shared" si="83"/>
        <v>15</v>
      </c>
      <c r="B1121" s="398">
        <v>610407420030801</v>
      </c>
      <c r="C1121" s="417" t="s">
        <v>1285</v>
      </c>
      <c r="D1121" s="359">
        <f>+SUMIF('BG SISTEMA'!A:A,'CA EF'!B1121,'BG SISTEMA'!F:F)</f>
        <v>-224499</v>
      </c>
      <c r="E1121" s="360"/>
      <c r="F1121" s="360"/>
      <c r="G1121" s="361">
        <v>0</v>
      </c>
      <c r="H1121" s="361">
        <f t="shared" si="84"/>
        <v>-224499</v>
      </c>
      <c r="I1121" s="361">
        <v>0</v>
      </c>
      <c r="J1121" s="361">
        <v>0</v>
      </c>
      <c r="K1121" s="361">
        <v>0</v>
      </c>
      <c r="L1121" s="361">
        <v>0</v>
      </c>
      <c r="M1121" s="361">
        <v>0</v>
      </c>
      <c r="N1121" s="361">
        <v>0</v>
      </c>
      <c r="O1121" s="361">
        <v>0</v>
      </c>
      <c r="P1121" s="361">
        <v>0</v>
      </c>
      <c r="Q1121" s="361">
        <v>0</v>
      </c>
      <c r="R1121" s="361">
        <v>0</v>
      </c>
      <c r="S1121" s="361">
        <f>-$H1121</f>
        <v>224499</v>
      </c>
      <c r="T1121" s="361">
        <v>0</v>
      </c>
      <c r="U1121" s="361">
        <v>0</v>
      </c>
      <c r="V1121" s="361">
        <v>0</v>
      </c>
      <c r="W1121" s="361">
        <v>0</v>
      </c>
      <c r="X1121" s="361">
        <v>0</v>
      </c>
      <c r="Y1121" s="361">
        <v>0</v>
      </c>
      <c r="Z1121" s="362">
        <f t="shared" si="85"/>
        <v>0</v>
      </c>
      <c r="AA1121" s="365"/>
    </row>
    <row r="1122" spans="1:27" s="364" customFormat="1" ht="12.75" customHeight="1">
      <c r="A1122" s="358">
        <f t="shared" si="83"/>
        <v>15</v>
      </c>
      <c r="B1122" s="398">
        <v>610407420030899</v>
      </c>
      <c r="C1122" s="417" t="s">
        <v>1286</v>
      </c>
      <c r="D1122" s="359">
        <f>+SUMIF('BG SISTEMA'!A:A,'CA EF'!B1122,'BG SISTEMA'!F:F)</f>
        <v>-64303791</v>
      </c>
      <c r="E1122" s="360"/>
      <c r="F1122" s="360"/>
      <c r="G1122" s="361">
        <v>0</v>
      </c>
      <c r="H1122" s="361">
        <f t="shared" si="84"/>
        <v>-64303791</v>
      </c>
      <c r="I1122" s="361">
        <v>0</v>
      </c>
      <c r="J1122" s="361">
        <v>0</v>
      </c>
      <c r="K1122" s="361">
        <v>0</v>
      </c>
      <c r="L1122" s="361">
        <v>0</v>
      </c>
      <c r="M1122" s="361">
        <v>0</v>
      </c>
      <c r="N1122" s="361">
        <v>0</v>
      </c>
      <c r="O1122" s="361">
        <v>0</v>
      </c>
      <c r="P1122" s="361">
        <v>0</v>
      </c>
      <c r="Q1122" s="361">
        <v>0</v>
      </c>
      <c r="R1122" s="361">
        <v>0</v>
      </c>
      <c r="S1122" s="361">
        <f>-$H1122</f>
        <v>64303791</v>
      </c>
      <c r="T1122" s="361">
        <v>0</v>
      </c>
      <c r="U1122" s="361">
        <v>0</v>
      </c>
      <c r="V1122" s="361">
        <v>0</v>
      </c>
      <c r="W1122" s="361">
        <v>0</v>
      </c>
      <c r="X1122" s="361">
        <v>0</v>
      </c>
      <c r="Y1122" s="361">
        <v>0</v>
      </c>
      <c r="Z1122" s="362">
        <f t="shared" si="85"/>
        <v>0</v>
      </c>
      <c r="AA1122" s="365"/>
    </row>
    <row r="1123" spans="1:27" s="364" customFormat="1" ht="12.75" customHeight="1">
      <c r="A1123" s="358">
        <f t="shared" si="83"/>
        <v>15</v>
      </c>
      <c r="B1123" s="398">
        <v>610407420040101</v>
      </c>
      <c r="C1123" s="417" t="s">
        <v>1287</v>
      </c>
      <c r="D1123" s="359">
        <f>+SUMIF('BG SISTEMA'!A:A,'CA EF'!B1123,'BG SISTEMA'!F:F)</f>
        <v>0</v>
      </c>
      <c r="E1123" s="360"/>
      <c r="F1123" s="360"/>
      <c r="G1123" s="361">
        <v>0</v>
      </c>
      <c r="H1123" s="361">
        <f t="shared" si="84"/>
        <v>0</v>
      </c>
      <c r="I1123" s="361">
        <v>0</v>
      </c>
      <c r="J1123" s="361">
        <v>0</v>
      </c>
      <c r="K1123" s="361">
        <v>0</v>
      </c>
      <c r="L1123" s="361">
        <v>0</v>
      </c>
      <c r="M1123" s="361">
        <v>0</v>
      </c>
      <c r="N1123" s="361">
        <v>0</v>
      </c>
      <c r="O1123" s="361">
        <v>0</v>
      </c>
      <c r="P1123" s="361">
        <v>0</v>
      </c>
      <c r="Q1123" s="361">
        <v>0</v>
      </c>
      <c r="R1123" s="361">
        <v>0</v>
      </c>
      <c r="S1123" s="361">
        <v>0</v>
      </c>
      <c r="T1123" s="361">
        <v>0</v>
      </c>
      <c r="U1123" s="361">
        <v>0</v>
      </c>
      <c r="V1123" s="361">
        <v>0</v>
      </c>
      <c r="W1123" s="361">
        <v>0</v>
      </c>
      <c r="X1123" s="361">
        <v>0</v>
      </c>
      <c r="Y1123" s="361">
        <v>0</v>
      </c>
      <c r="Z1123" s="362">
        <f t="shared" si="85"/>
        <v>0</v>
      </c>
      <c r="AA1123" s="365"/>
    </row>
    <row r="1124" spans="1:27" s="364" customFormat="1" ht="12.75" customHeight="1">
      <c r="A1124" s="358">
        <f t="shared" si="83"/>
        <v>15</v>
      </c>
      <c r="B1124" s="398">
        <v>610407420040199</v>
      </c>
      <c r="C1124" s="417" t="s">
        <v>1288</v>
      </c>
      <c r="D1124" s="359">
        <f>+SUMIF('BG SISTEMA'!A:A,'CA EF'!B1124,'BG SISTEMA'!F:F)</f>
        <v>0</v>
      </c>
      <c r="E1124" s="360"/>
      <c r="F1124" s="360"/>
      <c r="G1124" s="361">
        <v>0</v>
      </c>
      <c r="H1124" s="361">
        <f t="shared" si="84"/>
        <v>0</v>
      </c>
      <c r="I1124" s="361">
        <v>0</v>
      </c>
      <c r="J1124" s="361">
        <v>0</v>
      </c>
      <c r="K1124" s="361">
        <v>0</v>
      </c>
      <c r="L1124" s="361">
        <v>0</v>
      </c>
      <c r="M1124" s="361">
        <v>0</v>
      </c>
      <c r="N1124" s="361">
        <v>0</v>
      </c>
      <c r="O1124" s="361">
        <v>0</v>
      </c>
      <c r="P1124" s="361">
        <v>0</v>
      </c>
      <c r="Q1124" s="361">
        <v>0</v>
      </c>
      <c r="R1124" s="361">
        <v>0</v>
      </c>
      <c r="S1124" s="361">
        <v>0</v>
      </c>
      <c r="T1124" s="361">
        <v>0</v>
      </c>
      <c r="U1124" s="361">
        <v>0</v>
      </c>
      <c r="V1124" s="361">
        <v>0</v>
      </c>
      <c r="W1124" s="361">
        <v>0</v>
      </c>
      <c r="X1124" s="361">
        <v>0</v>
      </c>
      <c r="Y1124" s="361">
        <v>0</v>
      </c>
      <c r="Z1124" s="362">
        <f t="shared" si="85"/>
        <v>0</v>
      </c>
      <c r="AA1124" s="365"/>
    </row>
    <row r="1125" spans="1:27" s="364" customFormat="1" ht="12.75" customHeight="1">
      <c r="A1125" s="358">
        <f t="shared" si="83"/>
        <v>15</v>
      </c>
      <c r="B1125" s="398">
        <v>610407420050101</v>
      </c>
      <c r="C1125" s="417" t="s">
        <v>1289</v>
      </c>
      <c r="D1125" s="359">
        <f>+SUMIF('BG SISTEMA'!A:A,'CA EF'!B1125,'BG SISTEMA'!F:F)</f>
        <v>0</v>
      </c>
      <c r="E1125" s="360"/>
      <c r="F1125" s="360"/>
      <c r="G1125" s="361">
        <v>0</v>
      </c>
      <c r="H1125" s="361">
        <f t="shared" si="84"/>
        <v>0</v>
      </c>
      <c r="I1125" s="361">
        <v>0</v>
      </c>
      <c r="J1125" s="361">
        <v>0</v>
      </c>
      <c r="K1125" s="361">
        <v>0</v>
      </c>
      <c r="L1125" s="361">
        <v>0</v>
      </c>
      <c r="M1125" s="361">
        <v>0</v>
      </c>
      <c r="N1125" s="361">
        <v>0</v>
      </c>
      <c r="O1125" s="361">
        <v>0</v>
      </c>
      <c r="P1125" s="361">
        <v>0</v>
      </c>
      <c r="Q1125" s="361">
        <v>0</v>
      </c>
      <c r="R1125" s="361">
        <v>0</v>
      </c>
      <c r="S1125" s="361">
        <v>0</v>
      </c>
      <c r="T1125" s="361">
        <v>0</v>
      </c>
      <c r="U1125" s="361">
        <v>0</v>
      </c>
      <c r="V1125" s="361">
        <v>0</v>
      </c>
      <c r="W1125" s="361">
        <v>0</v>
      </c>
      <c r="X1125" s="361">
        <v>0</v>
      </c>
      <c r="Y1125" s="361">
        <v>0</v>
      </c>
      <c r="Z1125" s="362">
        <f t="shared" si="85"/>
        <v>0</v>
      </c>
      <c r="AA1125" s="365"/>
    </row>
    <row r="1126" spans="1:27" s="364" customFormat="1" ht="12.75" customHeight="1">
      <c r="A1126" s="358">
        <f t="shared" si="83"/>
        <v>15</v>
      </c>
      <c r="B1126" s="398">
        <v>610407420050199</v>
      </c>
      <c r="C1126" s="417" t="s">
        <v>1290</v>
      </c>
      <c r="D1126" s="359">
        <f>+SUMIF('BG SISTEMA'!A:A,'CA EF'!B1126,'BG SISTEMA'!F:F)</f>
        <v>0</v>
      </c>
      <c r="E1126" s="360"/>
      <c r="F1126" s="360"/>
      <c r="G1126" s="361">
        <v>0</v>
      </c>
      <c r="H1126" s="361">
        <f t="shared" si="84"/>
        <v>0</v>
      </c>
      <c r="I1126" s="361">
        <v>0</v>
      </c>
      <c r="J1126" s="361">
        <v>0</v>
      </c>
      <c r="K1126" s="361">
        <v>0</v>
      </c>
      <c r="L1126" s="361">
        <v>0</v>
      </c>
      <c r="M1126" s="361">
        <v>0</v>
      </c>
      <c r="N1126" s="361">
        <v>0</v>
      </c>
      <c r="O1126" s="361">
        <v>0</v>
      </c>
      <c r="P1126" s="361">
        <v>0</v>
      </c>
      <c r="Q1126" s="361">
        <v>0</v>
      </c>
      <c r="R1126" s="361">
        <v>0</v>
      </c>
      <c r="S1126" s="361">
        <v>0</v>
      </c>
      <c r="T1126" s="361">
        <v>0</v>
      </c>
      <c r="U1126" s="361">
        <v>0</v>
      </c>
      <c r="V1126" s="361">
        <v>0</v>
      </c>
      <c r="W1126" s="361">
        <v>0</v>
      </c>
      <c r="X1126" s="361">
        <v>0</v>
      </c>
      <c r="Y1126" s="361">
        <v>0</v>
      </c>
      <c r="Z1126" s="362">
        <f t="shared" si="85"/>
        <v>0</v>
      </c>
      <c r="AA1126" s="365"/>
    </row>
    <row r="1127" spans="1:27" s="364" customFormat="1" ht="12.75" customHeight="1">
      <c r="A1127" s="358">
        <f t="shared" si="83"/>
        <v>15</v>
      </c>
      <c r="B1127" s="398">
        <v>610407440010101</v>
      </c>
      <c r="C1127" s="417" t="s">
        <v>1291</v>
      </c>
      <c r="D1127" s="359">
        <f>+SUMIF('BG SISTEMA'!A:A,'CA EF'!B1127,'BG SISTEMA'!F:F)</f>
        <v>0</v>
      </c>
      <c r="E1127" s="360"/>
      <c r="F1127" s="360"/>
      <c r="G1127" s="361">
        <v>0</v>
      </c>
      <c r="H1127" s="361">
        <f t="shared" si="84"/>
        <v>0</v>
      </c>
      <c r="I1127" s="361">
        <v>0</v>
      </c>
      <c r="J1127" s="361">
        <v>0</v>
      </c>
      <c r="K1127" s="361">
        <v>0</v>
      </c>
      <c r="L1127" s="361">
        <v>0</v>
      </c>
      <c r="M1127" s="361">
        <v>0</v>
      </c>
      <c r="N1127" s="361">
        <v>0</v>
      </c>
      <c r="O1127" s="361">
        <v>0</v>
      </c>
      <c r="P1127" s="361">
        <v>0</v>
      </c>
      <c r="Q1127" s="361">
        <v>0</v>
      </c>
      <c r="R1127" s="361">
        <v>0</v>
      </c>
      <c r="S1127" s="361">
        <v>0</v>
      </c>
      <c r="T1127" s="361">
        <v>0</v>
      </c>
      <c r="U1127" s="361">
        <v>0</v>
      </c>
      <c r="V1127" s="361">
        <v>0</v>
      </c>
      <c r="W1127" s="361">
        <v>0</v>
      </c>
      <c r="X1127" s="361">
        <v>0</v>
      </c>
      <c r="Y1127" s="361">
        <v>0</v>
      </c>
      <c r="Z1127" s="362">
        <f t="shared" si="85"/>
        <v>0</v>
      </c>
      <c r="AA1127" s="365"/>
    </row>
    <row r="1128" spans="1:27" s="364" customFormat="1" ht="12.75" customHeight="1">
      <c r="A1128" s="358">
        <f t="shared" si="83"/>
        <v>15</v>
      </c>
      <c r="B1128" s="398">
        <v>610407440010199</v>
      </c>
      <c r="C1128" s="417" t="s">
        <v>1292</v>
      </c>
      <c r="D1128" s="359">
        <f>+SUMIF('BG SISTEMA'!A:A,'CA EF'!B1128,'BG SISTEMA'!F:F)</f>
        <v>0</v>
      </c>
      <c r="E1128" s="360"/>
      <c r="F1128" s="360"/>
      <c r="G1128" s="361">
        <v>0</v>
      </c>
      <c r="H1128" s="361">
        <f t="shared" si="84"/>
        <v>0</v>
      </c>
      <c r="I1128" s="361">
        <v>0</v>
      </c>
      <c r="J1128" s="361">
        <v>0</v>
      </c>
      <c r="K1128" s="361">
        <v>0</v>
      </c>
      <c r="L1128" s="361">
        <v>0</v>
      </c>
      <c r="M1128" s="361">
        <v>0</v>
      </c>
      <c r="N1128" s="361">
        <v>0</v>
      </c>
      <c r="O1128" s="361">
        <v>0</v>
      </c>
      <c r="P1128" s="361">
        <v>0</v>
      </c>
      <c r="Q1128" s="361">
        <v>0</v>
      </c>
      <c r="R1128" s="361">
        <v>0</v>
      </c>
      <c r="S1128" s="361">
        <v>0</v>
      </c>
      <c r="T1128" s="361">
        <v>0</v>
      </c>
      <c r="U1128" s="361">
        <v>0</v>
      </c>
      <c r="V1128" s="361">
        <v>0</v>
      </c>
      <c r="W1128" s="361">
        <v>0</v>
      </c>
      <c r="X1128" s="361">
        <v>0</v>
      </c>
      <c r="Y1128" s="361">
        <v>0</v>
      </c>
      <c r="Z1128" s="362">
        <f t="shared" si="85"/>
        <v>0</v>
      </c>
      <c r="AA1128" s="365"/>
    </row>
    <row r="1129" spans="1:27" s="364" customFormat="1" ht="12.75" customHeight="1">
      <c r="A1129" s="358">
        <f t="shared" si="83"/>
        <v>15</v>
      </c>
      <c r="B1129" s="398">
        <v>610407440020101</v>
      </c>
      <c r="C1129" s="417" t="s">
        <v>1293</v>
      </c>
      <c r="D1129" s="359">
        <f>+SUMIF('BG SISTEMA'!A:A,'CA EF'!B1129,'BG SISTEMA'!F:F)</f>
        <v>0</v>
      </c>
      <c r="E1129" s="360"/>
      <c r="F1129" s="360"/>
      <c r="G1129" s="361">
        <v>0</v>
      </c>
      <c r="H1129" s="361">
        <f t="shared" si="84"/>
        <v>0</v>
      </c>
      <c r="I1129" s="361">
        <v>0</v>
      </c>
      <c r="J1129" s="361">
        <v>0</v>
      </c>
      <c r="K1129" s="361">
        <v>0</v>
      </c>
      <c r="L1129" s="361">
        <v>0</v>
      </c>
      <c r="M1129" s="361">
        <v>0</v>
      </c>
      <c r="N1129" s="361">
        <v>0</v>
      </c>
      <c r="O1129" s="361">
        <v>0</v>
      </c>
      <c r="P1129" s="361">
        <v>0</v>
      </c>
      <c r="Q1129" s="361">
        <v>0</v>
      </c>
      <c r="R1129" s="361">
        <v>0</v>
      </c>
      <c r="S1129" s="361">
        <v>0</v>
      </c>
      <c r="T1129" s="361">
        <v>0</v>
      </c>
      <c r="U1129" s="361">
        <v>0</v>
      </c>
      <c r="V1129" s="361">
        <v>0</v>
      </c>
      <c r="W1129" s="361">
        <v>0</v>
      </c>
      <c r="X1129" s="361">
        <v>0</v>
      </c>
      <c r="Y1129" s="361">
        <v>0</v>
      </c>
      <c r="Z1129" s="362">
        <f t="shared" si="85"/>
        <v>0</v>
      </c>
      <c r="AA1129" s="365"/>
    </row>
    <row r="1130" spans="1:27" s="364" customFormat="1" ht="12.75" customHeight="1">
      <c r="A1130" s="358">
        <f t="shared" si="83"/>
        <v>15</v>
      </c>
      <c r="B1130" s="398">
        <v>610407440020199</v>
      </c>
      <c r="C1130" s="417" t="s">
        <v>1294</v>
      </c>
      <c r="D1130" s="359">
        <f>+SUMIF('BG SISTEMA'!A:A,'CA EF'!B1130,'BG SISTEMA'!F:F)</f>
        <v>0</v>
      </c>
      <c r="E1130" s="360"/>
      <c r="F1130" s="360"/>
      <c r="G1130" s="361">
        <v>0</v>
      </c>
      <c r="H1130" s="361">
        <f t="shared" si="84"/>
        <v>0</v>
      </c>
      <c r="I1130" s="361">
        <v>0</v>
      </c>
      <c r="J1130" s="361">
        <v>0</v>
      </c>
      <c r="K1130" s="361">
        <v>0</v>
      </c>
      <c r="L1130" s="361">
        <v>0</v>
      </c>
      <c r="M1130" s="361">
        <v>0</v>
      </c>
      <c r="N1130" s="361">
        <v>0</v>
      </c>
      <c r="O1130" s="361">
        <v>0</v>
      </c>
      <c r="P1130" s="361">
        <v>0</v>
      </c>
      <c r="Q1130" s="361">
        <v>0</v>
      </c>
      <c r="R1130" s="361">
        <v>0</v>
      </c>
      <c r="S1130" s="361">
        <v>0</v>
      </c>
      <c r="T1130" s="361">
        <v>0</v>
      </c>
      <c r="U1130" s="361">
        <v>0</v>
      </c>
      <c r="V1130" s="361">
        <v>0</v>
      </c>
      <c r="W1130" s="361">
        <v>0</v>
      </c>
      <c r="X1130" s="361">
        <v>0</v>
      </c>
      <c r="Y1130" s="361">
        <v>0</v>
      </c>
      <c r="Z1130" s="362">
        <f t="shared" si="85"/>
        <v>0</v>
      </c>
      <c r="AA1130" s="363"/>
    </row>
    <row r="1131" spans="1:27" s="364" customFormat="1" ht="12.75" customHeight="1">
      <c r="A1131" s="358">
        <f t="shared" si="83"/>
        <v>15</v>
      </c>
      <c r="B1131" s="398">
        <v>610407440030101</v>
      </c>
      <c r="C1131" s="417" t="s">
        <v>1295</v>
      </c>
      <c r="D1131" s="359">
        <f>+SUMIF('BG SISTEMA'!A:A,'CA EF'!B1131,'BG SISTEMA'!F:F)</f>
        <v>0</v>
      </c>
      <c r="E1131" s="360"/>
      <c r="F1131" s="360"/>
      <c r="G1131" s="361">
        <v>0</v>
      </c>
      <c r="H1131" s="361">
        <f t="shared" si="84"/>
        <v>0</v>
      </c>
      <c r="I1131" s="361">
        <v>0</v>
      </c>
      <c r="J1131" s="361">
        <v>0</v>
      </c>
      <c r="K1131" s="361">
        <v>0</v>
      </c>
      <c r="L1131" s="361">
        <v>0</v>
      </c>
      <c r="M1131" s="361">
        <v>0</v>
      </c>
      <c r="N1131" s="361">
        <v>0</v>
      </c>
      <c r="O1131" s="361">
        <v>0</v>
      </c>
      <c r="P1131" s="361">
        <v>0</v>
      </c>
      <c r="Q1131" s="361">
        <v>0</v>
      </c>
      <c r="R1131" s="361">
        <v>0</v>
      </c>
      <c r="S1131" s="361">
        <v>0</v>
      </c>
      <c r="T1131" s="361">
        <v>0</v>
      </c>
      <c r="U1131" s="361">
        <v>0</v>
      </c>
      <c r="V1131" s="361">
        <v>0</v>
      </c>
      <c r="W1131" s="361">
        <v>0</v>
      </c>
      <c r="X1131" s="361">
        <v>0</v>
      </c>
      <c r="Y1131" s="361">
        <v>0</v>
      </c>
      <c r="Z1131" s="362">
        <f t="shared" si="85"/>
        <v>0</v>
      </c>
      <c r="AA1131" s="363"/>
    </row>
    <row r="1132" spans="1:27" s="364" customFormat="1" ht="12.75" customHeight="1">
      <c r="A1132" s="358">
        <f t="shared" si="83"/>
        <v>15</v>
      </c>
      <c r="B1132" s="398">
        <v>610407440030199</v>
      </c>
      <c r="C1132" s="417" t="s">
        <v>1296</v>
      </c>
      <c r="D1132" s="359">
        <f>+SUMIF('BG SISTEMA'!A:A,'CA EF'!B1132,'BG SISTEMA'!F:F)</f>
        <v>0</v>
      </c>
      <c r="E1132" s="360"/>
      <c r="F1132" s="360"/>
      <c r="G1132" s="361">
        <v>0</v>
      </c>
      <c r="H1132" s="361">
        <f t="shared" si="84"/>
        <v>0</v>
      </c>
      <c r="I1132" s="361">
        <v>0</v>
      </c>
      <c r="J1132" s="361">
        <v>0</v>
      </c>
      <c r="K1132" s="361">
        <v>0</v>
      </c>
      <c r="L1132" s="361">
        <v>0</v>
      </c>
      <c r="M1132" s="361">
        <v>0</v>
      </c>
      <c r="N1132" s="361">
        <v>0</v>
      </c>
      <c r="O1132" s="361">
        <v>0</v>
      </c>
      <c r="P1132" s="361">
        <v>0</v>
      </c>
      <c r="Q1132" s="361">
        <v>0</v>
      </c>
      <c r="R1132" s="361">
        <v>0</v>
      </c>
      <c r="S1132" s="361">
        <v>0</v>
      </c>
      <c r="T1132" s="361">
        <v>0</v>
      </c>
      <c r="U1132" s="361">
        <v>0</v>
      </c>
      <c r="V1132" s="361">
        <v>0</v>
      </c>
      <c r="W1132" s="361">
        <v>0</v>
      </c>
      <c r="X1132" s="361">
        <v>0</v>
      </c>
      <c r="Y1132" s="361">
        <v>0</v>
      </c>
      <c r="Z1132" s="362">
        <f t="shared" si="85"/>
        <v>0</v>
      </c>
      <c r="AA1132" s="363"/>
    </row>
    <row r="1133" spans="1:27" s="364" customFormat="1" ht="12.75" customHeight="1">
      <c r="A1133" s="358">
        <f t="shared" si="83"/>
        <v>15</v>
      </c>
      <c r="B1133" s="398">
        <v>610407460010101</v>
      </c>
      <c r="C1133" s="417" t="s">
        <v>1297</v>
      </c>
      <c r="D1133" s="359">
        <f>+SUMIF('BG SISTEMA'!A:A,'CA EF'!B1133,'BG SISTEMA'!F:F)</f>
        <v>0</v>
      </c>
      <c r="E1133" s="360"/>
      <c r="F1133" s="360"/>
      <c r="G1133" s="361">
        <v>0</v>
      </c>
      <c r="H1133" s="361">
        <f t="shared" si="84"/>
        <v>0</v>
      </c>
      <c r="I1133" s="361">
        <v>0</v>
      </c>
      <c r="J1133" s="361">
        <v>0</v>
      </c>
      <c r="K1133" s="361">
        <v>0</v>
      </c>
      <c r="L1133" s="361">
        <v>0</v>
      </c>
      <c r="M1133" s="361">
        <v>0</v>
      </c>
      <c r="N1133" s="361">
        <v>0</v>
      </c>
      <c r="O1133" s="361">
        <v>0</v>
      </c>
      <c r="P1133" s="361">
        <v>0</v>
      </c>
      <c r="Q1133" s="361">
        <v>0</v>
      </c>
      <c r="R1133" s="361">
        <v>0</v>
      </c>
      <c r="S1133" s="361">
        <v>0</v>
      </c>
      <c r="T1133" s="361">
        <v>0</v>
      </c>
      <c r="U1133" s="361">
        <v>0</v>
      </c>
      <c r="V1133" s="361">
        <v>0</v>
      </c>
      <c r="W1133" s="361">
        <v>0</v>
      </c>
      <c r="X1133" s="361">
        <v>0</v>
      </c>
      <c r="Y1133" s="361">
        <v>0</v>
      </c>
      <c r="Z1133" s="362">
        <f t="shared" si="85"/>
        <v>0</v>
      </c>
      <c r="AA1133" s="363"/>
    </row>
    <row r="1134" spans="1:27" s="364" customFormat="1" ht="12.75" customHeight="1">
      <c r="A1134" s="358">
        <f t="shared" si="83"/>
        <v>15</v>
      </c>
      <c r="B1134" s="398">
        <v>610407460010199</v>
      </c>
      <c r="C1134" s="417" t="s">
        <v>1298</v>
      </c>
      <c r="D1134" s="359">
        <f>+SUMIF('BG SISTEMA'!A:A,'CA EF'!B1134,'BG SISTEMA'!F:F)</f>
        <v>0</v>
      </c>
      <c r="E1134" s="360"/>
      <c r="F1134" s="360"/>
      <c r="G1134" s="361">
        <v>0</v>
      </c>
      <c r="H1134" s="361">
        <f t="shared" si="84"/>
        <v>0</v>
      </c>
      <c r="I1134" s="361">
        <v>0</v>
      </c>
      <c r="J1134" s="361">
        <v>0</v>
      </c>
      <c r="K1134" s="361">
        <v>0</v>
      </c>
      <c r="L1134" s="361">
        <v>0</v>
      </c>
      <c r="M1134" s="361">
        <v>0</v>
      </c>
      <c r="N1134" s="361">
        <v>0</v>
      </c>
      <c r="O1134" s="361">
        <v>0</v>
      </c>
      <c r="P1134" s="361">
        <v>0</v>
      </c>
      <c r="Q1134" s="361">
        <v>0</v>
      </c>
      <c r="R1134" s="361">
        <v>0</v>
      </c>
      <c r="S1134" s="361">
        <v>0</v>
      </c>
      <c r="T1134" s="361">
        <v>0</v>
      </c>
      <c r="U1134" s="361">
        <v>0</v>
      </c>
      <c r="V1134" s="361">
        <v>0</v>
      </c>
      <c r="W1134" s="361">
        <v>0</v>
      </c>
      <c r="X1134" s="361">
        <v>0</v>
      </c>
      <c r="Y1134" s="361">
        <v>0</v>
      </c>
      <c r="Z1134" s="362">
        <f t="shared" si="85"/>
        <v>0</v>
      </c>
      <c r="AA1134" s="363"/>
    </row>
    <row r="1135" spans="1:27" s="364" customFormat="1" ht="12.75" customHeight="1">
      <c r="A1135" s="358">
        <f t="shared" si="83"/>
        <v>15</v>
      </c>
      <c r="B1135" s="398">
        <v>610407460010201</v>
      </c>
      <c r="C1135" s="417" t="s">
        <v>1299</v>
      </c>
      <c r="D1135" s="359">
        <f>+SUMIF('BG SISTEMA'!A:A,'CA EF'!B1135,'BG SISTEMA'!F:F)</f>
        <v>0</v>
      </c>
      <c r="E1135" s="360"/>
      <c r="F1135" s="360"/>
      <c r="G1135" s="361">
        <v>0</v>
      </c>
      <c r="H1135" s="361">
        <f t="shared" si="84"/>
        <v>0</v>
      </c>
      <c r="I1135" s="361">
        <v>0</v>
      </c>
      <c r="J1135" s="361">
        <v>0</v>
      </c>
      <c r="K1135" s="361">
        <v>0</v>
      </c>
      <c r="L1135" s="361">
        <v>0</v>
      </c>
      <c r="M1135" s="361">
        <v>0</v>
      </c>
      <c r="N1135" s="361">
        <v>0</v>
      </c>
      <c r="O1135" s="361">
        <v>0</v>
      </c>
      <c r="P1135" s="361">
        <v>0</v>
      </c>
      <c r="Q1135" s="361">
        <v>0</v>
      </c>
      <c r="R1135" s="361">
        <v>0</v>
      </c>
      <c r="S1135" s="361">
        <v>0</v>
      </c>
      <c r="T1135" s="361">
        <v>0</v>
      </c>
      <c r="U1135" s="361">
        <v>0</v>
      </c>
      <c r="V1135" s="361">
        <v>0</v>
      </c>
      <c r="W1135" s="361">
        <v>0</v>
      </c>
      <c r="X1135" s="361">
        <v>0</v>
      </c>
      <c r="Y1135" s="361">
        <v>0</v>
      </c>
      <c r="Z1135" s="362">
        <f t="shared" si="85"/>
        <v>0</v>
      </c>
      <c r="AA1135" s="363"/>
    </row>
    <row r="1136" spans="1:27" s="364" customFormat="1" ht="12.75" customHeight="1">
      <c r="A1136" s="358">
        <f t="shared" si="83"/>
        <v>15</v>
      </c>
      <c r="B1136" s="398">
        <v>610407460010299</v>
      </c>
      <c r="C1136" s="417" t="s">
        <v>1300</v>
      </c>
      <c r="D1136" s="359">
        <f>+SUMIF('BG SISTEMA'!A:A,'CA EF'!B1136,'BG SISTEMA'!F:F)</f>
        <v>0</v>
      </c>
      <c r="E1136" s="360"/>
      <c r="F1136" s="360"/>
      <c r="G1136" s="361">
        <v>0</v>
      </c>
      <c r="H1136" s="361">
        <f t="shared" si="84"/>
        <v>0</v>
      </c>
      <c r="I1136" s="361">
        <v>0</v>
      </c>
      <c r="J1136" s="361">
        <v>0</v>
      </c>
      <c r="K1136" s="361">
        <v>0</v>
      </c>
      <c r="L1136" s="361">
        <v>0</v>
      </c>
      <c r="M1136" s="361">
        <v>0</v>
      </c>
      <c r="N1136" s="361">
        <v>0</v>
      </c>
      <c r="O1136" s="361">
        <v>0</v>
      </c>
      <c r="P1136" s="361">
        <v>0</v>
      </c>
      <c r="Q1136" s="361">
        <v>0</v>
      </c>
      <c r="R1136" s="361">
        <v>0</v>
      </c>
      <c r="S1136" s="361">
        <v>0</v>
      </c>
      <c r="T1136" s="361">
        <v>0</v>
      </c>
      <c r="U1136" s="361">
        <v>0</v>
      </c>
      <c r="V1136" s="361">
        <v>0</v>
      </c>
      <c r="W1136" s="361">
        <v>0</v>
      </c>
      <c r="X1136" s="361">
        <v>0</v>
      </c>
      <c r="Y1136" s="361">
        <v>0</v>
      </c>
      <c r="Z1136" s="362">
        <f t="shared" si="85"/>
        <v>0</v>
      </c>
      <c r="AA1136" s="363"/>
    </row>
    <row r="1137" spans="1:27" s="364" customFormat="1" ht="12.75" customHeight="1">
      <c r="A1137" s="358">
        <f t="shared" si="83"/>
        <v>15</v>
      </c>
      <c r="B1137" s="398">
        <v>610407460020101</v>
      </c>
      <c r="C1137" s="417" t="s">
        <v>1301</v>
      </c>
      <c r="D1137" s="359">
        <f>+SUMIF('BG SISTEMA'!A:A,'CA EF'!B1137,'BG SISTEMA'!F:F)</f>
        <v>0</v>
      </c>
      <c r="E1137" s="360"/>
      <c r="F1137" s="360"/>
      <c r="G1137" s="361">
        <v>0</v>
      </c>
      <c r="H1137" s="361">
        <f t="shared" si="84"/>
        <v>0</v>
      </c>
      <c r="I1137" s="361">
        <v>0</v>
      </c>
      <c r="J1137" s="361">
        <v>0</v>
      </c>
      <c r="K1137" s="361">
        <v>0</v>
      </c>
      <c r="L1137" s="361">
        <v>0</v>
      </c>
      <c r="M1137" s="361">
        <v>0</v>
      </c>
      <c r="N1137" s="361">
        <v>0</v>
      </c>
      <c r="O1137" s="361">
        <v>0</v>
      </c>
      <c r="P1137" s="361">
        <v>0</v>
      </c>
      <c r="Q1137" s="361">
        <v>0</v>
      </c>
      <c r="R1137" s="361">
        <v>0</v>
      </c>
      <c r="S1137" s="361">
        <v>0</v>
      </c>
      <c r="T1137" s="361">
        <v>0</v>
      </c>
      <c r="U1137" s="361">
        <v>0</v>
      </c>
      <c r="V1137" s="361">
        <v>0</v>
      </c>
      <c r="W1137" s="361">
        <v>0</v>
      </c>
      <c r="X1137" s="361">
        <v>0</v>
      </c>
      <c r="Y1137" s="361">
        <v>0</v>
      </c>
      <c r="Z1137" s="362">
        <f t="shared" si="85"/>
        <v>0</v>
      </c>
      <c r="AA1137" s="363"/>
    </row>
    <row r="1138" spans="1:27" s="364" customFormat="1" ht="12.75" customHeight="1">
      <c r="A1138" s="358">
        <f t="shared" si="83"/>
        <v>15</v>
      </c>
      <c r="B1138" s="398">
        <v>610407460020199</v>
      </c>
      <c r="C1138" s="417" t="s">
        <v>1302</v>
      </c>
      <c r="D1138" s="359">
        <f>+SUMIF('BG SISTEMA'!A:A,'CA EF'!B1138,'BG SISTEMA'!F:F)</f>
        <v>0</v>
      </c>
      <c r="E1138" s="360"/>
      <c r="F1138" s="360"/>
      <c r="G1138" s="361">
        <v>0</v>
      </c>
      <c r="H1138" s="361">
        <f t="shared" si="84"/>
        <v>0</v>
      </c>
      <c r="I1138" s="361">
        <v>0</v>
      </c>
      <c r="J1138" s="361">
        <v>0</v>
      </c>
      <c r="K1138" s="361">
        <v>0</v>
      </c>
      <c r="L1138" s="361">
        <v>0</v>
      </c>
      <c r="M1138" s="361">
        <v>0</v>
      </c>
      <c r="N1138" s="361">
        <v>0</v>
      </c>
      <c r="O1138" s="361">
        <v>0</v>
      </c>
      <c r="P1138" s="361">
        <v>0</v>
      </c>
      <c r="Q1138" s="361">
        <v>0</v>
      </c>
      <c r="R1138" s="361">
        <v>0</v>
      </c>
      <c r="S1138" s="361">
        <v>0</v>
      </c>
      <c r="T1138" s="361">
        <v>0</v>
      </c>
      <c r="U1138" s="361">
        <v>0</v>
      </c>
      <c r="V1138" s="361">
        <v>0</v>
      </c>
      <c r="W1138" s="361">
        <v>0</v>
      </c>
      <c r="X1138" s="361">
        <v>0</v>
      </c>
      <c r="Y1138" s="361">
        <v>0</v>
      </c>
      <c r="Z1138" s="362">
        <f t="shared" si="85"/>
        <v>0</v>
      </c>
      <c r="AA1138" s="363"/>
    </row>
    <row r="1139" spans="1:27" s="364" customFormat="1" ht="12.75" customHeight="1">
      <c r="A1139" s="358">
        <f t="shared" si="83"/>
        <v>15</v>
      </c>
      <c r="B1139" s="398">
        <v>610407460020201</v>
      </c>
      <c r="C1139" s="417" t="s">
        <v>1303</v>
      </c>
      <c r="D1139" s="359">
        <f>+SUMIF('BG SISTEMA'!A:A,'CA EF'!B1139,'BG SISTEMA'!F:F)</f>
        <v>0</v>
      </c>
      <c r="E1139" s="360"/>
      <c r="F1139" s="360"/>
      <c r="G1139" s="361">
        <v>0</v>
      </c>
      <c r="H1139" s="361">
        <f t="shared" si="84"/>
        <v>0</v>
      </c>
      <c r="I1139" s="361">
        <v>0</v>
      </c>
      <c r="J1139" s="361">
        <v>0</v>
      </c>
      <c r="K1139" s="361">
        <v>0</v>
      </c>
      <c r="L1139" s="361">
        <v>0</v>
      </c>
      <c r="M1139" s="361">
        <v>0</v>
      </c>
      <c r="N1139" s="361">
        <v>0</v>
      </c>
      <c r="O1139" s="361">
        <v>0</v>
      </c>
      <c r="P1139" s="361">
        <v>0</v>
      </c>
      <c r="Q1139" s="361">
        <v>0</v>
      </c>
      <c r="R1139" s="361">
        <v>0</v>
      </c>
      <c r="S1139" s="361">
        <v>0</v>
      </c>
      <c r="T1139" s="361">
        <v>0</v>
      </c>
      <c r="U1139" s="361">
        <v>0</v>
      </c>
      <c r="V1139" s="361">
        <v>0</v>
      </c>
      <c r="W1139" s="361">
        <v>0</v>
      </c>
      <c r="X1139" s="361">
        <v>0</v>
      </c>
      <c r="Y1139" s="361">
        <v>0</v>
      </c>
      <c r="Z1139" s="362">
        <f t="shared" si="85"/>
        <v>0</v>
      </c>
      <c r="AA1139" s="363"/>
    </row>
    <row r="1140" spans="1:27" s="364" customFormat="1" ht="12.75" customHeight="1">
      <c r="A1140" s="358">
        <f t="shared" si="83"/>
        <v>15</v>
      </c>
      <c r="B1140" s="398">
        <v>610407460020299</v>
      </c>
      <c r="C1140" s="417" t="s">
        <v>1304</v>
      </c>
      <c r="D1140" s="359">
        <f>+SUMIF('BG SISTEMA'!A:A,'CA EF'!B1140,'BG SISTEMA'!F:F)</f>
        <v>0</v>
      </c>
      <c r="E1140" s="360"/>
      <c r="F1140" s="360"/>
      <c r="G1140" s="361">
        <v>0</v>
      </c>
      <c r="H1140" s="361">
        <f t="shared" si="84"/>
        <v>0</v>
      </c>
      <c r="I1140" s="361">
        <v>0</v>
      </c>
      <c r="J1140" s="361">
        <v>0</v>
      </c>
      <c r="K1140" s="361">
        <v>0</v>
      </c>
      <c r="L1140" s="361">
        <v>0</v>
      </c>
      <c r="M1140" s="361">
        <v>0</v>
      </c>
      <c r="N1140" s="361">
        <v>0</v>
      </c>
      <c r="O1140" s="361">
        <v>0</v>
      </c>
      <c r="P1140" s="361">
        <v>0</v>
      </c>
      <c r="Q1140" s="361">
        <v>0</v>
      </c>
      <c r="R1140" s="361">
        <v>0</v>
      </c>
      <c r="S1140" s="361">
        <v>0</v>
      </c>
      <c r="T1140" s="361">
        <v>0</v>
      </c>
      <c r="U1140" s="361">
        <v>0</v>
      </c>
      <c r="V1140" s="361">
        <v>0</v>
      </c>
      <c r="W1140" s="361">
        <v>0</v>
      </c>
      <c r="X1140" s="361">
        <v>0</v>
      </c>
      <c r="Y1140" s="361">
        <v>0</v>
      </c>
      <c r="Z1140" s="362">
        <f t="shared" si="85"/>
        <v>0</v>
      </c>
      <c r="AA1140" s="365"/>
    </row>
    <row r="1141" spans="1:27" s="364" customFormat="1" ht="12.75" customHeight="1">
      <c r="A1141" s="358">
        <f t="shared" si="83"/>
        <v>15</v>
      </c>
      <c r="B1141" s="398">
        <v>610407460020301</v>
      </c>
      <c r="C1141" s="417" t="s">
        <v>1305</v>
      </c>
      <c r="D1141" s="359">
        <f>+SUMIF('BG SISTEMA'!A:A,'CA EF'!B1141,'BG SISTEMA'!F:F)</f>
        <v>0</v>
      </c>
      <c r="E1141" s="360"/>
      <c r="F1141" s="360"/>
      <c r="G1141" s="361">
        <v>0</v>
      </c>
      <c r="H1141" s="361">
        <f t="shared" si="84"/>
        <v>0</v>
      </c>
      <c r="I1141" s="361">
        <v>0</v>
      </c>
      <c r="J1141" s="361">
        <v>0</v>
      </c>
      <c r="K1141" s="361">
        <v>0</v>
      </c>
      <c r="L1141" s="361">
        <v>0</v>
      </c>
      <c r="M1141" s="361">
        <v>0</v>
      </c>
      <c r="N1141" s="361">
        <v>0</v>
      </c>
      <c r="O1141" s="361">
        <v>0</v>
      </c>
      <c r="P1141" s="361">
        <v>0</v>
      </c>
      <c r="Q1141" s="361">
        <v>0</v>
      </c>
      <c r="R1141" s="361">
        <v>0</v>
      </c>
      <c r="S1141" s="361">
        <v>0</v>
      </c>
      <c r="T1141" s="361">
        <v>0</v>
      </c>
      <c r="U1141" s="361">
        <v>0</v>
      </c>
      <c r="V1141" s="361">
        <v>0</v>
      </c>
      <c r="W1141" s="361">
        <v>0</v>
      </c>
      <c r="X1141" s="361">
        <v>0</v>
      </c>
      <c r="Y1141" s="361">
        <v>0</v>
      </c>
      <c r="Z1141" s="362">
        <f t="shared" si="85"/>
        <v>0</v>
      </c>
      <c r="AA1141" s="365"/>
    </row>
    <row r="1142" spans="1:27" s="364" customFormat="1" ht="12.75" customHeight="1">
      <c r="A1142" s="358">
        <f t="shared" si="83"/>
        <v>15</v>
      </c>
      <c r="B1142" s="398">
        <v>610407460020399</v>
      </c>
      <c r="C1142" s="417" t="s">
        <v>1306</v>
      </c>
      <c r="D1142" s="359">
        <f>+SUMIF('BG SISTEMA'!A:A,'CA EF'!B1142,'BG SISTEMA'!F:F)</f>
        <v>0</v>
      </c>
      <c r="E1142" s="360"/>
      <c r="F1142" s="360"/>
      <c r="G1142" s="361">
        <v>0</v>
      </c>
      <c r="H1142" s="361">
        <f t="shared" si="84"/>
        <v>0</v>
      </c>
      <c r="I1142" s="361">
        <v>0</v>
      </c>
      <c r="J1142" s="361">
        <v>0</v>
      </c>
      <c r="K1142" s="361">
        <v>0</v>
      </c>
      <c r="L1142" s="361">
        <v>0</v>
      </c>
      <c r="M1142" s="361">
        <v>0</v>
      </c>
      <c r="N1142" s="361">
        <v>0</v>
      </c>
      <c r="O1142" s="361">
        <v>0</v>
      </c>
      <c r="P1142" s="361">
        <v>0</v>
      </c>
      <c r="Q1142" s="361">
        <v>0</v>
      </c>
      <c r="R1142" s="361">
        <v>0</v>
      </c>
      <c r="S1142" s="361">
        <v>0</v>
      </c>
      <c r="T1142" s="361">
        <v>0</v>
      </c>
      <c r="U1142" s="361">
        <v>0</v>
      </c>
      <c r="V1142" s="361">
        <v>0</v>
      </c>
      <c r="W1142" s="361">
        <v>0</v>
      </c>
      <c r="X1142" s="361">
        <v>0</v>
      </c>
      <c r="Y1142" s="361">
        <v>0</v>
      </c>
      <c r="Z1142" s="362">
        <f t="shared" si="85"/>
        <v>0</v>
      </c>
      <c r="AA1142" s="365"/>
    </row>
    <row r="1143" spans="1:27" s="364" customFormat="1" ht="12.75" customHeight="1">
      <c r="A1143" s="358">
        <f t="shared" si="83"/>
        <v>15</v>
      </c>
      <c r="B1143" s="398">
        <v>610407460020401</v>
      </c>
      <c r="C1143" s="417" t="s">
        <v>1307</v>
      </c>
      <c r="D1143" s="359">
        <f>+SUMIF('BG SISTEMA'!A:A,'CA EF'!B1143,'BG SISTEMA'!F:F)</f>
        <v>0</v>
      </c>
      <c r="E1143" s="360"/>
      <c r="F1143" s="360"/>
      <c r="G1143" s="361">
        <v>0</v>
      </c>
      <c r="H1143" s="361">
        <f t="shared" si="84"/>
        <v>0</v>
      </c>
      <c r="I1143" s="361">
        <v>0</v>
      </c>
      <c r="J1143" s="361">
        <v>0</v>
      </c>
      <c r="K1143" s="361">
        <v>0</v>
      </c>
      <c r="L1143" s="361">
        <v>0</v>
      </c>
      <c r="M1143" s="361">
        <v>0</v>
      </c>
      <c r="N1143" s="361">
        <v>0</v>
      </c>
      <c r="O1143" s="361">
        <v>0</v>
      </c>
      <c r="P1143" s="361">
        <v>0</v>
      </c>
      <c r="Q1143" s="361">
        <v>0</v>
      </c>
      <c r="R1143" s="361">
        <v>0</v>
      </c>
      <c r="S1143" s="361">
        <v>0</v>
      </c>
      <c r="T1143" s="361">
        <v>0</v>
      </c>
      <c r="U1143" s="361">
        <v>0</v>
      </c>
      <c r="V1143" s="361">
        <v>0</v>
      </c>
      <c r="W1143" s="361">
        <v>0</v>
      </c>
      <c r="X1143" s="361">
        <v>0</v>
      </c>
      <c r="Y1143" s="361">
        <v>0</v>
      </c>
      <c r="Z1143" s="362">
        <f t="shared" si="85"/>
        <v>0</v>
      </c>
      <c r="AA1143" s="365"/>
    </row>
    <row r="1144" spans="1:27" s="364" customFormat="1" ht="12.75" customHeight="1">
      <c r="A1144" s="358">
        <f t="shared" si="83"/>
        <v>15</v>
      </c>
      <c r="B1144" s="398">
        <v>610407460020499</v>
      </c>
      <c r="C1144" s="417" t="s">
        <v>1308</v>
      </c>
      <c r="D1144" s="359">
        <f>+SUMIF('BG SISTEMA'!A:A,'CA EF'!B1144,'BG SISTEMA'!F:F)</f>
        <v>0</v>
      </c>
      <c r="E1144" s="360"/>
      <c r="F1144" s="360"/>
      <c r="G1144" s="361">
        <v>0</v>
      </c>
      <c r="H1144" s="361">
        <f t="shared" si="84"/>
        <v>0</v>
      </c>
      <c r="I1144" s="361">
        <v>0</v>
      </c>
      <c r="J1144" s="361">
        <v>0</v>
      </c>
      <c r="K1144" s="361">
        <v>0</v>
      </c>
      <c r="L1144" s="361">
        <v>0</v>
      </c>
      <c r="M1144" s="361">
        <v>0</v>
      </c>
      <c r="N1144" s="361">
        <v>0</v>
      </c>
      <c r="O1144" s="361">
        <v>0</v>
      </c>
      <c r="P1144" s="361">
        <v>0</v>
      </c>
      <c r="Q1144" s="361">
        <v>0</v>
      </c>
      <c r="R1144" s="361">
        <v>0</v>
      </c>
      <c r="S1144" s="361">
        <v>0</v>
      </c>
      <c r="T1144" s="361">
        <v>0</v>
      </c>
      <c r="U1144" s="361">
        <v>0</v>
      </c>
      <c r="V1144" s="361">
        <v>0</v>
      </c>
      <c r="W1144" s="361">
        <v>0</v>
      </c>
      <c r="X1144" s="361">
        <v>0</v>
      </c>
      <c r="Y1144" s="361">
        <v>0</v>
      </c>
      <c r="Z1144" s="362">
        <f t="shared" si="85"/>
        <v>0</v>
      </c>
      <c r="AA1144" s="365"/>
    </row>
    <row r="1145" spans="1:27" s="364" customFormat="1" ht="12.75" customHeight="1">
      <c r="A1145" s="358">
        <f t="shared" si="83"/>
        <v>15</v>
      </c>
      <c r="B1145" s="398">
        <v>610407460020501</v>
      </c>
      <c r="C1145" s="417" t="s">
        <v>1309</v>
      </c>
      <c r="D1145" s="359">
        <f>+SUMIF('BG SISTEMA'!A:A,'CA EF'!B1145,'BG SISTEMA'!F:F)</f>
        <v>0</v>
      </c>
      <c r="E1145" s="360"/>
      <c r="F1145" s="360"/>
      <c r="G1145" s="361">
        <v>0</v>
      </c>
      <c r="H1145" s="361">
        <f t="shared" si="84"/>
        <v>0</v>
      </c>
      <c r="I1145" s="361">
        <v>0</v>
      </c>
      <c r="J1145" s="361">
        <v>0</v>
      </c>
      <c r="K1145" s="361">
        <v>0</v>
      </c>
      <c r="L1145" s="361">
        <v>0</v>
      </c>
      <c r="M1145" s="361">
        <v>0</v>
      </c>
      <c r="N1145" s="361">
        <v>0</v>
      </c>
      <c r="O1145" s="361">
        <v>0</v>
      </c>
      <c r="P1145" s="361">
        <v>0</v>
      </c>
      <c r="Q1145" s="361">
        <v>0</v>
      </c>
      <c r="R1145" s="361">
        <v>0</v>
      </c>
      <c r="S1145" s="361">
        <v>0</v>
      </c>
      <c r="T1145" s="361">
        <v>0</v>
      </c>
      <c r="U1145" s="361">
        <v>0</v>
      </c>
      <c r="V1145" s="361">
        <v>0</v>
      </c>
      <c r="W1145" s="361">
        <v>0</v>
      </c>
      <c r="X1145" s="361">
        <v>0</v>
      </c>
      <c r="Y1145" s="361">
        <v>0</v>
      </c>
      <c r="Z1145" s="362">
        <f t="shared" si="85"/>
        <v>0</v>
      </c>
      <c r="AA1145" s="363"/>
    </row>
    <row r="1146" spans="1:27" s="364" customFormat="1" ht="12.75" customHeight="1">
      <c r="A1146" s="358">
        <f t="shared" si="83"/>
        <v>15</v>
      </c>
      <c r="B1146" s="398">
        <v>610407460020599</v>
      </c>
      <c r="C1146" s="417" t="s">
        <v>1310</v>
      </c>
      <c r="D1146" s="359">
        <f>+SUMIF('BG SISTEMA'!A:A,'CA EF'!B1146,'BG SISTEMA'!F:F)</f>
        <v>0</v>
      </c>
      <c r="E1146" s="360"/>
      <c r="F1146" s="360"/>
      <c r="G1146" s="361">
        <v>0</v>
      </c>
      <c r="H1146" s="361">
        <f t="shared" si="84"/>
        <v>0</v>
      </c>
      <c r="I1146" s="361">
        <v>0</v>
      </c>
      <c r="J1146" s="361">
        <v>0</v>
      </c>
      <c r="K1146" s="361">
        <v>0</v>
      </c>
      <c r="L1146" s="361">
        <v>0</v>
      </c>
      <c r="M1146" s="361">
        <v>0</v>
      </c>
      <c r="N1146" s="361">
        <v>0</v>
      </c>
      <c r="O1146" s="361">
        <v>0</v>
      </c>
      <c r="P1146" s="361">
        <v>0</v>
      </c>
      <c r="Q1146" s="361">
        <v>0</v>
      </c>
      <c r="R1146" s="361">
        <v>0</v>
      </c>
      <c r="S1146" s="361">
        <v>0</v>
      </c>
      <c r="T1146" s="361">
        <v>0</v>
      </c>
      <c r="U1146" s="361">
        <v>0</v>
      </c>
      <c r="V1146" s="361">
        <v>0</v>
      </c>
      <c r="W1146" s="361">
        <v>0</v>
      </c>
      <c r="X1146" s="361">
        <v>0</v>
      </c>
      <c r="Y1146" s="361">
        <v>0</v>
      </c>
      <c r="Z1146" s="362">
        <f t="shared" si="85"/>
        <v>0</v>
      </c>
      <c r="AA1146" s="365"/>
    </row>
    <row r="1147" spans="1:27" s="364" customFormat="1" ht="12.75" customHeight="1">
      <c r="A1147" s="358">
        <f t="shared" si="83"/>
        <v>15</v>
      </c>
      <c r="B1147" s="398">
        <v>610407460020601</v>
      </c>
      <c r="C1147" s="417" t="s">
        <v>1311</v>
      </c>
      <c r="D1147" s="359">
        <f>+SUMIF('BG SISTEMA'!A:A,'CA EF'!B1147,'BG SISTEMA'!F:F)</f>
        <v>0</v>
      </c>
      <c r="E1147" s="360"/>
      <c r="F1147" s="360"/>
      <c r="G1147" s="361">
        <v>0</v>
      </c>
      <c r="H1147" s="361">
        <f t="shared" si="84"/>
        <v>0</v>
      </c>
      <c r="I1147" s="361">
        <v>0</v>
      </c>
      <c r="J1147" s="361">
        <v>0</v>
      </c>
      <c r="K1147" s="361">
        <v>0</v>
      </c>
      <c r="L1147" s="361">
        <v>0</v>
      </c>
      <c r="M1147" s="361">
        <v>0</v>
      </c>
      <c r="N1147" s="361">
        <v>0</v>
      </c>
      <c r="O1147" s="361">
        <v>0</v>
      </c>
      <c r="P1147" s="361">
        <v>0</v>
      </c>
      <c r="Q1147" s="361">
        <v>0</v>
      </c>
      <c r="R1147" s="361">
        <v>0</v>
      </c>
      <c r="S1147" s="361">
        <v>0</v>
      </c>
      <c r="T1147" s="361">
        <v>0</v>
      </c>
      <c r="U1147" s="361">
        <v>0</v>
      </c>
      <c r="V1147" s="361">
        <v>0</v>
      </c>
      <c r="W1147" s="361">
        <v>0</v>
      </c>
      <c r="X1147" s="361">
        <v>0</v>
      </c>
      <c r="Y1147" s="361">
        <v>0</v>
      </c>
      <c r="Z1147" s="362">
        <f t="shared" si="85"/>
        <v>0</v>
      </c>
      <c r="AA1147" s="365"/>
    </row>
    <row r="1148" spans="1:27" s="364" customFormat="1" ht="12.75" customHeight="1">
      <c r="A1148" s="358">
        <f t="shared" si="83"/>
        <v>15</v>
      </c>
      <c r="B1148" s="398">
        <v>610407460020699</v>
      </c>
      <c r="C1148" s="417" t="s">
        <v>1312</v>
      </c>
      <c r="D1148" s="359">
        <f>+SUMIF('BG SISTEMA'!A:A,'CA EF'!B1148,'BG SISTEMA'!F:F)</f>
        <v>0</v>
      </c>
      <c r="E1148" s="360"/>
      <c r="F1148" s="360"/>
      <c r="G1148" s="361">
        <v>0</v>
      </c>
      <c r="H1148" s="361">
        <f t="shared" si="84"/>
        <v>0</v>
      </c>
      <c r="I1148" s="361">
        <v>0</v>
      </c>
      <c r="J1148" s="361">
        <v>0</v>
      </c>
      <c r="K1148" s="361">
        <v>0</v>
      </c>
      <c r="L1148" s="361">
        <v>0</v>
      </c>
      <c r="M1148" s="361">
        <v>0</v>
      </c>
      <c r="N1148" s="361">
        <v>0</v>
      </c>
      <c r="O1148" s="361">
        <v>0</v>
      </c>
      <c r="P1148" s="361">
        <v>0</v>
      </c>
      <c r="Q1148" s="361">
        <v>0</v>
      </c>
      <c r="R1148" s="361">
        <v>0</v>
      </c>
      <c r="S1148" s="361">
        <v>0</v>
      </c>
      <c r="T1148" s="361">
        <v>0</v>
      </c>
      <c r="U1148" s="361">
        <v>0</v>
      </c>
      <c r="V1148" s="361">
        <v>0</v>
      </c>
      <c r="W1148" s="361">
        <v>0</v>
      </c>
      <c r="X1148" s="361">
        <v>0</v>
      </c>
      <c r="Y1148" s="361">
        <v>0</v>
      </c>
      <c r="Z1148" s="362">
        <f t="shared" si="85"/>
        <v>0</v>
      </c>
      <c r="AA1148" s="365"/>
    </row>
    <row r="1149" spans="1:27" s="364" customFormat="1" ht="12.75" customHeight="1">
      <c r="A1149" s="358">
        <f t="shared" si="83"/>
        <v>15</v>
      </c>
      <c r="B1149" s="398">
        <v>610407460020701</v>
      </c>
      <c r="C1149" s="417" t="s">
        <v>1313</v>
      </c>
      <c r="D1149" s="359">
        <f>+SUMIF('BG SISTEMA'!A:A,'CA EF'!B1149,'BG SISTEMA'!F:F)</f>
        <v>0</v>
      </c>
      <c r="E1149" s="360"/>
      <c r="F1149" s="360"/>
      <c r="G1149" s="361">
        <v>0</v>
      </c>
      <c r="H1149" s="361">
        <f t="shared" si="84"/>
        <v>0</v>
      </c>
      <c r="I1149" s="361">
        <v>0</v>
      </c>
      <c r="J1149" s="361">
        <v>0</v>
      </c>
      <c r="K1149" s="361">
        <v>0</v>
      </c>
      <c r="L1149" s="361">
        <v>0</v>
      </c>
      <c r="M1149" s="361">
        <v>0</v>
      </c>
      <c r="N1149" s="361">
        <v>0</v>
      </c>
      <c r="O1149" s="361">
        <v>0</v>
      </c>
      <c r="P1149" s="361">
        <v>0</v>
      </c>
      <c r="Q1149" s="361">
        <v>0</v>
      </c>
      <c r="R1149" s="361">
        <v>0</v>
      </c>
      <c r="S1149" s="361">
        <v>0</v>
      </c>
      <c r="T1149" s="361">
        <v>0</v>
      </c>
      <c r="U1149" s="361">
        <v>0</v>
      </c>
      <c r="V1149" s="361">
        <v>0</v>
      </c>
      <c r="W1149" s="361">
        <v>0</v>
      </c>
      <c r="X1149" s="361">
        <v>0</v>
      </c>
      <c r="Y1149" s="361">
        <v>0</v>
      </c>
      <c r="Z1149" s="362">
        <f t="shared" si="85"/>
        <v>0</v>
      </c>
      <c r="AA1149" s="365"/>
    </row>
    <row r="1150" spans="1:27" s="364" customFormat="1" ht="12.75" customHeight="1">
      <c r="A1150" s="358">
        <f t="shared" si="83"/>
        <v>15</v>
      </c>
      <c r="B1150" s="398">
        <v>610407460020799</v>
      </c>
      <c r="C1150" s="417" t="s">
        <v>1314</v>
      </c>
      <c r="D1150" s="359">
        <f>+SUMIF('BG SISTEMA'!A:A,'CA EF'!B1150,'BG SISTEMA'!F:F)</f>
        <v>0</v>
      </c>
      <c r="E1150" s="360"/>
      <c r="F1150" s="360"/>
      <c r="G1150" s="361">
        <v>0</v>
      </c>
      <c r="H1150" s="361">
        <f t="shared" si="84"/>
        <v>0</v>
      </c>
      <c r="I1150" s="361">
        <v>0</v>
      </c>
      <c r="J1150" s="361">
        <v>0</v>
      </c>
      <c r="K1150" s="361">
        <v>0</v>
      </c>
      <c r="L1150" s="361">
        <v>0</v>
      </c>
      <c r="M1150" s="361">
        <v>0</v>
      </c>
      <c r="N1150" s="361">
        <v>0</v>
      </c>
      <c r="O1150" s="361">
        <v>0</v>
      </c>
      <c r="P1150" s="361">
        <v>0</v>
      </c>
      <c r="Q1150" s="361">
        <v>0</v>
      </c>
      <c r="R1150" s="361">
        <v>0</v>
      </c>
      <c r="S1150" s="361">
        <v>0</v>
      </c>
      <c r="T1150" s="361">
        <v>0</v>
      </c>
      <c r="U1150" s="361">
        <v>0</v>
      </c>
      <c r="V1150" s="361">
        <v>0</v>
      </c>
      <c r="W1150" s="361">
        <v>0</v>
      </c>
      <c r="X1150" s="361">
        <v>0</v>
      </c>
      <c r="Y1150" s="361">
        <v>0</v>
      </c>
      <c r="Z1150" s="362">
        <f t="shared" si="85"/>
        <v>0</v>
      </c>
      <c r="AA1150" s="363"/>
    </row>
    <row r="1151" spans="1:27" s="364" customFormat="1" ht="12.75" customHeight="1">
      <c r="A1151" s="358">
        <f t="shared" si="83"/>
        <v>15</v>
      </c>
      <c r="B1151" s="398">
        <v>610407460020801</v>
      </c>
      <c r="C1151" s="417" t="s">
        <v>1315</v>
      </c>
      <c r="D1151" s="359">
        <f>+SUMIF('BG SISTEMA'!A:A,'CA EF'!B1151,'BG SISTEMA'!F:F)</f>
        <v>0</v>
      </c>
      <c r="E1151" s="360"/>
      <c r="F1151" s="360"/>
      <c r="G1151" s="361">
        <v>0</v>
      </c>
      <c r="H1151" s="361">
        <f t="shared" si="84"/>
        <v>0</v>
      </c>
      <c r="I1151" s="361">
        <v>0</v>
      </c>
      <c r="J1151" s="361">
        <v>0</v>
      </c>
      <c r="K1151" s="361">
        <v>0</v>
      </c>
      <c r="L1151" s="361">
        <v>0</v>
      </c>
      <c r="M1151" s="361">
        <v>0</v>
      </c>
      <c r="N1151" s="361">
        <v>0</v>
      </c>
      <c r="O1151" s="361">
        <v>0</v>
      </c>
      <c r="P1151" s="361">
        <v>0</v>
      </c>
      <c r="Q1151" s="361">
        <v>0</v>
      </c>
      <c r="R1151" s="361">
        <v>0</v>
      </c>
      <c r="S1151" s="361">
        <v>0</v>
      </c>
      <c r="T1151" s="361">
        <v>0</v>
      </c>
      <c r="U1151" s="361">
        <v>0</v>
      </c>
      <c r="V1151" s="361">
        <v>0</v>
      </c>
      <c r="W1151" s="361">
        <v>0</v>
      </c>
      <c r="X1151" s="361">
        <v>0</v>
      </c>
      <c r="Y1151" s="361">
        <v>0</v>
      </c>
      <c r="Z1151" s="362">
        <f t="shared" si="85"/>
        <v>0</v>
      </c>
      <c r="AA1151" s="365"/>
    </row>
    <row r="1152" spans="1:27" s="364" customFormat="1" ht="12.75" customHeight="1">
      <c r="A1152" s="358">
        <f t="shared" si="83"/>
        <v>15</v>
      </c>
      <c r="B1152" s="398">
        <v>610407460020899</v>
      </c>
      <c r="C1152" s="417" t="s">
        <v>1316</v>
      </c>
      <c r="D1152" s="359">
        <f>+SUMIF('BG SISTEMA'!A:A,'CA EF'!B1152,'BG SISTEMA'!F:F)</f>
        <v>0</v>
      </c>
      <c r="E1152" s="360"/>
      <c r="F1152" s="360"/>
      <c r="G1152" s="361">
        <v>0</v>
      </c>
      <c r="H1152" s="361">
        <f t="shared" si="84"/>
        <v>0</v>
      </c>
      <c r="I1152" s="361">
        <v>0</v>
      </c>
      <c r="J1152" s="361">
        <v>0</v>
      </c>
      <c r="K1152" s="361">
        <v>0</v>
      </c>
      <c r="L1152" s="361">
        <v>0</v>
      </c>
      <c r="M1152" s="361">
        <v>0</v>
      </c>
      <c r="N1152" s="361">
        <v>0</v>
      </c>
      <c r="O1152" s="361">
        <v>0</v>
      </c>
      <c r="P1152" s="361">
        <v>0</v>
      </c>
      <c r="Q1152" s="361">
        <v>0</v>
      </c>
      <c r="R1152" s="361">
        <v>0</v>
      </c>
      <c r="S1152" s="361">
        <v>0</v>
      </c>
      <c r="T1152" s="361">
        <v>0</v>
      </c>
      <c r="U1152" s="361">
        <v>0</v>
      </c>
      <c r="V1152" s="361">
        <v>0</v>
      </c>
      <c r="W1152" s="361">
        <v>0</v>
      </c>
      <c r="X1152" s="361">
        <v>0</v>
      </c>
      <c r="Y1152" s="361">
        <v>0</v>
      </c>
      <c r="Z1152" s="362">
        <f t="shared" si="85"/>
        <v>0</v>
      </c>
      <c r="AA1152" s="365"/>
    </row>
    <row r="1153" spans="1:27" s="364" customFormat="1" ht="12.75" customHeight="1">
      <c r="A1153" s="358">
        <f t="shared" si="83"/>
        <v>15</v>
      </c>
      <c r="B1153" s="398">
        <v>610407460030101</v>
      </c>
      <c r="C1153" s="417" t="s">
        <v>1317</v>
      </c>
      <c r="D1153" s="359">
        <f>+SUMIF('BG SISTEMA'!A:A,'CA EF'!B1153,'BG SISTEMA'!F:F)</f>
        <v>0</v>
      </c>
      <c r="E1153" s="360"/>
      <c r="F1153" s="360"/>
      <c r="G1153" s="361">
        <v>0</v>
      </c>
      <c r="H1153" s="361">
        <f t="shared" si="84"/>
        <v>0</v>
      </c>
      <c r="I1153" s="361">
        <v>0</v>
      </c>
      <c r="J1153" s="361">
        <v>0</v>
      </c>
      <c r="K1153" s="361">
        <v>0</v>
      </c>
      <c r="L1153" s="361">
        <v>0</v>
      </c>
      <c r="M1153" s="361">
        <v>0</v>
      </c>
      <c r="N1153" s="361">
        <v>0</v>
      </c>
      <c r="O1153" s="361">
        <v>0</v>
      </c>
      <c r="P1153" s="361">
        <v>0</v>
      </c>
      <c r="Q1153" s="361">
        <v>0</v>
      </c>
      <c r="R1153" s="361">
        <v>0</v>
      </c>
      <c r="S1153" s="361">
        <v>0</v>
      </c>
      <c r="T1153" s="361">
        <v>0</v>
      </c>
      <c r="U1153" s="361">
        <v>0</v>
      </c>
      <c r="V1153" s="361">
        <v>0</v>
      </c>
      <c r="W1153" s="361">
        <v>0</v>
      </c>
      <c r="X1153" s="361">
        <v>0</v>
      </c>
      <c r="Y1153" s="361">
        <v>0</v>
      </c>
      <c r="Z1153" s="362">
        <f t="shared" si="85"/>
        <v>0</v>
      </c>
      <c r="AA1153" s="365"/>
    </row>
    <row r="1154" spans="1:27" s="364" customFormat="1" ht="12.75" customHeight="1">
      <c r="A1154" s="358">
        <f t="shared" si="83"/>
        <v>15</v>
      </c>
      <c r="B1154" s="398">
        <v>610407460030199</v>
      </c>
      <c r="C1154" s="417" t="s">
        <v>1318</v>
      </c>
      <c r="D1154" s="359">
        <f>+SUMIF('BG SISTEMA'!A:A,'CA EF'!B1154,'BG SISTEMA'!F:F)</f>
        <v>0</v>
      </c>
      <c r="E1154" s="360"/>
      <c r="F1154" s="360"/>
      <c r="G1154" s="361">
        <v>0</v>
      </c>
      <c r="H1154" s="361">
        <f t="shared" si="84"/>
        <v>0</v>
      </c>
      <c r="I1154" s="361">
        <v>0</v>
      </c>
      <c r="J1154" s="361">
        <v>0</v>
      </c>
      <c r="K1154" s="361">
        <v>0</v>
      </c>
      <c r="L1154" s="361">
        <v>0</v>
      </c>
      <c r="M1154" s="361">
        <v>0</v>
      </c>
      <c r="N1154" s="361">
        <v>0</v>
      </c>
      <c r="O1154" s="361">
        <v>0</v>
      </c>
      <c r="P1154" s="361">
        <v>0</v>
      </c>
      <c r="Q1154" s="361">
        <v>0</v>
      </c>
      <c r="R1154" s="361">
        <v>0</v>
      </c>
      <c r="S1154" s="361">
        <v>0</v>
      </c>
      <c r="T1154" s="361">
        <v>0</v>
      </c>
      <c r="U1154" s="361">
        <v>0</v>
      </c>
      <c r="V1154" s="361">
        <v>0</v>
      </c>
      <c r="W1154" s="361">
        <v>0</v>
      </c>
      <c r="X1154" s="361">
        <v>0</v>
      </c>
      <c r="Y1154" s="361">
        <v>0</v>
      </c>
      <c r="Z1154" s="362">
        <f t="shared" si="85"/>
        <v>0</v>
      </c>
      <c r="AA1154" s="365"/>
    </row>
    <row r="1155" spans="1:27" s="364" customFormat="1" ht="12.75" customHeight="1">
      <c r="A1155" s="358">
        <f t="shared" si="83"/>
        <v>15</v>
      </c>
      <c r="B1155" s="398">
        <v>610407460040101</v>
      </c>
      <c r="C1155" s="417" t="s">
        <v>1319</v>
      </c>
      <c r="D1155" s="359">
        <f>+SUMIF('BG SISTEMA'!A:A,'CA EF'!B1155,'BG SISTEMA'!F:F)</f>
        <v>0</v>
      </c>
      <c r="E1155" s="360"/>
      <c r="F1155" s="360"/>
      <c r="G1155" s="361">
        <v>0</v>
      </c>
      <c r="H1155" s="361">
        <f t="shared" si="84"/>
        <v>0</v>
      </c>
      <c r="I1155" s="361">
        <v>0</v>
      </c>
      <c r="J1155" s="361">
        <v>0</v>
      </c>
      <c r="K1155" s="361">
        <v>0</v>
      </c>
      <c r="L1155" s="361">
        <v>0</v>
      </c>
      <c r="M1155" s="361">
        <v>0</v>
      </c>
      <c r="N1155" s="361">
        <v>0</v>
      </c>
      <c r="O1155" s="361">
        <v>0</v>
      </c>
      <c r="P1155" s="361">
        <v>0</v>
      </c>
      <c r="Q1155" s="361">
        <v>0</v>
      </c>
      <c r="R1155" s="361">
        <v>0</v>
      </c>
      <c r="S1155" s="361">
        <v>0</v>
      </c>
      <c r="T1155" s="361">
        <v>0</v>
      </c>
      <c r="U1155" s="361">
        <v>0</v>
      </c>
      <c r="V1155" s="361">
        <v>0</v>
      </c>
      <c r="W1155" s="361">
        <v>0</v>
      </c>
      <c r="X1155" s="361">
        <v>0</v>
      </c>
      <c r="Y1155" s="361">
        <v>0</v>
      </c>
      <c r="Z1155" s="362">
        <f t="shared" si="85"/>
        <v>0</v>
      </c>
      <c r="AA1155" s="365"/>
    </row>
    <row r="1156" spans="1:27" s="364" customFormat="1" ht="12.75" customHeight="1">
      <c r="A1156" s="358">
        <f t="shared" si="83"/>
        <v>15</v>
      </c>
      <c r="B1156" s="398">
        <v>610407460040199</v>
      </c>
      <c r="C1156" s="417" t="s">
        <v>1320</v>
      </c>
      <c r="D1156" s="359">
        <f>+SUMIF('BG SISTEMA'!A:A,'CA EF'!B1156,'BG SISTEMA'!F:F)</f>
        <v>0</v>
      </c>
      <c r="E1156" s="360"/>
      <c r="F1156" s="360"/>
      <c r="G1156" s="361">
        <v>0</v>
      </c>
      <c r="H1156" s="361">
        <f t="shared" si="84"/>
        <v>0</v>
      </c>
      <c r="I1156" s="361">
        <v>0</v>
      </c>
      <c r="J1156" s="361">
        <v>0</v>
      </c>
      <c r="K1156" s="361">
        <v>0</v>
      </c>
      <c r="L1156" s="361">
        <v>0</v>
      </c>
      <c r="M1156" s="361">
        <v>0</v>
      </c>
      <c r="N1156" s="361">
        <v>0</v>
      </c>
      <c r="O1156" s="361">
        <v>0</v>
      </c>
      <c r="P1156" s="361">
        <v>0</v>
      </c>
      <c r="Q1156" s="361">
        <v>0</v>
      </c>
      <c r="R1156" s="361">
        <v>0</v>
      </c>
      <c r="S1156" s="361">
        <v>0</v>
      </c>
      <c r="T1156" s="361">
        <v>0</v>
      </c>
      <c r="U1156" s="361">
        <v>0</v>
      </c>
      <c r="V1156" s="361">
        <v>0</v>
      </c>
      <c r="W1156" s="361">
        <v>0</v>
      </c>
      <c r="X1156" s="361">
        <v>0</v>
      </c>
      <c r="Y1156" s="361">
        <v>0</v>
      </c>
      <c r="Z1156" s="362">
        <f t="shared" si="85"/>
        <v>0</v>
      </c>
      <c r="AA1156" s="363"/>
    </row>
    <row r="1157" spans="1:27" s="364" customFormat="1" ht="12.75" customHeight="1">
      <c r="A1157" s="358">
        <f t="shared" ref="A1157:A1195" si="86">+LEN(B1157)</f>
        <v>15</v>
      </c>
      <c r="B1157" s="398">
        <v>610407480010101</v>
      </c>
      <c r="C1157" s="417" t="s">
        <v>1321</v>
      </c>
      <c r="D1157" s="359">
        <f>+SUMIF('BG SISTEMA'!A:A,'CA EF'!B1157,'BG SISTEMA'!F:F)</f>
        <v>0</v>
      </c>
      <c r="E1157" s="360"/>
      <c r="F1157" s="360"/>
      <c r="G1157" s="361">
        <v>0</v>
      </c>
      <c r="H1157" s="361">
        <f t="shared" ref="H1157:H1195" si="87">+D1157-E1157+F1157-G1157</f>
        <v>0</v>
      </c>
      <c r="I1157" s="361">
        <v>0</v>
      </c>
      <c r="J1157" s="361">
        <v>0</v>
      </c>
      <c r="K1157" s="361">
        <v>0</v>
      </c>
      <c r="L1157" s="361">
        <v>0</v>
      </c>
      <c r="M1157" s="361">
        <v>0</v>
      </c>
      <c r="N1157" s="361">
        <v>0</v>
      </c>
      <c r="O1157" s="361">
        <v>0</v>
      </c>
      <c r="P1157" s="361">
        <v>0</v>
      </c>
      <c r="Q1157" s="361">
        <v>0</v>
      </c>
      <c r="R1157" s="361">
        <v>0</v>
      </c>
      <c r="S1157" s="361">
        <v>0</v>
      </c>
      <c r="T1157" s="361">
        <v>0</v>
      </c>
      <c r="U1157" s="361">
        <v>0</v>
      </c>
      <c r="V1157" s="361">
        <v>0</v>
      </c>
      <c r="W1157" s="361">
        <v>0</v>
      </c>
      <c r="X1157" s="361">
        <v>0</v>
      </c>
      <c r="Y1157" s="361">
        <v>0</v>
      </c>
      <c r="Z1157" s="362">
        <f t="shared" ref="Z1157:Z1195" si="88">SUM(H1157:Y1157)</f>
        <v>0</v>
      </c>
      <c r="AA1157" s="365"/>
    </row>
    <row r="1158" spans="1:27" s="364" customFormat="1" ht="12.75" customHeight="1">
      <c r="A1158" s="358">
        <f t="shared" si="86"/>
        <v>15</v>
      </c>
      <c r="B1158" s="398">
        <v>610407480010199</v>
      </c>
      <c r="C1158" s="417" t="s">
        <v>1322</v>
      </c>
      <c r="D1158" s="359">
        <f>+SUMIF('BG SISTEMA'!A:A,'CA EF'!B1158,'BG SISTEMA'!F:F)</f>
        <v>0</v>
      </c>
      <c r="E1158" s="360"/>
      <c r="F1158" s="360"/>
      <c r="G1158" s="361">
        <v>0</v>
      </c>
      <c r="H1158" s="361">
        <f t="shared" si="87"/>
        <v>0</v>
      </c>
      <c r="I1158" s="361">
        <v>0</v>
      </c>
      <c r="J1158" s="361">
        <v>0</v>
      </c>
      <c r="K1158" s="361">
        <v>0</v>
      </c>
      <c r="L1158" s="361">
        <v>0</v>
      </c>
      <c r="M1158" s="361">
        <v>0</v>
      </c>
      <c r="N1158" s="361">
        <v>0</v>
      </c>
      <c r="O1158" s="361">
        <v>0</v>
      </c>
      <c r="P1158" s="361">
        <v>0</v>
      </c>
      <c r="Q1158" s="361">
        <v>0</v>
      </c>
      <c r="R1158" s="361">
        <v>0</v>
      </c>
      <c r="S1158" s="361">
        <v>0</v>
      </c>
      <c r="T1158" s="361">
        <v>0</v>
      </c>
      <c r="U1158" s="361">
        <v>0</v>
      </c>
      <c r="V1158" s="361">
        <v>0</v>
      </c>
      <c r="W1158" s="361">
        <v>0</v>
      </c>
      <c r="X1158" s="361">
        <v>0</v>
      </c>
      <c r="Y1158" s="361">
        <v>0</v>
      </c>
      <c r="Z1158" s="362">
        <f t="shared" si="88"/>
        <v>0</v>
      </c>
      <c r="AA1158" s="363"/>
    </row>
    <row r="1159" spans="1:27" s="364" customFormat="1" ht="12.75" customHeight="1">
      <c r="A1159" s="358">
        <f t="shared" si="86"/>
        <v>15</v>
      </c>
      <c r="B1159" s="398">
        <v>610407480010201</v>
      </c>
      <c r="C1159" s="417" t="s">
        <v>1323</v>
      </c>
      <c r="D1159" s="359">
        <f>+SUMIF('BG SISTEMA'!A:A,'CA EF'!B1159,'BG SISTEMA'!F:F)</f>
        <v>0</v>
      </c>
      <c r="E1159" s="360"/>
      <c r="F1159" s="360"/>
      <c r="G1159" s="361">
        <v>0</v>
      </c>
      <c r="H1159" s="361">
        <f t="shared" si="87"/>
        <v>0</v>
      </c>
      <c r="I1159" s="361">
        <v>0</v>
      </c>
      <c r="J1159" s="361">
        <v>0</v>
      </c>
      <c r="K1159" s="361">
        <v>0</v>
      </c>
      <c r="L1159" s="361">
        <v>0</v>
      </c>
      <c r="M1159" s="361">
        <v>0</v>
      </c>
      <c r="N1159" s="361">
        <v>0</v>
      </c>
      <c r="O1159" s="361">
        <v>0</v>
      </c>
      <c r="P1159" s="361">
        <v>0</v>
      </c>
      <c r="Q1159" s="361">
        <v>0</v>
      </c>
      <c r="R1159" s="361">
        <v>0</v>
      </c>
      <c r="S1159" s="361">
        <v>0</v>
      </c>
      <c r="T1159" s="361">
        <v>0</v>
      </c>
      <c r="U1159" s="361">
        <v>0</v>
      </c>
      <c r="V1159" s="361">
        <v>0</v>
      </c>
      <c r="W1159" s="361">
        <v>0</v>
      </c>
      <c r="X1159" s="361">
        <v>0</v>
      </c>
      <c r="Y1159" s="361">
        <v>0</v>
      </c>
      <c r="Z1159" s="362">
        <f t="shared" si="88"/>
        <v>0</v>
      </c>
      <c r="AA1159" s="365"/>
    </row>
    <row r="1160" spans="1:27" s="364" customFormat="1" ht="12.75" customHeight="1">
      <c r="A1160" s="358">
        <f t="shared" si="86"/>
        <v>15</v>
      </c>
      <c r="B1160" s="398">
        <v>610407480010299</v>
      </c>
      <c r="C1160" s="417" t="s">
        <v>1324</v>
      </c>
      <c r="D1160" s="359">
        <f>+SUMIF('BG SISTEMA'!A:A,'CA EF'!B1160,'BG SISTEMA'!F:F)</f>
        <v>0</v>
      </c>
      <c r="E1160" s="360"/>
      <c r="F1160" s="360"/>
      <c r="G1160" s="361">
        <v>0</v>
      </c>
      <c r="H1160" s="361">
        <f t="shared" si="87"/>
        <v>0</v>
      </c>
      <c r="I1160" s="361">
        <v>0</v>
      </c>
      <c r="J1160" s="361">
        <v>0</v>
      </c>
      <c r="K1160" s="361">
        <v>0</v>
      </c>
      <c r="L1160" s="361">
        <v>0</v>
      </c>
      <c r="M1160" s="361">
        <v>0</v>
      </c>
      <c r="N1160" s="361">
        <v>0</v>
      </c>
      <c r="O1160" s="361">
        <v>0</v>
      </c>
      <c r="P1160" s="361">
        <v>0</v>
      </c>
      <c r="Q1160" s="361">
        <v>0</v>
      </c>
      <c r="R1160" s="361">
        <v>0</v>
      </c>
      <c r="S1160" s="361">
        <v>0</v>
      </c>
      <c r="T1160" s="361">
        <v>0</v>
      </c>
      <c r="U1160" s="361">
        <v>0</v>
      </c>
      <c r="V1160" s="361">
        <v>0</v>
      </c>
      <c r="W1160" s="361">
        <v>0</v>
      </c>
      <c r="X1160" s="361">
        <v>0</v>
      </c>
      <c r="Y1160" s="361">
        <v>0</v>
      </c>
      <c r="Z1160" s="362">
        <f t="shared" si="88"/>
        <v>0</v>
      </c>
      <c r="AA1160" s="365"/>
    </row>
    <row r="1161" spans="1:27" s="364" customFormat="1" ht="12.75" customHeight="1">
      <c r="A1161" s="358">
        <f t="shared" si="86"/>
        <v>15</v>
      </c>
      <c r="B1161" s="398">
        <v>610407480020101</v>
      </c>
      <c r="C1161" s="417" t="s">
        <v>1325</v>
      </c>
      <c r="D1161" s="359">
        <f>+SUMIF('BG SISTEMA'!A:A,'CA EF'!B1161,'BG SISTEMA'!F:F)</f>
        <v>0</v>
      </c>
      <c r="E1161" s="360"/>
      <c r="F1161" s="360"/>
      <c r="G1161" s="361">
        <v>0</v>
      </c>
      <c r="H1161" s="361">
        <f t="shared" si="87"/>
        <v>0</v>
      </c>
      <c r="I1161" s="361">
        <v>0</v>
      </c>
      <c r="J1161" s="361">
        <v>0</v>
      </c>
      <c r="K1161" s="361">
        <v>0</v>
      </c>
      <c r="L1161" s="361">
        <v>0</v>
      </c>
      <c r="M1161" s="361">
        <v>0</v>
      </c>
      <c r="N1161" s="361">
        <v>0</v>
      </c>
      <c r="O1161" s="361">
        <v>0</v>
      </c>
      <c r="P1161" s="361">
        <v>0</v>
      </c>
      <c r="Q1161" s="361">
        <v>0</v>
      </c>
      <c r="R1161" s="361">
        <v>0</v>
      </c>
      <c r="S1161" s="361">
        <v>0</v>
      </c>
      <c r="T1161" s="361">
        <v>0</v>
      </c>
      <c r="U1161" s="361">
        <v>0</v>
      </c>
      <c r="V1161" s="361">
        <v>0</v>
      </c>
      <c r="W1161" s="361">
        <v>0</v>
      </c>
      <c r="X1161" s="361">
        <v>0</v>
      </c>
      <c r="Y1161" s="361">
        <v>0</v>
      </c>
      <c r="Z1161" s="362">
        <f t="shared" si="88"/>
        <v>0</v>
      </c>
      <c r="AA1161" s="365"/>
    </row>
    <row r="1162" spans="1:27" s="364" customFormat="1" ht="12.75" customHeight="1">
      <c r="A1162" s="358">
        <f t="shared" si="86"/>
        <v>15</v>
      </c>
      <c r="B1162" s="398">
        <v>610407480020199</v>
      </c>
      <c r="C1162" s="417" t="s">
        <v>1326</v>
      </c>
      <c r="D1162" s="359">
        <f>+SUMIF('BG SISTEMA'!A:A,'CA EF'!B1162,'BG SISTEMA'!F:F)</f>
        <v>0</v>
      </c>
      <c r="E1162" s="360"/>
      <c r="F1162" s="360"/>
      <c r="G1162" s="361">
        <v>0</v>
      </c>
      <c r="H1162" s="361">
        <f t="shared" si="87"/>
        <v>0</v>
      </c>
      <c r="I1162" s="361">
        <v>0</v>
      </c>
      <c r="J1162" s="361">
        <v>0</v>
      </c>
      <c r="K1162" s="361">
        <v>0</v>
      </c>
      <c r="L1162" s="361">
        <v>0</v>
      </c>
      <c r="M1162" s="361">
        <v>0</v>
      </c>
      <c r="N1162" s="361">
        <v>0</v>
      </c>
      <c r="O1162" s="361">
        <v>0</v>
      </c>
      <c r="P1162" s="361">
        <v>0</v>
      </c>
      <c r="Q1162" s="361">
        <v>0</v>
      </c>
      <c r="R1162" s="361">
        <v>0</v>
      </c>
      <c r="S1162" s="361">
        <v>0</v>
      </c>
      <c r="T1162" s="361">
        <v>0</v>
      </c>
      <c r="U1162" s="361">
        <v>0</v>
      </c>
      <c r="V1162" s="361">
        <v>0</v>
      </c>
      <c r="W1162" s="361">
        <v>0</v>
      </c>
      <c r="X1162" s="361">
        <v>0</v>
      </c>
      <c r="Y1162" s="361">
        <v>0</v>
      </c>
      <c r="Z1162" s="362">
        <f t="shared" si="88"/>
        <v>0</v>
      </c>
      <c r="AA1162" s="365"/>
    </row>
    <row r="1163" spans="1:27" s="364" customFormat="1" ht="12.75" customHeight="1">
      <c r="A1163" s="358">
        <f t="shared" si="86"/>
        <v>15</v>
      </c>
      <c r="B1163" s="398">
        <v>610407480020201</v>
      </c>
      <c r="C1163" s="417" t="s">
        <v>1327</v>
      </c>
      <c r="D1163" s="359">
        <f>+SUMIF('BG SISTEMA'!A:A,'CA EF'!B1163,'BG SISTEMA'!F:F)</f>
        <v>0</v>
      </c>
      <c r="E1163" s="360"/>
      <c r="F1163" s="360"/>
      <c r="G1163" s="361">
        <v>0</v>
      </c>
      <c r="H1163" s="361">
        <f t="shared" si="87"/>
        <v>0</v>
      </c>
      <c r="I1163" s="361">
        <v>0</v>
      </c>
      <c r="J1163" s="361">
        <v>0</v>
      </c>
      <c r="K1163" s="361">
        <v>0</v>
      </c>
      <c r="L1163" s="361">
        <v>0</v>
      </c>
      <c r="M1163" s="361">
        <v>0</v>
      </c>
      <c r="N1163" s="361">
        <v>0</v>
      </c>
      <c r="O1163" s="361">
        <v>0</v>
      </c>
      <c r="P1163" s="361">
        <v>0</v>
      </c>
      <c r="Q1163" s="361">
        <v>0</v>
      </c>
      <c r="R1163" s="361">
        <v>0</v>
      </c>
      <c r="S1163" s="361">
        <v>0</v>
      </c>
      <c r="T1163" s="361">
        <v>0</v>
      </c>
      <c r="U1163" s="361">
        <v>0</v>
      </c>
      <c r="V1163" s="361">
        <v>0</v>
      </c>
      <c r="W1163" s="361">
        <v>0</v>
      </c>
      <c r="X1163" s="361">
        <v>0</v>
      </c>
      <c r="Y1163" s="361">
        <v>0</v>
      </c>
      <c r="Z1163" s="362">
        <f t="shared" si="88"/>
        <v>0</v>
      </c>
      <c r="AA1163" s="365"/>
    </row>
    <row r="1164" spans="1:27" s="364" customFormat="1" ht="12.75" customHeight="1">
      <c r="A1164" s="358">
        <f t="shared" si="86"/>
        <v>15</v>
      </c>
      <c r="B1164" s="398">
        <v>610407480020299</v>
      </c>
      <c r="C1164" s="417" t="s">
        <v>1328</v>
      </c>
      <c r="D1164" s="359">
        <f>+SUMIF('BG SISTEMA'!A:A,'CA EF'!B1164,'BG SISTEMA'!F:F)</f>
        <v>0</v>
      </c>
      <c r="E1164" s="360"/>
      <c r="F1164" s="360"/>
      <c r="G1164" s="361">
        <v>0</v>
      </c>
      <c r="H1164" s="361">
        <f t="shared" si="87"/>
        <v>0</v>
      </c>
      <c r="I1164" s="361">
        <v>0</v>
      </c>
      <c r="J1164" s="361">
        <v>0</v>
      </c>
      <c r="K1164" s="361">
        <v>0</v>
      </c>
      <c r="L1164" s="361">
        <v>0</v>
      </c>
      <c r="M1164" s="361">
        <v>0</v>
      </c>
      <c r="N1164" s="361">
        <v>0</v>
      </c>
      <c r="O1164" s="361">
        <v>0</v>
      </c>
      <c r="P1164" s="361">
        <v>0</v>
      </c>
      <c r="Q1164" s="361">
        <v>0</v>
      </c>
      <c r="R1164" s="361">
        <v>0</v>
      </c>
      <c r="S1164" s="361">
        <v>0</v>
      </c>
      <c r="T1164" s="361">
        <v>0</v>
      </c>
      <c r="U1164" s="361">
        <v>0</v>
      </c>
      <c r="V1164" s="361">
        <v>0</v>
      </c>
      <c r="W1164" s="361">
        <v>0</v>
      </c>
      <c r="X1164" s="361">
        <v>0</v>
      </c>
      <c r="Y1164" s="361">
        <v>0</v>
      </c>
      <c r="Z1164" s="362">
        <f t="shared" si="88"/>
        <v>0</v>
      </c>
      <c r="AA1164" s="365"/>
    </row>
    <row r="1165" spans="1:27" s="364" customFormat="1" ht="12.75" customHeight="1">
      <c r="A1165" s="358">
        <f t="shared" si="86"/>
        <v>15</v>
      </c>
      <c r="B1165" s="398">
        <v>610407480020301</v>
      </c>
      <c r="C1165" s="417" t="s">
        <v>1329</v>
      </c>
      <c r="D1165" s="359">
        <f>+SUMIF('BG SISTEMA'!A:A,'CA EF'!B1165,'BG SISTEMA'!F:F)</f>
        <v>0</v>
      </c>
      <c r="E1165" s="360"/>
      <c r="F1165" s="360"/>
      <c r="G1165" s="361">
        <v>0</v>
      </c>
      <c r="H1165" s="361">
        <f t="shared" si="87"/>
        <v>0</v>
      </c>
      <c r="I1165" s="361">
        <v>0</v>
      </c>
      <c r="J1165" s="361">
        <v>0</v>
      </c>
      <c r="K1165" s="361">
        <v>0</v>
      </c>
      <c r="L1165" s="361">
        <v>0</v>
      </c>
      <c r="M1165" s="361">
        <v>0</v>
      </c>
      <c r="N1165" s="361">
        <v>0</v>
      </c>
      <c r="O1165" s="361">
        <v>0</v>
      </c>
      <c r="P1165" s="361">
        <v>0</v>
      </c>
      <c r="Q1165" s="361">
        <v>0</v>
      </c>
      <c r="R1165" s="361">
        <v>0</v>
      </c>
      <c r="S1165" s="361">
        <v>0</v>
      </c>
      <c r="T1165" s="361">
        <v>0</v>
      </c>
      <c r="U1165" s="361">
        <v>0</v>
      </c>
      <c r="V1165" s="361">
        <v>0</v>
      </c>
      <c r="W1165" s="361">
        <v>0</v>
      </c>
      <c r="X1165" s="361">
        <v>0</v>
      </c>
      <c r="Y1165" s="361">
        <v>0</v>
      </c>
      <c r="Z1165" s="362">
        <f t="shared" si="88"/>
        <v>0</v>
      </c>
      <c r="AA1165" s="365"/>
    </row>
    <row r="1166" spans="1:27" s="364" customFormat="1" ht="12.75" customHeight="1">
      <c r="A1166" s="358">
        <f t="shared" si="86"/>
        <v>15</v>
      </c>
      <c r="B1166" s="398">
        <v>610407480020399</v>
      </c>
      <c r="C1166" s="417" t="s">
        <v>1330</v>
      </c>
      <c r="D1166" s="359">
        <f>+SUMIF('BG SISTEMA'!A:A,'CA EF'!B1166,'BG SISTEMA'!F:F)</f>
        <v>0</v>
      </c>
      <c r="E1166" s="360"/>
      <c r="F1166" s="360"/>
      <c r="G1166" s="361">
        <v>0</v>
      </c>
      <c r="H1166" s="361">
        <f t="shared" si="87"/>
        <v>0</v>
      </c>
      <c r="I1166" s="361">
        <v>0</v>
      </c>
      <c r="J1166" s="361">
        <v>0</v>
      </c>
      <c r="K1166" s="361">
        <v>0</v>
      </c>
      <c r="L1166" s="361">
        <v>0</v>
      </c>
      <c r="M1166" s="361">
        <v>0</v>
      </c>
      <c r="N1166" s="361">
        <v>0</v>
      </c>
      <c r="O1166" s="361">
        <v>0</v>
      </c>
      <c r="P1166" s="361">
        <v>0</v>
      </c>
      <c r="Q1166" s="361">
        <v>0</v>
      </c>
      <c r="R1166" s="361">
        <v>0</v>
      </c>
      <c r="S1166" s="361">
        <v>0</v>
      </c>
      <c r="T1166" s="361">
        <v>0</v>
      </c>
      <c r="U1166" s="361">
        <v>0</v>
      </c>
      <c r="V1166" s="361">
        <v>0</v>
      </c>
      <c r="W1166" s="361">
        <v>0</v>
      </c>
      <c r="X1166" s="361">
        <v>0</v>
      </c>
      <c r="Y1166" s="361">
        <v>0</v>
      </c>
      <c r="Z1166" s="362">
        <f t="shared" si="88"/>
        <v>0</v>
      </c>
      <c r="AA1166" s="365"/>
    </row>
    <row r="1167" spans="1:27" s="364" customFormat="1" ht="12.75" customHeight="1">
      <c r="A1167" s="358">
        <f t="shared" si="86"/>
        <v>15</v>
      </c>
      <c r="B1167" s="398">
        <v>610407480020401</v>
      </c>
      <c r="C1167" s="417" t="s">
        <v>1331</v>
      </c>
      <c r="D1167" s="359">
        <f>+SUMIF('BG SISTEMA'!A:A,'CA EF'!B1167,'BG SISTEMA'!F:F)</f>
        <v>0</v>
      </c>
      <c r="E1167" s="360"/>
      <c r="F1167" s="360"/>
      <c r="G1167" s="361">
        <v>0</v>
      </c>
      <c r="H1167" s="361">
        <f t="shared" si="87"/>
        <v>0</v>
      </c>
      <c r="I1167" s="361">
        <v>0</v>
      </c>
      <c r="J1167" s="361">
        <v>0</v>
      </c>
      <c r="K1167" s="361">
        <v>0</v>
      </c>
      <c r="L1167" s="361">
        <v>0</v>
      </c>
      <c r="M1167" s="361">
        <v>0</v>
      </c>
      <c r="N1167" s="361">
        <v>0</v>
      </c>
      <c r="O1167" s="361">
        <v>0</v>
      </c>
      <c r="P1167" s="361">
        <v>0</v>
      </c>
      <c r="Q1167" s="361">
        <v>0</v>
      </c>
      <c r="R1167" s="361">
        <v>0</v>
      </c>
      <c r="S1167" s="361">
        <v>0</v>
      </c>
      <c r="T1167" s="361">
        <v>0</v>
      </c>
      <c r="U1167" s="361">
        <v>0</v>
      </c>
      <c r="V1167" s="361">
        <v>0</v>
      </c>
      <c r="W1167" s="361">
        <v>0</v>
      </c>
      <c r="X1167" s="361">
        <v>0</v>
      </c>
      <c r="Y1167" s="361">
        <v>0</v>
      </c>
      <c r="Z1167" s="362">
        <f t="shared" si="88"/>
        <v>0</v>
      </c>
      <c r="AA1167" s="365"/>
    </row>
    <row r="1168" spans="1:27" s="364" customFormat="1" ht="12.75" customHeight="1">
      <c r="A1168" s="358">
        <f t="shared" si="86"/>
        <v>15</v>
      </c>
      <c r="B1168" s="398">
        <v>610407480020499</v>
      </c>
      <c r="C1168" s="417" t="s">
        <v>1332</v>
      </c>
      <c r="D1168" s="359">
        <f>+SUMIF('BG SISTEMA'!A:A,'CA EF'!B1168,'BG SISTEMA'!F:F)</f>
        <v>0</v>
      </c>
      <c r="E1168" s="360"/>
      <c r="F1168" s="360"/>
      <c r="G1168" s="361">
        <v>0</v>
      </c>
      <c r="H1168" s="361">
        <f t="shared" si="87"/>
        <v>0</v>
      </c>
      <c r="I1168" s="361">
        <v>0</v>
      </c>
      <c r="J1168" s="361">
        <v>0</v>
      </c>
      <c r="K1168" s="361">
        <v>0</v>
      </c>
      <c r="L1168" s="361">
        <v>0</v>
      </c>
      <c r="M1168" s="361">
        <v>0</v>
      </c>
      <c r="N1168" s="361">
        <v>0</v>
      </c>
      <c r="O1168" s="361">
        <v>0</v>
      </c>
      <c r="P1168" s="361">
        <v>0</v>
      </c>
      <c r="Q1168" s="361">
        <v>0</v>
      </c>
      <c r="R1168" s="361">
        <v>0</v>
      </c>
      <c r="S1168" s="361">
        <v>0</v>
      </c>
      <c r="T1168" s="361">
        <v>0</v>
      </c>
      <c r="U1168" s="361">
        <v>0</v>
      </c>
      <c r="V1168" s="361">
        <v>0</v>
      </c>
      <c r="W1168" s="361">
        <v>0</v>
      </c>
      <c r="X1168" s="361">
        <v>0</v>
      </c>
      <c r="Y1168" s="361">
        <v>0</v>
      </c>
      <c r="Z1168" s="362">
        <f t="shared" si="88"/>
        <v>0</v>
      </c>
      <c r="AA1168" s="365"/>
    </row>
    <row r="1169" spans="1:27" s="364" customFormat="1" ht="12.75" customHeight="1">
      <c r="A1169" s="358">
        <f t="shared" si="86"/>
        <v>15</v>
      </c>
      <c r="B1169" s="398">
        <v>610407480020501</v>
      </c>
      <c r="C1169" s="417" t="s">
        <v>1333</v>
      </c>
      <c r="D1169" s="359">
        <f>+SUMIF('BG SISTEMA'!A:A,'CA EF'!B1169,'BG SISTEMA'!F:F)</f>
        <v>0</v>
      </c>
      <c r="E1169" s="360"/>
      <c r="F1169" s="360"/>
      <c r="G1169" s="361">
        <v>0</v>
      </c>
      <c r="H1169" s="361">
        <f t="shared" si="87"/>
        <v>0</v>
      </c>
      <c r="I1169" s="361">
        <v>0</v>
      </c>
      <c r="J1169" s="361">
        <v>0</v>
      </c>
      <c r="K1169" s="361">
        <v>0</v>
      </c>
      <c r="L1169" s="361">
        <v>0</v>
      </c>
      <c r="M1169" s="361">
        <v>0</v>
      </c>
      <c r="N1169" s="361">
        <v>0</v>
      </c>
      <c r="O1169" s="361">
        <v>0</v>
      </c>
      <c r="P1169" s="361">
        <v>0</v>
      </c>
      <c r="Q1169" s="361">
        <v>0</v>
      </c>
      <c r="R1169" s="361">
        <v>0</v>
      </c>
      <c r="S1169" s="361">
        <v>0</v>
      </c>
      <c r="T1169" s="361">
        <v>0</v>
      </c>
      <c r="U1169" s="361">
        <v>0</v>
      </c>
      <c r="V1169" s="361">
        <v>0</v>
      </c>
      <c r="W1169" s="361">
        <v>0</v>
      </c>
      <c r="X1169" s="361">
        <v>0</v>
      </c>
      <c r="Y1169" s="361">
        <v>0</v>
      </c>
      <c r="Z1169" s="362">
        <f t="shared" si="88"/>
        <v>0</v>
      </c>
      <c r="AA1169" s="363"/>
    </row>
    <row r="1170" spans="1:27" s="364" customFormat="1" ht="12.75" customHeight="1">
      <c r="A1170" s="358">
        <f t="shared" si="86"/>
        <v>15</v>
      </c>
      <c r="B1170" s="398">
        <v>610407480020599</v>
      </c>
      <c r="C1170" s="417" t="s">
        <v>1334</v>
      </c>
      <c r="D1170" s="359">
        <f>+SUMIF('BG SISTEMA'!A:A,'CA EF'!B1170,'BG SISTEMA'!F:F)</f>
        <v>0</v>
      </c>
      <c r="E1170" s="360"/>
      <c r="F1170" s="360"/>
      <c r="G1170" s="361">
        <v>0</v>
      </c>
      <c r="H1170" s="361">
        <f t="shared" si="87"/>
        <v>0</v>
      </c>
      <c r="I1170" s="361">
        <v>0</v>
      </c>
      <c r="J1170" s="361">
        <v>0</v>
      </c>
      <c r="K1170" s="361">
        <v>0</v>
      </c>
      <c r="L1170" s="361">
        <v>0</v>
      </c>
      <c r="M1170" s="361">
        <v>0</v>
      </c>
      <c r="N1170" s="361">
        <v>0</v>
      </c>
      <c r="O1170" s="361">
        <v>0</v>
      </c>
      <c r="P1170" s="361">
        <v>0</v>
      </c>
      <c r="Q1170" s="361">
        <v>0</v>
      </c>
      <c r="R1170" s="361">
        <v>0</v>
      </c>
      <c r="S1170" s="361">
        <v>0</v>
      </c>
      <c r="T1170" s="361">
        <v>0</v>
      </c>
      <c r="U1170" s="361">
        <v>0</v>
      </c>
      <c r="V1170" s="361">
        <v>0</v>
      </c>
      <c r="W1170" s="361">
        <v>0</v>
      </c>
      <c r="X1170" s="361">
        <v>0</v>
      </c>
      <c r="Y1170" s="361">
        <v>0</v>
      </c>
      <c r="Z1170" s="362">
        <f t="shared" si="88"/>
        <v>0</v>
      </c>
      <c r="AA1170" s="363"/>
    </row>
    <row r="1171" spans="1:27" s="364" customFormat="1" ht="12.75" customHeight="1">
      <c r="A1171" s="358">
        <f t="shared" si="86"/>
        <v>15</v>
      </c>
      <c r="B1171" s="398">
        <v>610407480020601</v>
      </c>
      <c r="C1171" s="417" t="s">
        <v>1335</v>
      </c>
      <c r="D1171" s="359">
        <f>+SUMIF('BG SISTEMA'!A:A,'CA EF'!B1171,'BG SISTEMA'!F:F)</f>
        <v>0</v>
      </c>
      <c r="E1171" s="360"/>
      <c r="F1171" s="360"/>
      <c r="G1171" s="361">
        <v>0</v>
      </c>
      <c r="H1171" s="361">
        <f t="shared" si="87"/>
        <v>0</v>
      </c>
      <c r="I1171" s="361">
        <v>0</v>
      </c>
      <c r="J1171" s="361">
        <v>0</v>
      </c>
      <c r="K1171" s="361">
        <v>0</v>
      </c>
      <c r="L1171" s="361">
        <v>0</v>
      </c>
      <c r="M1171" s="361">
        <v>0</v>
      </c>
      <c r="N1171" s="361">
        <v>0</v>
      </c>
      <c r="O1171" s="361">
        <v>0</v>
      </c>
      <c r="P1171" s="361">
        <v>0</v>
      </c>
      <c r="Q1171" s="361">
        <v>0</v>
      </c>
      <c r="R1171" s="361">
        <v>0</v>
      </c>
      <c r="S1171" s="361">
        <v>0</v>
      </c>
      <c r="T1171" s="361">
        <v>0</v>
      </c>
      <c r="U1171" s="361">
        <v>0</v>
      </c>
      <c r="V1171" s="361">
        <v>0</v>
      </c>
      <c r="W1171" s="361">
        <v>0</v>
      </c>
      <c r="X1171" s="361">
        <v>0</v>
      </c>
      <c r="Y1171" s="361">
        <v>0</v>
      </c>
      <c r="Z1171" s="362">
        <f t="shared" si="88"/>
        <v>0</v>
      </c>
      <c r="AA1171" s="363"/>
    </row>
    <row r="1172" spans="1:27" s="364" customFormat="1" ht="12.75" customHeight="1">
      <c r="A1172" s="358">
        <f t="shared" si="86"/>
        <v>15</v>
      </c>
      <c r="B1172" s="398">
        <v>610407480020699</v>
      </c>
      <c r="C1172" s="417" t="s">
        <v>1336</v>
      </c>
      <c r="D1172" s="359">
        <f>+SUMIF('BG SISTEMA'!A:A,'CA EF'!B1172,'BG SISTEMA'!F:F)</f>
        <v>0</v>
      </c>
      <c r="E1172" s="360"/>
      <c r="F1172" s="360"/>
      <c r="G1172" s="361">
        <v>0</v>
      </c>
      <c r="H1172" s="361">
        <f t="shared" si="87"/>
        <v>0</v>
      </c>
      <c r="I1172" s="361">
        <v>0</v>
      </c>
      <c r="J1172" s="361">
        <v>0</v>
      </c>
      <c r="K1172" s="361">
        <v>0</v>
      </c>
      <c r="L1172" s="361">
        <v>0</v>
      </c>
      <c r="M1172" s="361">
        <v>0</v>
      </c>
      <c r="N1172" s="361">
        <v>0</v>
      </c>
      <c r="O1172" s="361">
        <v>0</v>
      </c>
      <c r="P1172" s="361">
        <v>0</v>
      </c>
      <c r="Q1172" s="361">
        <v>0</v>
      </c>
      <c r="R1172" s="361">
        <v>0</v>
      </c>
      <c r="S1172" s="361">
        <v>0</v>
      </c>
      <c r="T1172" s="361">
        <v>0</v>
      </c>
      <c r="U1172" s="361">
        <v>0</v>
      </c>
      <c r="V1172" s="361">
        <v>0</v>
      </c>
      <c r="W1172" s="361">
        <v>0</v>
      </c>
      <c r="X1172" s="361">
        <v>0</v>
      </c>
      <c r="Y1172" s="361">
        <v>0</v>
      </c>
      <c r="Z1172" s="362">
        <f t="shared" si="88"/>
        <v>0</v>
      </c>
      <c r="AA1172" s="363"/>
    </row>
    <row r="1173" spans="1:27" s="364" customFormat="1" ht="12.75" customHeight="1">
      <c r="A1173" s="358">
        <f t="shared" si="86"/>
        <v>15</v>
      </c>
      <c r="B1173" s="398">
        <v>610407480020701</v>
      </c>
      <c r="C1173" s="417" t="s">
        <v>1337</v>
      </c>
      <c r="D1173" s="359">
        <f>+SUMIF('BG SISTEMA'!A:A,'CA EF'!B1173,'BG SISTEMA'!F:F)</f>
        <v>0</v>
      </c>
      <c r="E1173" s="360"/>
      <c r="F1173" s="360"/>
      <c r="G1173" s="361">
        <v>0</v>
      </c>
      <c r="H1173" s="361">
        <f t="shared" si="87"/>
        <v>0</v>
      </c>
      <c r="I1173" s="361">
        <v>0</v>
      </c>
      <c r="J1173" s="361">
        <v>0</v>
      </c>
      <c r="K1173" s="361">
        <v>0</v>
      </c>
      <c r="L1173" s="361">
        <v>0</v>
      </c>
      <c r="M1173" s="361">
        <v>0</v>
      </c>
      <c r="N1173" s="361">
        <v>0</v>
      </c>
      <c r="O1173" s="361">
        <v>0</v>
      </c>
      <c r="P1173" s="361">
        <v>0</v>
      </c>
      <c r="Q1173" s="361">
        <v>0</v>
      </c>
      <c r="R1173" s="361">
        <v>0</v>
      </c>
      <c r="S1173" s="361">
        <v>0</v>
      </c>
      <c r="T1173" s="361">
        <v>0</v>
      </c>
      <c r="U1173" s="361">
        <v>0</v>
      </c>
      <c r="V1173" s="361">
        <v>0</v>
      </c>
      <c r="W1173" s="361">
        <v>0</v>
      </c>
      <c r="X1173" s="361">
        <v>0</v>
      </c>
      <c r="Y1173" s="361">
        <v>0</v>
      </c>
      <c r="Z1173" s="362">
        <f t="shared" si="88"/>
        <v>0</v>
      </c>
      <c r="AA1173" s="363"/>
    </row>
    <row r="1174" spans="1:27" s="364" customFormat="1" ht="12.75" customHeight="1">
      <c r="A1174" s="358">
        <f t="shared" si="86"/>
        <v>15</v>
      </c>
      <c r="B1174" s="398">
        <v>610407480020799</v>
      </c>
      <c r="C1174" s="417" t="s">
        <v>1338</v>
      </c>
      <c r="D1174" s="359">
        <f>+SUMIF('BG SISTEMA'!A:A,'CA EF'!B1174,'BG SISTEMA'!F:F)</f>
        <v>0</v>
      </c>
      <c r="E1174" s="360"/>
      <c r="F1174" s="360"/>
      <c r="G1174" s="361">
        <v>0</v>
      </c>
      <c r="H1174" s="361">
        <f t="shared" si="87"/>
        <v>0</v>
      </c>
      <c r="I1174" s="361">
        <v>0</v>
      </c>
      <c r="J1174" s="361">
        <v>0</v>
      </c>
      <c r="K1174" s="361">
        <v>0</v>
      </c>
      <c r="L1174" s="361">
        <v>0</v>
      </c>
      <c r="M1174" s="361">
        <v>0</v>
      </c>
      <c r="N1174" s="361">
        <v>0</v>
      </c>
      <c r="O1174" s="361">
        <v>0</v>
      </c>
      <c r="P1174" s="361">
        <v>0</v>
      </c>
      <c r="Q1174" s="361">
        <v>0</v>
      </c>
      <c r="R1174" s="361">
        <v>0</v>
      </c>
      <c r="S1174" s="361">
        <v>0</v>
      </c>
      <c r="T1174" s="361">
        <v>0</v>
      </c>
      <c r="U1174" s="361">
        <v>0</v>
      </c>
      <c r="V1174" s="361">
        <v>0</v>
      </c>
      <c r="W1174" s="361">
        <v>0</v>
      </c>
      <c r="X1174" s="361">
        <v>0</v>
      </c>
      <c r="Y1174" s="361">
        <v>0</v>
      </c>
      <c r="Z1174" s="362">
        <f t="shared" si="88"/>
        <v>0</v>
      </c>
      <c r="AA1174" s="363"/>
    </row>
    <row r="1175" spans="1:27" s="364" customFormat="1" ht="12.75" customHeight="1">
      <c r="A1175" s="358">
        <f t="shared" si="86"/>
        <v>15</v>
      </c>
      <c r="B1175" s="398">
        <v>610407480020801</v>
      </c>
      <c r="C1175" s="417" t="s">
        <v>1339</v>
      </c>
      <c r="D1175" s="359">
        <f>+SUMIF('BG SISTEMA'!A:A,'CA EF'!B1175,'BG SISTEMA'!F:F)</f>
        <v>0</v>
      </c>
      <c r="E1175" s="360"/>
      <c r="F1175" s="360"/>
      <c r="G1175" s="361">
        <v>0</v>
      </c>
      <c r="H1175" s="361">
        <f t="shared" si="87"/>
        <v>0</v>
      </c>
      <c r="I1175" s="361">
        <v>0</v>
      </c>
      <c r="J1175" s="361">
        <v>0</v>
      </c>
      <c r="K1175" s="361">
        <v>0</v>
      </c>
      <c r="L1175" s="361">
        <v>0</v>
      </c>
      <c r="M1175" s="361">
        <v>0</v>
      </c>
      <c r="N1175" s="361">
        <v>0</v>
      </c>
      <c r="O1175" s="361">
        <v>0</v>
      </c>
      <c r="P1175" s="361">
        <v>0</v>
      </c>
      <c r="Q1175" s="361">
        <v>0</v>
      </c>
      <c r="R1175" s="361">
        <v>0</v>
      </c>
      <c r="S1175" s="361">
        <v>0</v>
      </c>
      <c r="T1175" s="361">
        <v>0</v>
      </c>
      <c r="U1175" s="361">
        <v>0</v>
      </c>
      <c r="V1175" s="361">
        <v>0</v>
      </c>
      <c r="W1175" s="361">
        <v>0</v>
      </c>
      <c r="X1175" s="361">
        <v>0</v>
      </c>
      <c r="Y1175" s="361">
        <v>0</v>
      </c>
      <c r="Z1175" s="362">
        <f t="shared" si="88"/>
        <v>0</v>
      </c>
      <c r="AA1175" s="363"/>
    </row>
    <row r="1176" spans="1:27" s="364" customFormat="1" ht="12.75" customHeight="1">
      <c r="A1176" s="358">
        <f t="shared" si="86"/>
        <v>15</v>
      </c>
      <c r="B1176" s="398">
        <v>610407480020899</v>
      </c>
      <c r="C1176" s="417" t="s">
        <v>1340</v>
      </c>
      <c r="D1176" s="359">
        <f>+SUMIF('BG SISTEMA'!A:A,'CA EF'!B1176,'BG SISTEMA'!F:F)</f>
        <v>0</v>
      </c>
      <c r="E1176" s="360"/>
      <c r="F1176" s="360"/>
      <c r="G1176" s="361">
        <v>0</v>
      </c>
      <c r="H1176" s="361">
        <f t="shared" si="87"/>
        <v>0</v>
      </c>
      <c r="I1176" s="361">
        <v>0</v>
      </c>
      <c r="J1176" s="361">
        <v>0</v>
      </c>
      <c r="K1176" s="361">
        <v>0</v>
      </c>
      <c r="L1176" s="361">
        <v>0</v>
      </c>
      <c r="M1176" s="361">
        <v>0</v>
      </c>
      <c r="N1176" s="361">
        <v>0</v>
      </c>
      <c r="O1176" s="361">
        <v>0</v>
      </c>
      <c r="P1176" s="361">
        <v>0</v>
      </c>
      <c r="Q1176" s="361">
        <v>0</v>
      </c>
      <c r="R1176" s="361">
        <v>0</v>
      </c>
      <c r="S1176" s="361">
        <v>0</v>
      </c>
      <c r="T1176" s="361">
        <v>0</v>
      </c>
      <c r="U1176" s="361">
        <v>0</v>
      </c>
      <c r="V1176" s="361">
        <v>0</v>
      </c>
      <c r="W1176" s="361">
        <v>0</v>
      </c>
      <c r="X1176" s="361">
        <v>0</v>
      </c>
      <c r="Y1176" s="361">
        <v>0</v>
      </c>
      <c r="Z1176" s="362">
        <f t="shared" si="88"/>
        <v>0</v>
      </c>
      <c r="AA1176" s="363"/>
    </row>
    <row r="1177" spans="1:27" s="364" customFormat="1" ht="12.75" customHeight="1">
      <c r="A1177" s="358">
        <f t="shared" si="86"/>
        <v>15</v>
      </c>
      <c r="B1177" s="398">
        <v>610407480030101</v>
      </c>
      <c r="C1177" s="417" t="s">
        <v>1341</v>
      </c>
      <c r="D1177" s="359">
        <f>+SUMIF('BG SISTEMA'!A:A,'CA EF'!B1177,'BG SISTEMA'!F:F)</f>
        <v>0</v>
      </c>
      <c r="E1177" s="360"/>
      <c r="F1177" s="360"/>
      <c r="G1177" s="361">
        <v>0</v>
      </c>
      <c r="H1177" s="361">
        <f t="shared" si="87"/>
        <v>0</v>
      </c>
      <c r="I1177" s="361">
        <v>0</v>
      </c>
      <c r="J1177" s="361">
        <v>0</v>
      </c>
      <c r="K1177" s="361">
        <v>0</v>
      </c>
      <c r="L1177" s="361">
        <v>0</v>
      </c>
      <c r="M1177" s="361">
        <v>0</v>
      </c>
      <c r="N1177" s="361">
        <v>0</v>
      </c>
      <c r="O1177" s="361">
        <v>0</v>
      </c>
      <c r="P1177" s="361">
        <v>0</v>
      </c>
      <c r="Q1177" s="361">
        <v>0</v>
      </c>
      <c r="R1177" s="361">
        <v>0</v>
      </c>
      <c r="S1177" s="361">
        <v>0</v>
      </c>
      <c r="T1177" s="361">
        <v>0</v>
      </c>
      <c r="U1177" s="361">
        <v>0</v>
      </c>
      <c r="V1177" s="361">
        <v>0</v>
      </c>
      <c r="W1177" s="361">
        <v>0</v>
      </c>
      <c r="X1177" s="361">
        <v>0</v>
      </c>
      <c r="Y1177" s="361">
        <v>0</v>
      </c>
      <c r="Z1177" s="362">
        <f t="shared" si="88"/>
        <v>0</v>
      </c>
      <c r="AA1177" s="363"/>
    </row>
    <row r="1178" spans="1:27" s="364" customFormat="1" ht="12.75" customHeight="1">
      <c r="A1178" s="358">
        <f t="shared" si="86"/>
        <v>15</v>
      </c>
      <c r="B1178" s="398">
        <v>610407480030199</v>
      </c>
      <c r="C1178" s="417" t="s">
        <v>1342</v>
      </c>
      <c r="D1178" s="359">
        <f>+SUMIF('BG SISTEMA'!A:A,'CA EF'!B1178,'BG SISTEMA'!F:F)</f>
        <v>0</v>
      </c>
      <c r="E1178" s="360"/>
      <c r="F1178" s="360"/>
      <c r="G1178" s="361">
        <v>0</v>
      </c>
      <c r="H1178" s="361">
        <f t="shared" si="87"/>
        <v>0</v>
      </c>
      <c r="I1178" s="361">
        <v>0</v>
      </c>
      <c r="J1178" s="361">
        <v>0</v>
      </c>
      <c r="K1178" s="361">
        <v>0</v>
      </c>
      <c r="L1178" s="361">
        <v>0</v>
      </c>
      <c r="M1178" s="361">
        <v>0</v>
      </c>
      <c r="N1178" s="361">
        <v>0</v>
      </c>
      <c r="O1178" s="361">
        <v>0</v>
      </c>
      <c r="P1178" s="361">
        <v>0</v>
      </c>
      <c r="Q1178" s="361">
        <v>0</v>
      </c>
      <c r="R1178" s="361">
        <v>0</v>
      </c>
      <c r="S1178" s="361">
        <v>0</v>
      </c>
      <c r="T1178" s="361">
        <v>0</v>
      </c>
      <c r="U1178" s="361">
        <v>0</v>
      </c>
      <c r="V1178" s="361">
        <v>0</v>
      </c>
      <c r="W1178" s="361">
        <v>0</v>
      </c>
      <c r="X1178" s="361">
        <v>0</v>
      </c>
      <c r="Y1178" s="361">
        <v>0</v>
      </c>
      <c r="Z1178" s="362">
        <f t="shared" si="88"/>
        <v>0</v>
      </c>
      <c r="AA1178" s="363"/>
    </row>
    <row r="1179" spans="1:27" s="364" customFormat="1" ht="12.75" customHeight="1">
      <c r="A1179" s="358">
        <f t="shared" si="86"/>
        <v>15</v>
      </c>
      <c r="B1179" s="398">
        <v>610407500010101</v>
      </c>
      <c r="C1179" s="417" t="s">
        <v>1343</v>
      </c>
      <c r="D1179" s="359">
        <f>+SUMIF('BG SISTEMA'!A:A,'CA EF'!B1179,'BG SISTEMA'!F:F)</f>
        <v>0</v>
      </c>
      <c r="E1179" s="360"/>
      <c r="F1179" s="360"/>
      <c r="G1179" s="361">
        <v>0</v>
      </c>
      <c r="H1179" s="361">
        <f t="shared" si="87"/>
        <v>0</v>
      </c>
      <c r="I1179" s="361">
        <v>0</v>
      </c>
      <c r="J1179" s="361">
        <v>0</v>
      </c>
      <c r="K1179" s="361">
        <v>0</v>
      </c>
      <c r="L1179" s="361">
        <v>0</v>
      </c>
      <c r="M1179" s="361">
        <v>0</v>
      </c>
      <c r="N1179" s="361">
        <v>0</v>
      </c>
      <c r="O1179" s="361">
        <v>0</v>
      </c>
      <c r="P1179" s="361">
        <v>0</v>
      </c>
      <c r="Q1179" s="361">
        <v>0</v>
      </c>
      <c r="R1179" s="361">
        <v>0</v>
      </c>
      <c r="S1179" s="361">
        <v>0</v>
      </c>
      <c r="T1179" s="361">
        <v>0</v>
      </c>
      <c r="U1179" s="361">
        <v>0</v>
      </c>
      <c r="V1179" s="361">
        <v>0</v>
      </c>
      <c r="W1179" s="361">
        <v>0</v>
      </c>
      <c r="X1179" s="361">
        <v>0</v>
      </c>
      <c r="Y1179" s="361">
        <v>0</v>
      </c>
      <c r="Z1179" s="362">
        <f t="shared" si="88"/>
        <v>0</v>
      </c>
      <c r="AA1179" s="365"/>
    </row>
    <row r="1180" spans="1:27" s="364" customFormat="1" ht="12.75" customHeight="1">
      <c r="A1180" s="358">
        <f t="shared" si="86"/>
        <v>15</v>
      </c>
      <c r="B1180" s="398">
        <v>610407500010199</v>
      </c>
      <c r="C1180" s="417" t="s">
        <v>1344</v>
      </c>
      <c r="D1180" s="359">
        <f>+SUMIF('BG SISTEMA'!A:A,'CA EF'!B1180,'BG SISTEMA'!F:F)</f>
        <v>0</v>
      </c>
      <c r="E1180" s="360"/>
      <c r="F1180" s="360"/>
      <c r="G1180" s="361">
        <v>0</v>
      </c>
      <c r="H1180" s="361">
        <f t="shared" si="87"/>
        <v>0</v>
      </c>
      <c r="I1180" s="361">
        <v>0</v>
      </c>
      <c r="J1180" s="361">
        <v>0</v>
      </c>
      <c r="K1180" s="361">
        <v>0</v>
      </c>
      <c r="L1180" s="361">
        <v>0</v>
      </c>
      <c r="M1180" s="361">
        <v>0</v>
      </c>
      <c r="N1180" s="361">
        <v>0</v>
      </c>
      <c r="O1180" s="361">
        <v>0</v>
      </c>
      <c r="P1180" s="361">
        <v>0</v>
      </c>
      <c r="Q1180" s="361">
        <v>0</v>
      </c>
      <c r="R1180" s="361">
        <v>0</v>
      </c>
      <c r="S1180" s="361">
        <v>0</v>
      </c>
      <c r="T1180" s="361">
        <v>0</v>
      </c>
      <c r="U1180" s="361">
        <v>0</v>
      </c>
      <c r="V1180" s="361">
        <v>0</v>
      </c>
      <c r="W1180" s="361">
        <v>0</v>
      </c>
      <c r="X1180" s="361">
        <v>0</v>
      </c>
      <c r="Y1180" s="361">
        <v>0</v>
      </c>
      <c r="Z1180" s="362">
        <f t="shared" si="88"/>
        <v>0</v>
      </c>
      <c r="AA1180" s="365"/>
    </row>
    <row r="1181" spans="1:27" s="364" customFormat="1" ht="12.75" customHeight="1">
      <c r="A1181" s="358">
        <f t="shared" si="86"/>
        <v>15</v>
      </c>
      <c r="B1181" s="398">
        <v>610407520010101</v>
      </c>
      <c r="C1181" s="417" t="s">
        <v>1345</v>
      </c>
      <c r="D1181" s="359">
        <f>+SUMIF('BG SISTEMA'!A:A,'CA EF'!B1181,'BG SISTEMA'!F:F)</f>
        <v>0</v>
      </c>
      <c r="E1181" s="360"/>
      <c r="F1181" s="360"/>
      <c r="G1181" s="361">
        <v>0</v>
      </c>
      <c r="H1181" s="361">
        <f t="shared" si="87"/>
        <v>0</v>
      </c>
      <c r="I1181" s="361">
        <v>0</v>
      </c>
      <c r="J1181" s="361">
        <v>0</v>
      </c>
      <c r="K1181" s="361">
        <v>0</v>
      </c>
      <c r="L1181" s="361">
        <v>0</v>
      </c>
      <c r="M1181" s="361">
        <v>0</v>
      </c>
      <c r="N1181" s="361">
        <v>0</v>
      </c>
      <c r="O1181" s="361">
        <v>0</v>
      </c>
      <c r="P1181" s="361">
        <v>0</v>
      </c>
      <c r="Q1181" s="361">
        <v>0</v>
      </c>
      <c r="R1181" s="361">
        <v>0</v>
      </c>
      <c r="S1181" s="361">
        <v>0</v>
      </c>
      <c r="T1181" s="361">
        <v>0</v>
      </c>
      <c r="U1181" s="361">
        <v>0</v>
      </c>
      <c r="V1181" s="361">
        <v>0</v>
      </c>
      <c r="W1181" s="361">
        <v>0</v>
      </c>
      <c r="X1181" s="361">
        <v>0</v>
      </c>
      <c r="Y1181" s="361">
        <v>0</v>
      </c>
      <c r="Z1181" s="362">
        <f t="shared" si="88"/>
        <v>0</v>
      </c>
      <c r="AA1181" s="365"/>
    </row>
    <row r="1182" spans="1:27" s="364" customFormat="1" ht="12.75" customHeight="1">
      <c r="A1182" s="358">
        <f t="shared" si="86"/>
        <v>15</v>
      </c>
      <c r="B1182" s="398">
        <v>610407520010199</v>
      </c>
      <c r="C1182" s="417" t="s">
        <v>1346</v>
      </c>
      <c r="D1182" s="359">
        <f>+SUMIF('BG SISTEMA'!A:A,'CA EF'!B1182,'BG SISTEMA'!F:F)</f>
        <v>0</v>
      </c>
      <c r="E1182" s="360"/>
      <c r="F1182" s="360"/>
      <c r="G1182" s="361">
        <v>0</v>
      </c>
      <c r="H1182" s="361">
        <f t="shared" si="87"/>
        <v>0</v>
      </c>
      <c r="I1182" s="361">
        <v>0</v>
      </c>
      <c r="J1182" s="361">
        <v>0</v>
      </c>
      <c r="K1182" s="361">
        <v>0</v>
      </c>
      <c r="L1182" s="361">
        <v>0</v>
      </c>
      <c r="M1182" s="361">
        <v>0</v>
      </c>
      <c r="N1182" s="361">
        <v>0</v>
      </c>
      <c r="O1182" s="361">
        <v>0</v>
      </c>
      <c r="P1182" s="361">
        <v>0</v>
      </c>
      <c r="Q1182" s="361">
        <v>0</v>
      </c>
      <c r="R1182" s="361">
        <v>0</v>
      </c>
      <c r="S1182" s="361">
        <v>0</v>
      </c>
      <c r="T1182" s="361">
        <v>0</v>
      </c>
      <c r="U1182" s="361">
        <v>0</v>
      </c>
      <c r="V1182" s="361">
        <v>0</v>
      </c>
      <c r="W1182" s="361">
        <v>0</v>
      </c>
      <c r="X1182" s="361">
        <v>0</v>
      </c>
      <c r="Y1182" s="361">
        <v>0</v>
      </c>
      <c r="Z1182" s="362">
        <f t="shared" si="88"/>
        <v>0</v>
      </c>
      <c r="AA1182" s="365"/>
    </row>
    <row r="1183" spans="1:27" s="364" customFormat="1" ht="12.75" customHeight="1">
      <c r="A1183" s="358">
        <f t="shared" si="86"/>
        <v>15</v>
      </c>
      <c r="B1183" s="398">
        <v>610407540010101</v>
      </c>
      <c r="C1183" s="417" t="s">
        <v>1347</v>
      </c>
      <c r="D1183" s="359">
        <f>+SUMIF('BG SISTEMA'!A:A,'CA EF'!B1183,'BG SISTEMA'!F:F)</f>
        <v>0</v>
      </c>
      <c r="E1183" s="360"/>
      <c r="F1183" s="360"/>
      <c r="G1183" s="361">
        <v>0</v>
      </c>
      <c r="H1183" s="361">
        <f t="shared" si="87"/>
        <v>0</v>
      </c>
      <c r="I1183" s="361">
        <v>0</v>
      </c>
      <c r="J1183" s="361">
        <v>0</v>
      </c>
      <c r="K1183" s="361">
        <v>0</v>
      </c>
      <c r="L1183" s="361">
        <v>0</v>
      </c>
      <c r="M1183" s="361">
        <v>0</v>
      </c>
      <c r="N1183" s="361">
        <v>0</v>
      </c>
      <c r="O1183" s="361">
        <v>0</v>
      </c>
      <c r="P1183" s="361">
        <v>0</v>
      </c>
      <c r="Q1183" s="361">
        <v>0</v>
      </c>
      <c r="R1183" s="361">
        <v>0</v>
      </c>
      <c r="S1183" s="361">
        <v>0</v>
      </c>
      <c r="T1183" s="361">
        <v>0</v>
      </c>
      <c r="U1183" s="361">
        <v>0</v>
      </c>
      <c r="V1183" s="361">
        <v>0</v>
      </c>
      <c r="W1183" s="361">
        <v>0</v>
      </c>
      <c r="X1183" s="361">
        <v>0</v>
      </c>
      <c r="Y1183" s="361">
        <v>0</v>
      </c>
      <c r="Z1183" s="362">
        <f t="shared" si="88"/>
        <v>0</v>
      </c>
      <c r="AA1183" s="365"/>
    </row>
    <row r="1184" spans="1:27" s="364" customFormat="1" ht="12.75" customHeight="1">
      <c r="A1184" s="358">
        <f t="shared" si="86"/>
        <v>15</v>
      </c>
      <c r="B1184" s="398">
        <v>610407540010199</v>
      </c>
      <c r="C1184" s="417" t="s">
        <v>1348</v>
      </c>
      <c r="D1184" s="359">
        <f>+SUMIF('BG SISTEMA'!A:A,'CA EF'!B1184,'BG SISTEMA'!F:F)</f>
        <v>0</v>
      </c>
      <c r="E1184" s="360"/>
      <c r="F1184" s="360"/>
      <c r="G1184" s="361">
        <v>0</v>
      </c>
      <c r="H1184" s="361">
        <f t="shared" si="87"/>
        <v>0</v>
      </c>
      <c r="I1184" s="361">
        <v>0</v>
      </c>
      <c r="J1184" s="361">
        <v>0</v>
      </c>
      <c r="K1184" s="361">
        <v>0</v>
      </c>
      <c r="L1184" s="361">
        <v>0</v>
      </c>
      <c r="M1184" s="361">
        <v>0</v>
      </c>
      <c r="N1184" s="361">
        <v>0</v>
      </c>
      <c r="O1184" s="361">
        <v>0</v>
      </c>
      <c r="P1184" s="361">
        <v>0</v>
      </c>
      <c r="Q1184" s="361">
        <v>0</v>
      </c>
      <c r="R1184" s="361">
        <v>0</v>
      </c>
      <c r="S1184" s="361">
        <v>0</v>
      </c>
      <c r="T1184" s="361">
        <v>0</v>
      </c>
      <c r="U1184" s="361">
        <v>0</v>
      </c>
      <c r="V1184" s="361">
        <v>0</v>
      </c>
      <c r="W1184" s="361">
        <v>0</v>
      </c>
      <c r="X1184" s="361">
        <v>0</v>
      </c>
      <c r="Y1184" s="361">
        <v>0</v>
      </c>
      <c r="Z1184" s="362">
        <f t="shared" si="88"/>
        <v>0</v>
      </c>
      <c r="AA1184" s="363"/>
    </row>
    <row r="1185" spans="1:27" s="364" customFormat="1" ht="12.75" customHeight="1">
      <c r="A1185" s="358">
        <f t="shared" si="86"/>
        <v>15</v>
      </c>
      <c r="B1185" s="398">
        <v>610407540020101</v>
      </c>
      <c r="C1185" s="417" t="s">
        <v>1349</v>
      </c>
      <c r="D1185" s="359">
        <f>+SUMIF('BG SISTEMA'!A:A,'CA EF'!B1185,'BG SISTEMA'!F:F)</f>
        <v>0</v>
      </c>
      <c r="E1185" s="360"/>
      <c r="F1185" s="360"/>
      <c r="G1185" s="361">
        <v>0</v>
      </c>
      <c r="H1185" s="361">
        <f t="shared" si="87"/>
        <v>0</v>
      </c>
      <c r="I1185" s="361">
        <v>0</v>
      </c>
      <c r="J1185" s="361">
        <v>0</v>
      </c>
      <c r="K1185" s="361">
        <v>0</v>
      </c>
      <c r="L1185" s="361">
        <v>0</v>
      </c>
      <c r="M1185" s="361">
        <v>0</v>
      </c>
      <c r="N1185" s="361">
        <v>0</v>
      </c>
      <c r="O1185" s="361">
        <v>0</v>
      </c>
      <c r="P1185" s="361">
        <v>0</v>
      </c>
      <c r="Q1185" s="361">
        <v>0</v>
      </c>
      <c r="R1185" s="361">
        <v>0</v>
      </c>
      <c r="S1185" s="361">
        <v>0</v>
      </c>
      <c r="T1185" s="361">
        <v>0</v>
      </c>
      <c r="U1185" s="361">
        <v>0</v>
      </c>
      <c r="V1185" s="361">
        <v>0</v>
      </c>
      <c r="W1185" s="361">
        <v>0</v>
      </c>
      <c r="X1185" s="361">
        <v>0</v>
      </c>
      <c r="Y1185" s="361">
        <v>0</v>
      </c>
      <c r="Z1185" s="362">
        <f t="shared" si="88"/>
        <v>0</v>
      </c>
      <c r="AA1185" s="365"/>
    </row>
    <row r="1186" spans="1:27" s="364" customFormat="1" ht="12.75" customHeight="1">
      <c r="A1186" s="358">
        <f t="shared" si="86"/>
        <v>15</v>
      </c>
      <c r="B1186" s="398">
        <v>610407540020199</v>
      </c>
      <c r="C1186" s="417" t="s">
        <v>1350</v>
      </c>
      <c r="D1186" s="359">
        <f>+SUMIF('BG SISTEMA'!A:A,'CA EF'!B1186,'BG SISTEMA'!F:F)</f>
        <v>0</v>
      </c>
      <c r="E1186" s="360"/>
      <c r="F1186" s="360"/>
      <c r="G1186" s="361">
        <v>0</v>
      </c>
      <c r="H1186" s="361">
        <f t="shared" si="87"/>
        <v>0</v>
      </c>
      <c r="I1186" s="361">
        <v>0</v>
      </c>
      <c r="J1186" s="361">
        <v>0</v>
      </c>
      <c r="K1186" s="361">
        <v>0</v>
      </c>
      <c r="L1186" s="361">
        <v>0</v>
      </c>
      <c r="M1186" s="361">
        <v>0</v>
      </c>
      <c r="N1186" s="361">
        <v>0</v>
      </c>
      <c r="O1186" s="361">
        <v>0</v>
      </c>
      <c r="P1186" s="361">
        <v>0</v>
      </c>
      <c r="Q1186" s="361">
        <v>0</v>
      </c>
      <c r="R1186" s="361">
        <v>0</v>
      </c>
      <c r="S1186" s="361">
        <v>0</v>
      </c>
      <c r="T1186" s="361">
        <v>0</v>
      </c>
      <c r="U1186" s="361">
        <v>0</v>
      </c>
      <c r="V1186" s="361">
        <v>0</v>
      </c>
      <c r="W1186" s="361">
        <v>0</v>
      </c>
      <c r="X1186" s="361">
        <v>0</v>
      </c>
      <c r="Y1186" s="361">
        <v>0</v>
      </c>
      <c r="Z1186" s="362">
        <f t="shared" si="88"/>
        <v>0</v>
      </c>
      <c r="AA1186" s="365"/>
    </row>
    <row r="1187" spans="1:27" s="364" customFormat="1" ht="12.75" customHeight="1">
      <c r="A1187" s="358">
        <f t="shared" si="86"/>
        <v>15</v>
      </c>
      <c r="B1187" s="398">
        <v>610407560010101</v>
      </c>
      <c r="C1187" s="417" t="s">
        <v>1351</v>
      </c>
      <c r="D1187" s="359">
        <f>+SUMIF('BG SISTEMA'!A:A,'CA EF'!B1187,'BG SISTEMA'!F:F)</f>
        <v>0</v>
      </c>
      <c r="E1187" s="360"/>
      <c r="F1187" s="360"/>
      <c r="G1187" s="361">
        <v>0</v>
      </c>
      <c r="H1187" s="361">
        <f t="shared" si="87"/>
        <v>0</v>
      </c>
      <c r="I1187" s="361">
        <v>0</v>
      </c>
      <c r="J1187" s="361">
        <v>0</v>
      </c>
      <c r="K1187" s="361">
        <v>0</v>
      </c>
      <c r="L1187" s="361">
        <v>0</v>
      </c>
      <c r="M1187" s="361">
        <v>0</v>
      </c>
      <c r="N1187" s="361">
        <v>0</v>
      </c>
      <c r="O1187" s="361">
        <v>0</v>
      </c>
      <c r="P1187" s="361">
        <v>0</v>
      </c>
      <c r="Q1187" s="361">
        <v>0</v>
      </c>
      <c r="R1187" s="361">
        <v>0</v>
      </c>
      <c r="S1187" s="361">
        <v>0</v>
      </c>
      <c r="T1187" s="361">
        <v>0</v>
      </c>
      <c r="U1187" s="361">
        <v>0</v>
      </c>
      <c r="V1187" s="361">
        <v>0</v>
      </c>
      <c r="W1187" s="361">
        <v>0</v>
      </c>
      <c r="X1187" s="361">
        <v>0</v>
      </c>
      <c r="Y1187" s="361">
        <v>0</v>
      </c>
      <c r="Z1187" s="362">
        <f t="shared" si="88"/>
        <v>0</v>
      </c>
      <c r="AA1187" s="365"/>
    </row>
    <row r="1188" spans="1:27" s="364" customFormat="1" ht="12.75" customHeight="1">
      <c r="A1188" s="358">
        <f t="shared" si="86"/>
        <v>15</v>
      </c>
      <c r="B1188" s="398">
        <v>610407560010199</v>
      </c>
      <c r="C1188" s="417" t="s">
        <v>1352</v>
      </c>
      <c r="D1188" s="359">
        <f>+SUMIF('BG SISTEMA'!A:A,'CA EF'!B1188,'BG SISTEMA'!F:F)</f>
        <v>0</v>
      </c>
      <c r="E1188" s="360"/>
      <c r="F1188" s="360"/>
      <c r="G1188" s="361">
        <v>0</v>
      </c>
      <c r="H1188" s="361">
        <f t="shared" si="87"/>
        <v>0</v>
      </c>
      <c r="I1188" s="361">
        <v>0</v>
      </c>
      <c r="J1188" s="361">
        <v>0</v>
      </c>
      <c r="K1188" s="361">
        <v>0</v>
      </c>
      <c r="L1188" s="361">
        <v>0</v>
      </c>
      <c r="M1188" s="361">
        <v>0</v>
      </c>
      <c r="N1188" s="361">
        <v>0</v>
      </c>
      <c r="O1188" s="361">
        <v>0</v>
      </c>
      <c r="P1188" s="361">
        <v>0</v>
      </c>
      <c r="Q1188" s="361">
        <v>0</v>
      </c>
      <c r="R1188" s="361">
        <v>0</v>
      </c>
      <c r="S1188" s="361">
        <v>0</v>
      </c>
      <c r="T1188" s="361">
        <v>0</v>
      </c>
      <c r="U1188" s="361">
        <v>0</v>
      </c>
      <c r="V1188" s="361">
        <v>0</v>
      </c>
      <c r="W1188" s="361">
        <v>0</v>
      </c>
      <c r="X1188" s="361">
        <v>0</v>
      </c>
      <c r="Y1188" s="361">
        <v>0</v>
      </c>
      <c r="Z1188" s="362">
        <f t="shared" si="88"/>
        <v>0</v>
      </c>
      <c r="AA1188" s="365"/>
    </row>
    <row r="1189" spans="1:27" s="364" customFormat="1" ht="12.75" customHeight="1">
      <c r="A1189" s="358">
        <f t="shared" si="86"/>
        <v>15</v>
      </c>
      <c r="B1189" s="398">
        <v>610407560020101</v>
      </c>
      <c r="C1189" s="417" t="s">
        <v>1353</v>
      </c>
      <c r="D1189" s="359">
        <f>+SUMIF('BG SISTEMA'!A:A,'CA EF'!B1189,'BG SISTEMA'!F:F)</f>
        <v>0</v>
      </c>
      <c r="E1189" s="360"/>
      <c r="F1189" s="360"/>
      <c r="G1189" s="361">
        <v>0</v>
      </c>
      <c r="H1189" s="361">
        <f t="shared" si="87"/>
        <v>0</v>
      </c>
      <c r="I1189" s="361">
        <v>0</v>
      </c>
      <c r="J1189" s="361">
        <v>0</v>
      </c>
      <c r="K1189" s="361">
        <v>0</v>
      </c>
      <c r="L1189" s="361">
        <v>0</v>
      </c>
      <c r="M1189" s="361">
        <v>0</v>
      </c>
      <c r="N1189" s="361">
        <v>0</v>
      </c>
      <c r="O1189" s="361">
        <v>0</v>
      </c>
      <c r="P1189" s="361">
        <v>0</v>
      </c>
      <c r="Q1189" s="361">
        <v>0</v>
      </c>
      <c r="R1189" s="361">
        <v>0</v>
      </c>
      <c r="S1189" s="361">
        <v>0</v>
      </c>
      <c r="T1189" s="361">
        <v>0</v>
      </c>
      <c r="U1189" s="361">
        <v>0</v>
      </c>
      <c r="V1189" s="361">
        <v>0</v>
      </c>
      <c r="W1189" s="361">
        <v>0</v>
      </c>
      <c r="X1189" s="361">
        <v>0</v>
      </c>
      <c r="Y1189" s="361">
        <v>0</v>
      </c>
      <c r="Z1189" s="362">
        <f t="shared" si="88"/>
        <v>0</v>
      </c>
      <c r="AA1189" s="363"/>
    </row>
    <row r="1190" spans="1:27" s="364" customFormat="1" ht="12.75" customHeight="1">
      <c r="A1190" s="358">
        <f t="shared" si="86"/>
        <v>15</v>
      </c>
      <c r="B1190" s="398">
        <v>610407560020199</v>
      </c>
      <c r="C1190" s="417" t="s">
        <v>1354</v>
      </c>
      <c r="D1190" s="359">
        <f>+SUMIF('BG SISTEMA'!A:A,'CA EF'!B1190,'BG SISTEMA'!F:F)</f>
        <v>0</v>
      </c>
      <c r="E1190" s="360"/>
      <c r="F1190" s="360"/>
      <c r="G1190" s="361">
        <v>0</v>
      </c>
      <c r="H1190" s="361">
        <f t="shared" si="87"/>
        <v>0</v>
      </c>
      <c r="I1190" s="361">
        <v>0</v>
      </c>
      <c r="J1190" s="361">
        <v>0</v>
      </c>
      <c r="K1190" s="361">
        <v>0</v>
      </c>
      <c r="L1190" s="361">
        <v>0</v>
      </c>
      <c r="M1190" s="361">
        <v>0</v>
      </c>
      <c r="N1190" s="361">
        <v>0</v>
      </c>
      <c r="O1190" s="361">
        <v>0</v>
      </c>
      <c r="P1190" s="361">
        <v>0</v>
      </c>
      <c r="Q1190" s="361">
        <v>0</v>
      </c>
      <c r="R1190" s="361">
        <v>0</v>
      </c>
      <c r="S1190" s="361">
        <v>0</v>
      </c>
      <c r="T1190" s="361">
        <v>0</v>
      </c>
      <c r="U1190" s="361">
        <v>0</v>
      </c>
      <c r="V1190" s="361">
        <v>0</v>
      </c>
      <c r="W1190" s="361">
        <v>0</v>
      </c>
      <c r="X1190" s="361">
        <v>0</v>
      </c>
      <c r="Y1190" s="361">
        <v>0</v>
      </c>
      <c r="Z1190" s="362">
        <f t="shared" si="88"/>
        <v>0</v>
      </c>
      <c r="AA1190" s="365"/>
    </row>
    <row r="1191" spans="1:27" s="364" customFormat="1" ht="12.75" customHeight="1">
      <c r="A1191" s="358">
        <f t="shared" si="86"/>
        <v>15</v>
      </c>
      <c r="B1191" s="398">
        <v>610507580010101</v>
      </c>
      <c r="C1191" s="417" t="s">
        <v>1355</v>
      </c>
      <c r="D1191" s="359">
        <f>+SUMIF('BG SISTEMA'!A:A,'CA EF'!B1191,'BG SISTEMA'!F:F)</f>
        <v>0</v>
      </c>
      <c r="E1191" s="360"/>
      <c r="F1191" s="360"/>
      <c r="G1191" s="361">
        <v>0</v>
      </c>
      <c r="H1191" s="361">
        <f t="shared" si="87"/>
        <v>0</v>
      </c>
      <c r="I1191" s="361">
        <v>0</v>
      </c>
      <c r="J1191" s="361">
        <v>0</v>
      </c>
      <c r="K1191" s="361">
        <v>0</v>
      </c>
      <c r="L1191" s="361">
        <v>0</v>
      </c>
      <c r="M1191" s="361">
        <v>0</v>
      </c>
      <c r="N1191" s="361">
        <v>0</v>
      </c>
      <c r="O1191" s="361">
        <v>0</v>
      </c>
      <c r="P1191" s="361">
        <v>0</v>
      </c>
      <c r="Q1191" s="361">
        <v>0</v>
      </c>
      <c r="R1191" s="361">
        <v>0</v>
      </c>
      <c r="S1191" s="361">
        <v>0</v>
      </c>
      <c r="T1191" s="361">
        <v>0</v>
      </c>
      <c r="U1191" s="361">
        <v>0</v>
      </c>
      <c r="V1191" s="361">
        <v>0</v>
      </c>
      <c r="W1191" s="361">
        <v>0</v>
      </c>
      <c r="X1191" s="361">
        <v>0</v>
      </c>
      <c r="Y1191" s="361">
        <v>0</v>
      </c>
      <c r="Z1191" s="362">
        <f t="shared" si="88"/>
        <v>0</v>
      </c>
      <c r="AA1191" s="365"/>
    </row>
    <row r="1192" spans="1:27" s="364" customFormat="1" ht="12.75" customHeight="1">
      <c r="A1192" s="358">
        <f t="shared" si="86"/>
        <v>15</v>
      </c>
      <c r="B1192" s="398">
        <v>610507580010199</v>
      </c>
      <c r="C1192" s="417" t="s">
        <v>1356</v>
      </c>
      <c r="D1192" s="359">
        <f>+SUMIF('BG SISTEMA'!A:A,'CA EF'!B1192,'BG SISTEMA'!F:F)</f>
        <v>0</v>
      </c>
      <c r="E1192" s="360"/>
      <c r="F1192" s="360"/>
      <c r="G1192" s="361">
        <v>0</v>
      </c>
      <c r="H1192" s="361">
        <f t="shared" si="87"/>
        <v>0</v>
      </c>
      <c r="I1192" s="361">
        <v>0</v>
      </c>
      <c r="J1192" s="361">
        <v>0</v>
      </c>
      <c r="K1192" s="361">
        <v>0</v>
      </c>
      <c r="L1192" s="361">
        <v>0</v>
      </c>
      <c r="M1192" s="361">
        <v>0</v>
      </c>
      <c r="N1192" s="361">
        <v>0</v>
      </c>
      <c r="O1192" s="361">
        <v>0</v>
      </c>
      <c r="P1192" s="361">
        <v>0</v>
      </c>
      <c r="Q1192" s="361">
        <v>0</v>
      </c>
      <c r="R1192" s="361">
        <v>0</v>
      </c>
      <c r="S1192" s="361">
        <v>0</v>
      </c>
      <c r="T1192" s="361">
        <v>0</v>
      </c>
      <c r="U1192" s="361">
        <v>0</v>
      </c>
      <c r="V1192" s="361">
        <v>0</v>
      </c>
      <c r="W1192" s="361">
        <v>0</v>
      </c>
      <c r="X1192" s="361">
        <v>0</v>
      </c>
      <c r="Y1192" s="361">
        <v>0</v>
      </c>
      <c r="Z1192" s="362">
        <f t="shared" si="88"/>
        <v>0</v>
      </c>
      <c r="AA1192" s="365"/>
    </row>
    <row r="1193" spans="1:27" s="364" customFormat="1" ht="12.75" customHeight="1">
      <c r="A1193" s="358">
        <f t="shared" si="86"/>
        <v>15</v>
      </c>
      <c r="B1193" s="398">
        <v>610507580020101</v>
      </c>
      <c r="C1193" s="417" t="s">
        <v>1357</v>
      </c>
      <c r="D1193" s="359">
        <f>+SUMIF('BG SISTEMA'!A:A,'CA EF'!B1193,'BG SISTEMA'!F:F)</f>
        <v>-226</v>
      </c>
      <c r="E1193" s="360"/>
      <c r="F1193" s="360"/>
      <c r="G1193" s="361">
        <v>0</v>
      </c>
      <c r="H1193" s="361">
        <f t="shared" si="87"/>
        <v>-226</v>
      </c>
      <c r="I1193" s="361">
        <v>0</v>
      </c>
      <c r="J1193" s="361">
        <v>0</v>
      </c>
      <c r="K1193" s="361">
        <v>0</v>
      </c>
      <c r="L1193" s="361">
        <v>0</v>
      </c>
      <c r="M1193" s="361">
        <v>0</v>
      </c>
      <c r="N1193" s="361">
        <v>0</v>
      </c>
      <c r="O1193" s="361">
        <v>0</v>
      </c>
      <c r="P1193" s="361">
        <v>0</v>
      </c>
      <c r="Q1193" s="361">
        <v>0</v>
      </c>
      <c r="R1193" s="361">
        <v>0</v>
      </c>
      <c r="S1193" s="361">
        <f>-$H1193</f>
        <v>226</v>
      </c>
      <c r="T1193" s="361">
        <v>0</v>
      </c>
      <c r="U1193" s="361">
        <v>0</v>
      </c>
      <c r="V1193" s="361">
        <v>0</v>
      </c>
      <c r="W1193" s="361">
        <v>0</v>
      </c>
      <c r="X1193" s="361">
        <v>0</v>
      </c>
      <c r="Y1193" s="361">
        <v>0</v>
      </c>
      <c r="Z1193" s="362">
        <f t="shared" si="88"/>
        <v>0</v>
      </c>
      <c r="AA1193" s="365"/>
    </row>
    <row r="1194" spans="1:27" s="364" customFormat="1" ht="12.75" customHeight="1">
      <c r="A1194" s="358">
        <f t="shared" si="86"/>
        <v>15</v>
      </c>
      <c r="B1194" s="398">
        <v>610507580020199</v>
      </c>
      <c r="C1194" s="417" t="s">
        <v>1358</v>
      </c>
      <c r="D1194" s="359">
        <f>+SUMIF('BG SISTEMA'!A:A,'CA EF'!B1194,'BG SISTEMA'!F:F)</f>
        <v>-52</v>
      </c>
      <c r="E1194" s="360"/>
      <c r="F1194" s="360"/>
      <c r="G1194" s="361">
        <v>0</v>
      </c>
      <c r="H1194" s="361">
        <f t="shared" si="87"/>
        <v>-52</v>
      </c>
      <c r="I1194" s="361">
        <v>0</v>
      </c>
      <c r="J1194" s="361">
        <v>0</v>
      </c>
      <c r="K1194" s="361">
        <v>0</v>
      </c>
      <c r="L1194" s="361">
        <v>0</v>
      </c>
      <c r="M1194" s="361">
        <v>0</v>
      </c>
      <c r="N1194" s="361">
        <v>0</v>
      </c>
      <c r="O1194" s="361">
        <v>0</v>
      </c>
      <c r="P1194" s="361">
        <v>0</v>
      </c>
      <c r="Q1194" s="361">
        <v>0</v>
      </c>
      <c r="R1194" s="361">
        <v>0</v>
      </c>
      <c r="S1194" s="361">
        <f>-$H1194</f>
        <v>52</v>
      </c>
      <c r="T1194" s="361">
        <v>0</v>
      </c>
      <c r="U1194" s="361">
        <v>0</v>
      </c>
      <c r="V1194" s="361">
        <v>0</v>
      </c>
      <c r="W1194" s="361">
        <v>0</v>
      </c>
      <c r="X1194" s="361">
        <v>0</v>
      </c>
      <c r="Y1194" s="361">
        <v>0</v>
      </c>
      <c r="Z1194" s="362">
        <f t="shared" si="88"/>
        <v>0</v>
      </c>
      <c r="AA1194" s="365"/>
    </row>
    <row r="1195" spans="1:27" s="364" customFormat="1" ht="12.75" customHeight="1">
      <c r="A1195" s="358">
        <f t="shared" si="86"/>
        <v>15</v>
      </c>
      <c r="B1195" s="398">
        <v>610507580030101</v>
      </c>
      <c r="C1195" s="417" t="s">
        <v>1359</v>
      </c>
      <c r="D1195" s="359">
        <f>+SUMIF('BG SISTEMA'!A:A,'CA EF'!B1195,'BG SISTEMA'!F:F)</f>
        <v>0</v>
      </c>
      <c r="E1195" s="360"/>
      <c r="F1195" s="360"/>
      <c r="G1195" s="361">
        <v>0</v>
      </c>
      <c r="H1195" s="361">
        <f t="shared" si="87"/>
        <v>0</v>
      </c>
      <c r="I1195" s="361">
        <v>0</v>
      </c>
      <c r="J1195" s="361">
        <v>0</v>
      </c>
      <c r="K1195" s="361">
        <v>0</v>
      </c>
      <c r="L1195" s="361">
        <v>0</v>
      </c>
      <c r="M1195" s="361">
        <v>0</v>
      </c>
      <c r="N1195" s="361">
        <v>0</v>
      </c>
      <c r="O1195" s="361">
        <v>0</v>
      </c>
      <c r="P1195" s="361">
        <v>0</v>
      </c>
      <c r="Q1195" s="361">
        <v>0</v>
      </c>
      <c r="R1195" s="361">
        <v>0</v>
      </c>
      <c r="S1195" s="361">
        <v>0</v>
      </c>
      <c r="T1195" s="361">
        <v>0</v>
      </c>
      <c r="U1195" s="361">
        <v>0</v>
      </c>
      <c r="V1195" s="361">
        <v>0</v>
      </c>
      <c r="W1195" s="361">
        <v>0</v>
      </c>
      <c r="X1195" s="361">
        <v>0</v>
      </c>
      <c r="Y1195" s="361">
        <v>0</v>
      </c>
      <c r="Z1195" s="362">
        <f t="shared" si="88"/>
        <v>0</v>
      </c>
      <c r="AA1195" s="363"/>
    </row>
    <row r="1196" spans="1:27" s="364" customFormat="1" ht="12.75" customHeight="1">
      <c r="A1196" s="358">
        <f t="shared" si="44"/>
        <v>15</v>
      </c>
      <c r="B1196" s="398">
        <v>610507580030199</v>
      </c>
      <c r="C1196" s="417" t="s">
        <v>1360</v>
      </c>
      <c r="D1196" s="359">
        <f>+SUMIF('BG SISTEMA'!A:A,'CA EF'!B1196,'BG SISTEMA'!F:F)</f>
        <v>0</v>
      </c>
      <c r="E1196" s="360"/>
      <c r="F1196" s="360"/>
      <c r="G1196" s="361">
        <v>0</v>
      </c>
      <c r="H1196" s="361">
        <f t="shared" si="67"/>
        <v>0</v>
      </c>
      <c r="I1196" s="361">
        <v>0</v>
      </c>
      <c r="J1196" s="361">
        <v>0</v>
      </c>
      <c r="K1196" s="361">
        <v>0</v>
      </c>
      <c r="L1196" s="361">
        <v>0</v>
      </c>
      <c r="M1196" s="361">
        <v>0</v>
      </c>
      <c r="N1196" s="361">
        <v>0</v>
      </c>
      <c r="O1196" s="361">
        <v>0</v>
      </c>
      <c r="P1196" s="361">
        <v>0</v>
      </c>
      <c r="Q1196" s="361">
        <v>0</v>
      </c>
      <c r="R1196" s="361">
        <v>0</v>
      </c>
      <c r="S1196" s="361">
        <v>0</v>
      </c>
      <c r="T1196" s="361">
        <v>0</v>
      </c>
      <c r="U1196" s="361">
        <v>0</v>
      </c>
      <c r="V1196" s="361">
        <v>0</v>
      </c>
      <c r="W1196" s="361">
        <v>0</v>
      </c>
      <c r="X1196" s="361">
        <v>0</v>
      </c>
      <c r="Y1196" s="361">
        <v>0</v>
      </c>
      <c r="Z1196" s="362">
        <f t="shared" si="63"/>
        <v>0</v>
      </c>
      <c r="AA1196" s="365"/>
    </row>
    <row r="1197" spans="1:27" s="364" customFormat="1" ht="12.75" customHeight="1">
      <c r="A1197" s="358">
        <f t="shared" si="44"/>
        <v>15</v>
      </c>
      <c r="B1197" s="398">
        <v>610507580040101</v>
      </c>
      <c r="C1197" s="417" t="s">
        <v>1361</v>
      </c>
      <c r="D1197" s="359">
        <f>+SUMIF('BG SISTEMA'!A:A,'CA EF'!B1197,'BG SISTEMA'!F:F)</f>
        <v>0</v>
      </c>
      <c r="E1197" s="360"/>
      <c r="F1197" s="360"/>
      <c r="G1197" s="361">
        <v>0</v>
      </c>
      <c r="H1197" s="361">
        <f t="shared" si="67"/>
        <v>0</v>
      </c>
      <c r="I1197" s="361">
        <v>0</v>
      </c>
      <c r="J1197" s="361">
        <v>0</v>
      </c>
      <c r="K1197" s="361">
        <v>0</v>
      </c>
      <c r="L1197" s="361">
        <v>0</v>
      </c>
      <c r="M1197" s="361">
        <v>0</v>
      </c>
      <c r="N1197" s="361">
        <v>0</v>
      </c>
      <c r="O1197" s="361">
        <v>0</v>
      </c>
      <c r="P1197" s="361">
        <v>0</v>
      </c>
      <c r="Q1197" s="361">
        <v>0</v>
      </c>
      <c r="R1197" s="361">
        <v>0</v>
      </c>
      <c r="S1197" s="361">
        <v>0</v>
      </c>
      <c r="T1197" s="361">
        <v>0</v>
      </c>
      <c r="U1197" s="361">
        <v>0</v>
      </c>
      <c r="V1197" s="361">
        <v>0</v>
      </c>
      <c r="W1197" s="361">
        <v>0</v>
      </c>
      <c r="X1197" s="361">
        <v>0</v>
      </c>
      <c r="Y1197" s="361">
        <v>0</v>
      </c>
      <c r="Z1197" s="362">
        <f t="shared" si="63"/>
        <v>0</v>
      </c>
      <c r="AA1197" s="363"/>
    </row>
    <row r="1198" spans="1:27" s="364" customFormat="1" ht="12.75" customHeight="1">
      <c r="A1198" s="358">
        <f t="shared" si="44"/>
        <v>15</v>
      </c>
      <c r="B1198" s="398">
        <v>610507580040199</v>
      </c>
      <c r="C1198" s="417" t="s">
        <v>1362</v>
      </c>
      <c r="D1198" s="359">
        <f>+SUMIF('BG SISTEMA'!A:A,'CA EF'!B1198,'BG SISTEMA'!F:F)</f>
        <v>0</v>
      </c>
      <c r="E1198" s="360"/>
      <c r="F1198" s="360"/>
      <c r="G1198" s="361">
        <v>0</v>
      </c>
      <c r="H1198" s="361">
        <f t="shared" si="67"/>
        <v>0</v>
      </c>
      <c r="I1198" s="361">
        <v>0</v>
      </c>
      <c r="J1198" s="361">
        <v>0</v>
      </c>
      <c r="K1198" s="361">
        <v>0</v>
      </c>
      <c r="L1198" s="361">
        <v>0</v>
      </c>
      <c r="M1198" s="361">
        <v>0</v>
      </c>
      <c r="N1198" s="361">
        <v>0</v>
      </c>
      <c r="O1198" s="361">
        <v>0</v>
      </c>
      <c r="P1198" s="361">
        <v>0</v>
      </c>
      <c r="Q1198" s="361">
        <v>0</v>
      </c>
      <c r="R1198" s="361">
        <v>0</v>
      </c>
      <c r="S1198" s="361">
        <v>0</v>
      </c>
      <c r="T1198" s="361">
        <v>0</v>
      </c>
      <c r="U1198" s="361">
        <v>0</v>
      </c>
      <c r="V1198" s="361">
        <v>0</v>
      </c>
      <c r="W1198" s="361">
        <v>0</v>
      </c>
      <c r="X1198" s="361">
        <v>0</v>
      </c>
      <c r="Y1198" s="361">
        <v>0</v>
      </c>
      <c r="Z1198" s="362">
        <f t="shared" si="63"/>
        <v>0</v>
      </c>
      <c r="AA1198" s="365"/>
    </row>
    <row r="1199" spans="1:27" s="364" customFormat="1" ht="12.75" customHeight="1">
      <c r="A1199" s="358">
        <f t="shared" si="44"/>
        <v>15</v>
      </c>
      <c r="B1199" s="398">
        <v>610507580050101</v>
      </c>
      <c r="C1199" s="417" t="s">
        <v>1363</v>
      </c>
      <c r="D1199" s="359">
        <f>+SUMIF('BG SISTEMA'!A:A,'CA EF'!B1199,'BG SISTEMA'!F:F)</f>
        <v>-1557</v>
      </c>
      <c r="E1199" s="360"/>
      <c r="F1199" s="360"/>
      <c r="G1199" s="361">
        <v>0</v>
      </c>
      <c r="H1199" s="361">
        <f t="shared" si="67"/>
        <v>-1557</v>
      </c>
      <c r="I1199" s="361">
        <v>0</v>
      </c>
      <c r="J1199" s="361">
        <v>0</v>
      </c>
      <c r="K1199" s="361">
        <v>0</v>
      </c>
      <c r="L1199" s="361">
        <v>0</v>
      </c>
      <c r="M1199" s="361">
        <v>0</v>
      </c>
      <c r="N1199" s="361">
        <v>0</v>
      </c>
      <c r="O1199" s="361">
        <v>0</v>
      </c>
      <c r="P1199" s="361">
        <v>0</v>
      </c>
      <c r="Q1199" s="361">
        <v>0</v>
      </c>
      <c r="R1199" s="361">
        <v>0</v>
      </c>
      <c r="S1199" s="361">
        <f>-$H1199</f>
        <v>1557</v>
      </c>
      <c r="T1199" s="361">
        <v>0</v>
      </c>
      <c r="U1199" s="361">
        <v>0</v>
      </c>
      <c r="V1199" s="361">
        <v>0</v>
      </c>
      <c r="W1199" s="361">
        <v>0</v>
      </c>
      <c r="X1199" s="361">
        <v>0</v>
      </c>
      <c r="Y1199" s="361">
        <v>0</v>
      </c>
      <c r="Z1199" s="362">
        <f t="shared" si="63"/>
        <v>0</v>
      </c>
      <c r="AA1199" s="365"/>
    </row>
    <row r="1200" spans="1:27" s="364" customFormat="1" ht="12.75" customHeight="1">
      <c r="A1200" s="358">
        <f t="shared" si="44"/>
        <v>15</v>
      </c>
      <c r="B1200" s="398">
        <v>610507580050199</v>
      </c>
      <c r="C1200" s="417" t="s">
        <v>1364</v>
      </c>
      <c r="D1200" s="359">
        <f>+SUMIF('BG SISTEMA'!A:A,'CA EF'!B1200,'BG SISTEMA'!F:F)</f>
        <v>-718</v>
      </c>
      <c r="E1200" s="360"/>
      <c r="F1200" s="360"/>
      <c r="G1200" s="361">
        <v>0</v>
      </c>
      <c r="H1200" s="361">
        <f t="shared" si="67"/>
        <v>-718</v>
      </c>
      <c r="I1200" s="361">
        <v>0</v>
      </c>
      <c r="J1200" s="361">
        <v>0</v>
      </c>
      <c r="K1200" s="361">
        <v>0</v>
      </c>
      <c r="L1200" s="361">
        <v>0</v>
      </c>
      <c r="M1200" s="361">
        <v>0</v>
      </c>
      <c r="N1200" s="361">
        <v>0</v>
      </c>
      <c r="O1200" s="361">
        <v>0</v>
      </c>
      <c r="P1200" s="361">
        <v>0</v>
      </c>
      <c r="Q1200" s="361">
        <v>0</v>
      </c>
      <c r="R1200" s="361">
        <v>0</v>
      </c>
      <c r="S1200" s="361">
        <f>-$H1200</f>
        <v>718</v>
      </c>
      <c r="T1200" s="361">
        <v>0</v>
      </c>
      <c r="U1200" s="361">
        <v>0</v>
      </c>
      <c r="V1200" s="361">
        <v>0</v>
      </c>
      <c r="W1200" s="361">
        <v>0</v>
      </c>
      <c r="X1200" s="361">
        <v>0</v>
      </c>
      <c r="Y1200" s="361">
        <v>0</v>
      </c>
      <c r="Z1200" s="362">
        <f t="shared" si="63"/>
        <v>0</v>
      </c>
      <c r="AA1200" s="365"/>
    </row>
    <row r="1201" spans="1:27" s="364" customFormat="1" ht="12.75" customHeight="1">
      <c r="A1201" s="358">
        <f t="shared" ref="A1201:A1441" si="89">+LEN(B1201)</f>
        <v>15</v>
      </c>
      <c r="B1201" s="398">
        <v>610507580050299</v>
      </c>
      <c r="C1201" s="417" t="s">
        <v>1365</v>
      </c>
      <c r="D1201" s="359">
        <f>+SUMIF('BG SISTEMA'!A:A,'CA EF'!B1201,'BG SISTEMA'!F:F)</f>
        <v>0</v>
      </c>
      <c r="E1201" s="360"/>
      <c r="F1201" s="360"/>
      <c r="G1201" s="361">
        <v>0</v>
      </c>
      <c r="H1201" s="361">
        <f t="shared" si="67"/>
        <v>0</v>
      </c>
      <c r="I1201" s="361">
        <v>0</v>
      </c>
      <c r="J1201" s="361">
        <v>0</v>
      </c>
      <c r="K1201" s="361">
        <v>0</v>
      </c>
      <c r="L1201" s="361">
        <v>0</v>
      </c>
      <c r="M1201" s="361">
        <v>0</v>
      </c>
      <c r="N1201" s="361">
        <v>0</v>
      </c>
      <c r="O1201" s="361">
        <v>0</v>
      </c>
      <c r="P1201" s="361">
        <v>0</v>
      </c>
      <c r="Q1201" s="361">
        <v>0</v>
      </c>
      <c r="R1201" s="361">
        <v>0</v>
      </c>
      <c r="S1201" s="361">
        <v>0</v>
      </c>
      <c r="T1201" s="361">
        <v>0</v>
      </c>
      <c r="U1201" s="361">
        <v>0</v>
      </c>
      <c r="V1201" s="361">
        <v>0</v>
      </c>
      <c r="W1201" s="361">
        <v>0</v>
      </c>
      <c r="X1201" s="361">
        <v>0</v>
      </c>
      <c r="Y1201" s="361">
        <v>0</v>
      </c>
      <c r="Z1201" s="362">
        <f t="shared" si="63"/>
        <v>0</v>
      </c>
      <c r="AA1201" s="365"/>
    </row>
    <row r="1202" spans="1:27" s="364" customFormat="1" ht="12.75" customHeight="1">
      <c r="A1202" s="358">
        <f t="shared" si="89"/>
        <v>15</v>
      </c>
      <c r="B1202" s="398">
        <v>610507580060101</v>
      </c>
      <c r="C1202" s="417" t="s">
        <v>1366</v>
      </c>
      <c r="D1202" s="359">
        <f>+SUMIF('BG SISTEMA'!A:A,'CA EF'!B1202,'BG SISTEMA'!F:F)</f>
        <v>0</v>
      </c>
      <c r="E1202" s="360"/>
      <c r="F1202" s="360"/>
      <c r="G1202" s="361">
        <v>0</v>
      </c>
      <c r="H1202" s="361">
        <f t="shared" si="67"/>
        <v>0</v>
      </c>
      <c r="I1202" s="361">
        <v>0</v>
      </c>
      <c r="J1202" s="361">
        <v>0</v>
      </c>
      <c r="K1202" s="361">
        <v>0</v>
      </c>
      <c r="L1202" s="361">
        <v>0</v>
      </c>
      <c r="M1202" s="361">
        <v>0</v>
      </c>
      <c r="N1202" s="361">
        <v>0</v>
      </c>
      <c r="O1202" s="361">
        <v>0</v>
      </c>
      <c r="P1202" s="361">
        <v>0</v>
      </c>
      <c r="Q1202" s="361">
        <v>0</v>
      </c>
      <c r="R1202" s="361">
        <v>0</v>
      </c>
      <c r="S1202" s="361">
        <v>0</v>
      </c>
      <c r="T1202" s="361">
        <v>0</v>
      </c>
      <c r="U1202" s="361">
        <v>0</v>
      </c>
      <c r="V1202" s="361">
        <v>0</v>
      </c>
      <c r="W1202" s="361">
        <v>0</v>
      </c>
      <c r="X1202" s="361">
        <v>0</v>
      </c>
      <c r="Y1202" s="361">
        <v>0</v>
      </c>
      <c r="Z1202" s="362">
        <f t="shared" si="63"/>
        <v>0</v>
      </c>
      <c r="AA1202" s="365"/>
    </row>
    <row r="1203" spans="1:27" s="364" customFormat="1" ht="12.75" customHeight="1">
      <c r="A1203" s="358">
        <f t="shared" si="89"/>
        <v>15</v>
      </c>
      <c r="B1203" s="398">
        <v>610507580060199</v>
      </c>
      <c r="C1203" s="417" t="s">
        <v>1367</v>
      </c>
      <c r="D1203" s="359">
        <f>+SUMIF('BG SISTEMA'!A:A,'CA EF'!B1203,'BG SISTEMA'!F:F)</f>
        <v>0</v>
      </c>
      <c r="E1203" s="360"/>
      <c r="F1203" s="360"/>
      <c r="G1203" s="361">
        <v>0</v>
      </c>
      <c r="H1203" s="361">
        <f t="shared" si="67"/>
        <v>0</v>
      </c>
      <c r="I1203" s="361">
        <v>0</v>
      </c>
      <c r="J1203" s="361">
        <v>0</v>
      </c>
      <c r="K1203" s="361">
        <v>0</v>
      </c>
      <c r="L1203" s="361">
        <v>0</v>
      </c>
      <c r="M1203" s="361">
        <v>0</v>
      </c>
      <c r="N1203" s="361">
        <v>0</v>
      </c>
      <c r="O1203" s="361">
        <v>0</v>
      </c>
      <c r="P1203" s="361">
        <v>0</v>
      </c>
      <c r="Q1203" s="361">
        <v>0</v>
      </c>
      <c r="R1203" s="361">
        <v>0</v>
      </c>
      <c r="S1203" s="361">
        <v>0</v>
      </c>
      <c r="T1203" s="361">
        <v>0</v>
      </c>
      <c r="U1203" s="361">
        <v>0</v>
      </c>
      <c r="V1203" s="361">
        <v>0</v>
      </c>
      <c r="W1203" s="361">
        <v>0</v>
      </c>
      <c r="X1203" s="361">
        <v>0</v>
      </c>
      <c r="Y1203" s="361">
        <v>0</v>
      </c>
      <c r="Z1203" s="362">
        <f t="shared" si="63"/>
        <v>0</v>
      </c>
      <c r="AA1203" s="365"/>
    </row>
    <row r="1204" spans="1:27" s="364" customFormat="1" ht="12.75" customHeight="1">
      <c r="A1204" s="358">
        <f t="shared" si="89"/>
        <v>15</v>
      </c>
      <c r="B1204" s="398">
        <v>610507580070101</v>
      </c>
      <c r="C1204" s="417" t="s">
        <v>1368</v>
      </c>
      <c r="D1204" s="359">
        <f>+SUMIF('BG SISTEMA'!A:A,'CA EF'!B1204,'BG SISTEMA'!F:F)</f>
        <v>0</v>
      </c>
      <c r="E1204" s="360"/>
      <c r="F1204" s="360"/>
      <c r="G1204" s="361">
        <v>0</v>
      </c>
      <c r="H1204" s="361">
        <f t="shared" si="67"/>
        <v>0</v>
      </c>
      <c r="I1204" s="361">
        <v>0</v>
      </c>
      <c r="J1204" s="361">
        <v>0</v>
      </c>
      <c r="K1204" s="361">
        <v>0</v>
      </c>
      <c r="L1204" s="361">
        <v>0</v>
      </c>
      <c r="M1204" s="361">
        <v>0</v>
      </c>
      <c r="N1204" s="361">
        <v>0</v>
      </c>
      <c r="O1204" s="361">
        <v>0</v>
      </c>
      <c r="P1204" s="361">
        <v>0</v>
      </c>
      <c r="Q1204" s="361">
        <v>0</v>
      </c>
      <c r="R1204" s="361">
        <v>0</v>
      </c>
      <c r="S1204" s="361">
        <v>0</v>
      </c>
      <c r="T1204" s="361">
        <v>0</v>
      </c>
      <c r="U1204" s="361">
        <v>0</v>
      </c>
      <c r="V1204" s="361">
        <v>0</v>
      </c>
      <c r="W1204" s="361">
        <v>0</v>
      </c>
      <c r="X1204" s="361">
        <v>0</v>
      </c>
      <c r="Y1204" s="361">
        <v>0</v>
      </c>
      <c r="Z1204" s="362">
        <f t="shared" si="63"/>
        <v>0</v>
      </c>
      <c r="AA1204" s="365"/>
    </row>
    <row r="1205" spans="1:27" s="364" customFormat="1" ht="12.75" customHeight="1">
      <c r="A1205" s="358">
        <f t="shared" si="89"/>
        <v>15</v>
      </c>
      <c r="B1205" s="398">
        <v>610507580070199</v>
      </c>
      <c r="C1205" s="417" t="s">
        <v>1369</v>
      </c>
      <c r="D1205" s="359">
        <f>+SUMIF('BG SISTEMA'!A:A,'CA EF'!B1205,'BG SISTEMA'!F:F)</f>
        <v>0</v>
      </c>
      <c r="E1205" s="360"/>
      <c r="F1205" s="360"/>
      <c r="G1205" s="361">
        <v>0</v>
      </c>
      <c r="H1205" s="361">
        <f t="shared" si="67"/>
        <v>0</v>
      </c>
      <c r="I1205" s="361">
        <v>0</v>
      </c>
      <c r="J1205" s="361">
        <v>0</v>
      </c>
      <c r="K1205" s="361">
        <v>0</v>
      </c>
      <c r="L1205" s="361">
        <v>0</v>
      </c>
      <c r="M1205" s="361">
        <v>0</v>
      </c>
      <c r="N1205" s="361">
        <v>0</v>
      </c>
      <c r="O1205" s="361">
        <v>0</v>
      </c>
      <c r="P1205" s="361">
        <v>0</v>
      </c>
      <c r="Q1205" s="361">
        <v>0</v>
      </c>
      <c r="R1205" s="361">
        <v>0</v>
      </c>
      <c r="S1205" s="361">
        <v>0</v>
      </c>
      <c r="T1205" s="361">
        <v>0</v>
      </c>
      <c r="U1205" s="361">
        <v>0</v>
      </c>
      <c r="V1205" s="361">
        <v>0</v>
      </c>
      <c r="W1205" s="361">
        <v>0</v>
      </c>
      <c r="X1205" s="361">
        <v>0</v>
      </c>
      <c r="Y1205" s="361">
        <v>0</v>
      </c>
      <c r="Z1205" s="362">
        <f t="shared" si="63"/>
        <v>0</v>
      </c>
      <c r="AA1205" s="365"/>
    </row>
    <row r="1206" spans="1:27" s="364" customFormat="1" ht="12.75" customHeight="1">
      <c r="A1206" s="358">
        <f t="shared" si="89"/>
        <v>15</v>
      </c>
      <c r="B1206" s="398">
        <v>610507580080101</v>
      </c>
      <c r="C1206" s="417" t="s">
        <v>1370</v>
      </c>
      <c r="D1206" s="359">
        <f>+SUMIF('BG SISTEMA'!A:A,'CA EF'!B1206,'BG SISTEMA'!F:F)</f>
        <v>0</v>
      </c>
      <c r="E1206" s="360"/>
      <c r="F1206" s="360"/>
      <c r="G1206" s="361">
        <v>0</v>
      </c>
      <c r="H1206" s="361">
        <f t="shared" si="67"/>
        <v>0</v>
      </c>
      <c r="I1206" s="361">
        <v>0</v>
      </c>
      <c r="J1206" s="361">
        <v>0</v>
      </c>
      <c r="K1206" s="361">
        <v>0</v>
      </c>
      <c r="L1206" s="361">
        <v>0</v>
      </c>
      <c r="M1206" s="361">
        <v>0</v>
      </c>
      <c r="N1206" s="361">
        <v>0</v>
      </c>
      <c r="O1206" s="361">
        <v>0</v>
      </c>
      <c r="P1206" s="361">
        <v>0</v>
      </c>
      <c r="Q1206" s="361">
        <v>0</v>
      </c>
      <c r="R1206" s="361">
        <v>0</v>
      </c>
      <c r="S1206" s="361">
        <v>0</v>
      </c>
      <c r="T1206" s="361">
        <v>0</v>
      </c>
      <c r="U1206" s="361">
        <v>0</v>
      </c>
      <c r="V1206" s="361">
        <v>0</v>
      </c>
      <c r="W1206" s="361">
        <v>0</v>
      </c>
      <c r="X1206" s="361">
        <v>0</v>
      </c>
      <c r="Y1206" s="361">
        <v>0</v>
      </c>
      <c r="Z1206" s="362">
        <f t="shared" si="63"/>
        <v>0</v>
      </c>
      <c r="AA1206" s="365"/>
    </row>
    <row r="1207" spans="1:27" s="364" customFormat="1" ht="12.75" customHeight="1">
      <c r="A1207" s="358">
        <f t="shared" si="89"/>
        <v>15</v>
      </c>
      <c r="B1207" s="398">
        <v>610507580080199</v>
      </c>
      <c r="C1207" s="417" t="s">
        <v>1371</v>
      </c>
      <c r="D1207" s="359">
        <f>+SUMIF('BG SISTEMA'!A:A,'CA EF'!B1207,'BG SISTEMA'!F:F)</f>
        <v>-86759363</v>
      </c>
      <c r="E1207" s="360"/>
      <c r="F1207" s="360"/>
      <c r="G1207" s="361">
        <v>0</v>
      </c>
      <c r="H1207" s="361">
        <f t="shared" si="67"/>
        <v>-86759363</v>
      </c>
      <c r="I1207" s="361">
        <v>0</v>
      </c>
      <c r="J1207" s="361">
        <v>0</v>
      </c>
      <c r="K1207" s="361">
        <v>0</v>
      </c>
      <c r="L1207" s="361">
        <v>0</v>
      </c>
      <c r="M1207" s="361">
        <v>0</v>
      </c>
      <c r="N1207" s="361">
        <v>0</v>
      </c>
      <c r="O1207" s="361">
        <v>0</v>
      </c>
      <c r="P1207" s="361">
        <v>0</v>
      </c>
      <c r="Q1207" s="361">
        <v>0</v>
      </c>
      <c r="R1207" s="361">
        <v>0</v>
      </c>
      <c r="S1207" s="361">
        <v>0</v>
      </c>
      <c r="T1207" s="361">
        <v>0</v>
      </c>
      <c r="U1207" s="361">
        <v>0</v>
      </c>
      <c r="V1207" s="361">
        <v>0</v>
      </c>
      <c r="W1207" s="361">
        <v>0</v>
      </c>
      <c r="X1207" s="361">
        <v>0</v>
      </c>
      <c r="Y1207" s="361">
        <f>-$H1207</f>
        <v>86759363</v>
      </c>
      <c r="Z1207" s="362">
        <f t="shared" si="63"/>
        <v>0</v>
      </c>
      <c r="AA1207" s="365"/>
    </row>
    <row r="1208" spans="1:27" s="364" customFormat="1" ht="12.75" customHeight="1">
      <c r="A1208" s="358">
        <f t="shared" si="89"/>
        <v>15</v>
      </c>
      <c r="B1208" s="398">
        <v>610507580090101</v>
      </c>
      <c r="C1208" s="417" t="s">
        <v>1372</v>
      </c>
      <c r="D1208" s="359">
        <f>+SUMIF('BG SISTEMA'!A:A,'CA EF'!B1208,'BG SISTEMA'!F:F)</f>
        <v>0</v>
      </c>
      <c r="E1208" s="360"/>
      <c r="F1208" s="360"/>
      <c r="G1208" s="361">
        <v>0</v>
      </c>
      <c r="H1208" s="361">
        <f t="shared" si="67"/>
        <v>0</v>
      </c>
      <c r="I1208" s="361">
        <v>0</v>
      </c>
      <c r="J1208" s="361">
        <v>0</v>
      </c>
      <c r="K1208" s="361">
        <v>0</v>
      </c>
      <c r="L1208" s="361">
        <v>0</v>
      </c>
      <c r="M1208" s="361">
        <v>0</v>
      </c>
      <c r="N1208" s="361">
        <v>0</v>
      </c>
      <c r="O1208" s="361">
        <v>0</v>
      </c>
      <c r="P1208" s="361">
        <v>0</v>
      </c>
      <c r="Q1208" s="361">
        <v>0</v>
      </c>
      <c r="R1208" s="361">
        <v>0</v>
      </c>
      <c r="S1208" s="361">
        <v>0</v>
      </c>
      <c r="T1208" s="361">
        <v>0</v>
      </c>
      <c r="U1208" s="361">
        <v>0</v>
      </c>
      <c r="V1208" s="361">
        <v>0</v>
      </c>
      <c r="W1208" s="361">
        <v>0</v>
      </c>
      <c r="X1208" s="361">
        <v>0</v>
      </c>
      <c r="Y1208" s="361">
        <v>0</v>
      </c>
      <c r="Z1208" s="362">
        <f t="shared" si="63"/>
        <v>0</v>
      </c>
      <c r="AA1208" s="363"/>
    </row>
    <row r="1209" spans="1:27" s="364" customFormat="1" ht="12.75" customHeight="1">
      <c r="A1209" s="358">
        <f t="shared" si="89"/>
        <v>15</v>
      </c>
      <c r="B1209" s="398">
        <v>610507580090199</v>
      </c>
      <c r="C1209" s="417" t="s">
        <v>1373</v>
      </c>
      <c r="D1209" s="359">
        <f>+SUMIF('BG SISTEMA'!A:A,'CA EF'!B1209,'BG SISTEMA'!F:F)</f>
        <v>-19092915</v>
      </c>
      <c r="E1209" s="360"/>
      <c r="F1209" s="360"/>
      <c r="G1209" s="361">
        <v>0</v>
      </c>
      <c r="H1209" s="361">
        <f t="shared" si="67"/>
        <v>-19092915</v>
      </c>
      <c r="I1209" s="361">
        <v>0</v>
      </c>
      <c r="J1209" s="361">
        <v>0</v>
      </c>
      <c r="K1209" s="361">
        <v>0</v>
      </c>
      <c r="L1209" s="361">
        <v>0</v>
      </c>
      <c r="M1209" s="361">
        <v>0</v>
      </c>
      <c r="N1209" s="361">
        <v>0</v>
      </c>
      <c r="O1209" s="361">
        <v>0</v>
      </c>
      <c r="P1209" s="361">
        <v>0</v>
      </c>
      <c r="Q1209" s="361">
        <v>0</v>
      </c>
      <c r="R1209" s="361">
        <v>0</v>
      </c>
      <c r="S1209" s="361">
        <v>0</v>
      </c>
      <c r="T1209" s="361">
        <v>0</v>
      </c>
      <c r="U1209" s="361">
        <v>0</v>
      </c>
      <c r="V1209" s="361">
        <v>0</v>
      </c>
      <c r="W1209" s="361">
        <v>0</v>
      </c>
      <c r="X1209" s="361">
        <v>0</v>
      </c>
      <c r="Y1209" s="361">
        <f>-$H1209</f>
        <v>19092915</v>
      </c>
      <c r="Z1209" s="362">
        <f t="shared" si="63"/>
        <v>0</v>
      </c>
      <c r="AA1209" s="363"/>
    </row>
    <row r="1210" spans="1:27" s="364" customFormat="1" ht="12.75" customHeight="1">
      <c r="A1210" s="358">
        <f t="shared" si="89"/>
        <v>15</v>
      </c>
      <c r="B1210" s="398">
        <v>610507580100101</v>
      </c>
      <c r="C1210" s="417" t="s">
        <v>1374</v>
      </c>
      <c r="D1210" s="359">
        <f>+SUMIF('BG SISTEMA'!A:A,'CA EF'!B1210,'BG SISTEMA'!F:F)</f>
        <v>0</v>
      </c>
      <c r="E1210" s="360"/>
      <c r="F1210" s="360"/>
      <c r="G1210" s="361">
        <v>0</v>
      </c>
      <c r="H1210" s="361">
        <f t="shared" si="67"/>
        <v>0</v>
      </c>
      <c r="I1210" s="361">
        <v>0</v>
      </c>
      <c r="J1210" s="361">
        <v>0</v>
      </c>
      <c r="K1210" s="361">
        <v>0</v>
      </c>
      <c r="L1210" s="361">
        <v>0</v>
      </c>
      <c r="M1210" s="361">
        <v>0</v>
      </c>
      <c r="N1210" s="361">
        <v>0</v>
      </c>
      <c r="O1210" s="361">
        <v>0</v>
      </c>
      <c r="P1210" s="361">
        <v>0</v>
      </c>
      <c r="Q1210" s="361">
        <v>0</v>
      </c>
      <c r="R1210" s="361">
        <v>0</v>
      </c>
      <c r="S1210" s="361">
        <v>0</v>
      </c>
      <c r="T1210" s="361">
        <v>0</v>
      </c>
      <c r="U1210" s="361">
        <v>0</v>
      </c>
      <c r="V1210" s="361">
        <v>0</v>
      </c>
      <c r="W1210" s="361">
        <v>0</v>
      </c>
      <c r="X1210" s="361">
        <v>0</v>
      </c>
      <c r="Y1210" s="361">
        <v>0</v>
      </c>
      <c r="Z1210" s="362">
        <f t="shared" si="63"/>
        <v>0</v>
      </c>
      <c r="AA1210" s="363"/>
    </row>
    <row r="1211" spans="1:27" s="364" customFormat="1" ht="12.75" customHeight="1">
      <c r="A1211" s="358">
        <f t="shared" si="89"/>
        <v>15</v>
      </c>
      <c r="B1211" s="398">
        <v>610507580100199</v>
      </c>
      <c r="C1211" s="417" t="s">
        <v>1375</v>
      </c>
      <c r="D1211" s="359">
        <f>+SUMIF('BG SISTEMA'!A:A,'CA EF'!B1211,'BG SISTEMA'!F:F)</f>
        <v>0</v>
      </c>
      <c r="E1211" s="360"/>
      <c r="F1211" s="360"/>
      <c r="G1211" s="361">
        <v>0</v>
      </c>
      <c r="H1211" s="361">
        <f t="shared" si="67"/>
        <v>0</v>
      </c>
      <c r="I1211" s="361">
        <v>0</v>
      </c>
      <c r="J1211" s="361">
        <v>0</v>
      </c>
      <c r="K1211" s="361">
        <v>0</v>
      </c>
      <c r="L1211" s="361">
        <v>0</v>
      </c>
      <c r="M1211" s="361">
        <v>0</v>
      </c>
      <c r="N1211" s="361">
        <v>0</v>
      </c>
      <c r="O1211" s="361">
        <v>0</v>
      </c>
      <c r="P1211" s="361">
        <v>0</v>
      </c>
      <c r="Q1211" s="361">
        <v>0</v>
      </c>
      <c r="R1211" s="361">
        <v>0</v>
      </c>
      <c r="S1211" s="361">
        <v>0</v>
      </c>
      <c r="T1211" s="361">
        <v>0</v>
      </c>
      <c r="U1211" s="361">
        <v>0</v>
      </c>
      <c r="V1211" s="361">
        <v>0</v>
      </c>
      <c r="W1211" s="361">
        <v>0</v>
      </c>
      <c r="X1211" s="361">
        <v>0</v>
      </c>
      <c r="Y1211" s="361">
        <v>0</v>
      </c>
      <c r="Z1211" s="362">
        <f t="shared" si="63"/>
        <v>0</v>
      </c>
      <c r="AA1211" s="363"/>
    </row>
    <row r="1212" spans="1:27" s="364" customFormat="1" ht="12.75" customHeight="1">
      <c r="A1212" s="358">
        <f t="shared" si="89"/>
        <v>15</v>
      </c>
      <c r="B1212" s="398">
        <v>610507580100201</v>
      </c>
      <c r="C1212" s="417" t="s">
        <v>1376</v>
      </c>
      <c r="D1212" s="359">
        <f>+SUMIF('BG SISTEMA'!A:A,'CA EF'!B1212,'BG SISTEMA'!F:F)</f>
        <v>0</v>
      </c>
      <c r="E1212" s="360"/>
      <c r="F1212" s="360"/>
      <c r="G1212" s="361">
        <v>0</v>
      </c>
      <c r="H1212" s="361">
        <f t="shared" si="67"/>
        <v>0</v>
      </c>
      <c r="I1212" s="361">
        <v>0</v>
      </c>
      <c r="J1212" s="361">
        <v>0</v>
      </c>
      <c r="K1212" s="361">
        <v>0</v>
      </c>
      <c r="L1212" s="361">
        <v>0</v>
      </c>
      <c r="M1212" s="361">
        <v>0</v>
      </c>
      <c r="N1212" s="361">
        <v>0</v>
      </c>
      <c r="O1212" s="361">
        <v>0</v>
      </c>
      <c r="P1212" s="361">
        <v>0</v>
      </c>
      <c r="Q1212" s="361">
        <v>0</v>
      </c>
      <c r="R1212" s="361">
        <v>0</v>
      </c>
      <c r="S1212" s="361">
        <v>0</v>
      </c>
      <c r="T1212" s="361">
        <v>0</v>
      </c>
      <c r="U1212" s="361">
        <v>0</v>
      </c>
      <c r="V1212" s="361">
        <v>0</v>
      </c>
      <c r="W1212" s="361">
        <v>0</v>
      </c>
      <c r="X1212" s="361">
        <v>0</v>
      </c>
      <c r="Y1212" s="361">
        <v>0</v>
      </c>
      <c r="Z1212" s="362">
        <f t="shared" si="63"/>
        <v>0</v>
      </c>
      <c r="AA1212" s="363"/>
    </row>
    <row r="1213" spans="1:27" s="364" customFormat="1" ht="12.75" customHeight="1">
      <c r="A1213" s="358">
        <f t="shared" si="89"/>
        <v>15</v>
      </c>
      <c r="B1213" s="398">
        <v>610507580100299</v>
      </c>
      <c r="C1213" s="417" t="s">
        <v>1377</v>
      </c>
      <c r="D1213" s="359">
        <f>+SUMIF('BG SISTEMA'!A:A,'CA EF'!B1213,'BG SISTEMA'!F:F)</f>
        <v>0</v>
      </c>
      <c r="E1213" s="360"/>
      <c r="F1213" s="360"/>
      <c r="G1213" s="361">
        <v>0</v>
      </c>
      <c r="H1213" s="361">
        <f t="shared" si="67"/>
        <v>0</v>
      </c>
      <c r="I1213" s="361">
        <v>0</v>
      </c>
      <c r="J1213" s="361">
        <v>0</v>
      </c>
      <c r="K1213" s="361">
        <v>0</v>
      </c>
      <c r="L1213" s="361">
        <v>0</v>
      </c>
      <c r="M1213" s="361">
        <v>0</v>
      </c>
      <c r="N1213" s="361">
        <v>0</v>
      </c>
      <c r="O1213" s="361">
        <v>0</v>
      </c>
      <c r="P1213" s="361">
        <v>0</v>
      </c>
      <c r="Q1213" s="361">
        <v>0</v>
      </c>
      <c r="R1213" s="361">
        <v>0</v>
      </c>
      <c r="S1213" s="361">
        <v>0</v>
      </c>
      <c r="T1213" s="361">
        <v>0</v>
      </c>
      <c r="U1213" s="361">
        <v>0</v>
      </c>
      <c r="V1213" s="361">
        <v>0</v>
      </c>
      <c r="W1213" s="361">
        <v>0</v>
      </c>
      <c r="X1213" s="361">
        <v>0</v>
      </c>
      <c r="Y1213" s="361">
        <v>0</v>
      </c>
      <c r="Z1213" s="362">
        <f t="shared" si="63"/>
        <v>0</v>
      </c>
      <c r="AA1213" s="363"/>
    </row>
    <row r="1214" spans="1:27" s="364" customFormat="1" ht="12.75" customHeight="1">
      <c r="A1214" s="358">
        <f t="shared" si="89"/>
        <v>15</v>
      </c>
      <c r="B1214" s="398">
        <v>610507580100301</v>
      </c>
      <c r="C1214" s="417" t="s">
        <v>1378</v>
      </c>
      <c r="D1214" s="359">
        <f>+SUMIF('BG SISTEMA'!A:A,'CA EF'!B1214,'BG SISTEMA'!F:F)</f>
        <v>0</v>
      </c>
      <c r="E1214" s="360"/>
      <c r="F1214" s="360"/>
      <c r="G1214" s="361">
        <v>0</v>
      </c>
      <c r="H1214" s="361">
        <f t="shared" si="67"/>
        <v>0</v>
      </c>
      <c r="I1214" s="361">
        <v>0</v>
      </c>
      <c r="J1214" s="361">
        <v>0</v>
      </c>
      <c r="K1214" s="361">
        <v>0</v>
      </c>
      <c r="L1214" s="361">
        <v>0</v>
      </c>
      <c r="M1214" s="361">
        <v>0</v>
      </c>
      <c r="N1214" s="361">
        <f>-$H1214</f>
        <v>0</v>
      </c>
      <c r="O1214" s="361">
        <v>0</v>
      </c>
      <c r="P1214" s="361">
        <v>0</v>
      </c>
      <c r="Q1214" s="361">
        <v>0</v>
      </c>
      <c r="R1214" s="361">
        <v>0</v>
      </c>
      <c r="S1214" s="361">
        <v>0</v>
      </c>
      <c r="T1214" s="361">
        <v>0</v>
      </c>
      <c r="U1214" s="361">
        <v>0</v>
      </c>
      <c r="V1214" s="361">
        <v>0</v>
      </c>
      <c r="W1214" s="361">
        <v>0</v>
      </c>
      <c r="X1214" s="361">
        <v>0</v>
      </c>
      <c r="Y1214" s="361">
        <v>0</v>
      </c>
      <c r="Z1214" s="362">
        <f t="shared" si="63"/>
        <v>0</v>
      </c>
      <c r="AA1214" s="363"/>
    </row>
    <row r="1215" spans="1:27" s="364" customFormat="1" ht="12.75" customHeight="1">
      <c r="A1215" s="358">
        <f t="shared" si="89"/>
        <v>15</v>
      </c>
      <c r="B1215" s="398">
        <v>610507580100399</v>
      </c>
      <c r="C1215" s="417" t="s">
        <v>1379</v>
      </c>
      <c r="D1215" s="359">
        <f>+SUMIF('BG SISTEMA'!A:A,'CA EF'!B1215,'BG SISTEMA'!F:F)</f>
        <v>-100948194</v>
      </c>
      <c r="E1215" s="360"/>
      <c r="F1215" s="360"/>
      <c r="G1215" s="361">
        <v>0</v>
      </c>
      <c r="H1215" s="361">
        <f t="shared" si="67"/>
        <v>-100948194</v>
      </c>
      <c r="I1215" s="361">
        <v>0</v>
      </c>
      <c r="J1215" s="361">
        <v>0</v>
      </c>
      <c r="K1215" s="361">
        <v>0</v>
      </c>
      <c r="L1215" s="361">
        <v>0</v>
      </c>
      <c r="M1215" s="361">
        <v>0</v>
      </c>
      <c r="N1215" s="361">
        <f>-$H1215</f>
        <v>100948194</v>
      </c>
      <c r="O1215" s="361">
        <v>0</v>
      </c>
      <c r="P1215" s="361">
        <v>0</v>
      </c>
      <c r="Q1215" s="361">
        <v>0</v>
      </c>
      <c r="R1215" s="361">
        <v>0</v>
      </c>
      <c r="S1215" s="361">
        <v>0</v>
      </c>
      <c r="T1215" s="361">
        <v>0</v>
      </c>
      <c r="U1215" s="361">
        <v>0</v>
      </c>
      <c r="V1215" s="361">
        <v>0</v>
      </c>
      <c r="W1215" s="361">
        <v>0</v>
      </c>
      <c r="X1215" s="361">
        <v>0</v>
      </c>
      <c r="Y1215" s="361">
        <v>0</v>
      </c>
      <c r="Z1215" s="362">
        <f t="shared" si="63"/>
        <v>0</v>
      </c>
      <c r="AA1215" s="363"/>
    </row>
    <row r="1216" spans="1:27" s="364" customFormat="1" ht="12.75" customHeight="1">
      <c r="A1216" s="358">
        <f t="shared" si="89"/>
        <v>15</v>
      </c>
      <c r="B1216" s="398">
        <v>610507600010101</v>
      </c>
      <c r="C1216" s="417" t="s">
        <v>1380</v>
      </c>
      <c r="D1216" s="359">
        <f>+SUMIF('BG SISTEMA'!A:A,'CA EF'!B1216,'BG SISTEMA'!F:F)</f>
        <v>0</v>
      </c>
      <c r="E1216" s="360"/>
      <c r="F1216" s="360"/>
      <c r="G1216" s="361">
        <v>0</v>
      </c>
      <c r="H1216" s="361">
        <f t="shared" si="67"/>
        <v>0</v>
      </c>
      <c r="I1216" s="361">
        <v>0</v>
      </c>
      <c r="J1216" s="361">
        <v>0</v>
      </c>
      <c r="K1216" s="361">
        <v>0</v>
      </c>
      <c r="L1216" s="361">
        <v>0</v>
      </c>
      <c r="M1216" s="361">
        <v>0</v>
      </c>
      <c r="N1216" s="361">
        <v>0</v>
      </c>
      <c r="O1216" s="361">
        <v>0</v>
      </c>
      <c r="P1216" s="361">
        <v>0</v>
      </c>
      <c r="Q1216" s="361">
        <v>0</v>
      </c>
      <c r="R1216" s="361">
        <v>0</v>
      </c>
      <c r="S1216" s="361">
        <v>0</v>
      </c>
      <c r="T1216" s="361">
        <v>0</v>
      </c>
      <c r="U1216" s="361">
        <v>0</v>
      </c>
      <c r="V1216" s="361">
        <v>0</v>
      </c>
      <c r="W1216" s="361">
        <v>0</v>
      </c>
      <c r="X1216" s="361">
        <v>0</v>
      </c>
      <c r="Y1216" s="361">
        <v>0</v>
      </c>
      <c r="Z1216" s="362">
        <f t="shared" si="63"/>
        <v>0</v>
      </c>
      <c r="AA1216" s="363"/>
    </row>
    <row r="1217" spans="1:27" s="364" customFormat="1" ht="12.75" customHeight="1">
      <c r="A1217" s="358">
        <f t="shared" si="89"/>
        <v>15</v>
      </c>
      <c r="B1217" s="398">
        <v>610507600010199</v>
      </c>
      <c r="C1217" s="417" t="s">
        <v>1381</v>
      </c>
      <c r="D1217" s="359">
        <f>+SUMIF('BG SISTEMA'!A:A,'CA EF'!B1217,'BG SISTEMA'!F:F)</f>
        <v>0</v>
      </c>
      <c r="E1217" s="360"/>
      <c r="F1217" s="360"/>
      <c r="G1217" s="361">
        <v>0</v>
      </c>
      <c r="H1217" s="361">
        <f t="shared" si="67"/>
        <v>0</v>
      </c>
      <c r="I1217" s="361">
        <v>0</v>
      </c>
      <c r="J1217" s="361">
        <v>0</v>
      </c>
      <c r="K1217" s="361">
        <v>0</v>
      </c>
      <c r="L1217" s="361">
        <v>0</v>
      </c>
      <c r="M1217" s="361">
        <v>0</v>
      </c>
      <c r="N1217" s="361">
        <v>0</v>
      </c>
      <c r="O1217" s="361">
        <v>0</v>
      </c>
      <c r="P1217" s="361">
        <v>0</v>
      </c>
      <c r="Q1217" s="361">
        <v>0</v>
      </c>
      <c r="R1217" s="361">
        <v>0</v>
      </c>
      <c r="S1217" s="361">
        <v>0</v>
      </c>
      <c r="T1217" s="361">
        <v>0</v>
      </c>
      <c r="U1217" s="361">
        <v>0</v>
      </c>
      <c r="V1217" s="361">
        <v>0</v>
      </c>
      <c r="W1217" s="361">
        <v>0</v>
      </c>
      <c r="X1217" s="361">
        <v>0</v>
      </c>
      <c r="Y1217" s="361">
        <v>0</v>
      </c>
      <c r="Z1217" s="362">
        <f t="shared" si="63"/>
        <v>0</v>
      </c>
      <c r="AA1217" s="363"/>
    </row>
    <row r="1218" spans="1:27" s="364" customFormat="1" ht="12.75" customHeight="1">
      <c r="A1218" s="358">
        <f t="shared" si="89"/>
        <v>15</v>
      </c>
      <c r="B1218" s="398">
        <v>610507600020101</v>
      </c>
      <c r="C1218" s="417" t="s">
        <v>1382</v>
      </c>
      <c r="D1218" s="359">
        <f>+SUMIF('BG SISTEMA'!A:A,'CA EF'!B1218,'BG SISTEMA'!F:F)</f>
        <v>0</v>
      </c>
      <c r="E1218" s="360"/>
      <c r="F1218" s="360"/>
      <c r="G1218" s="361">
        <v>0</v>
      </c>
      <c r="H1218" s="361">
        <f t="shared" si="67"/>
        <v>0</v>
      </c>
      <c r="I1218" s="361">
        <v>0</v>
      </c>
      <c r="J1218" s="361">
        <v>0</v>
      </c>
      <c r="K1218" s="361">
        <v>0</v>
      </c>
      <c r="L1218" s="361">
        <v>0</v>
      </c>
      <c r="M1218" s="361">
        <v>0</v>
      </c>
      <c r="N1218" s="361">
        <v>0</v>
      </c>
      <c r="O1218" s="361">
        <v>0</v>
      </c>
      <c r="P1218" s="361">
        <v>0</v>
      </c>
      <c r="Q1218" s="361">
        <v>0</v>
      </c>
      <c r="R1218" s="361">
        <v>0</v>
      </c>
      <c r="S1218" s="361">
        <v>0</v>
      </c>
      <c r="T1218" s="361">
        <v>0</v>
      </c>
      <c r="U1218" s="361">
        <v>0</v>
      </c>
      <c r="V1218" s="361">
        <v>0</v>
      </c>
      <c r="W1218" s="361">
        <v>0</v>
      </c>
      <c r="X1218" s="361">
        <v>0</v>
      </c>
      <c r="Y1218" s="361">
        <v>0</v>
      </c>
      <c r="Z1218" s="362">
        <f t="shared" si="63"/>
        <v>0</v>
      </c>
      <c r="AA1218" s="365"/>
    </row>
    <row r="1219" spans="1:27" s="364" customFormat="1" ht="12.75" customHeight="1">
      <c r="A1219" s="358">
        <f t="shared" si="89"/>
        <v>15</v>
      </c>
      <c r="B1219" s="398">
        <v>610507600020199</v>
      </c>
      <c r="C1219" s="417" t="s">
        <v>1383</v>
      </c>
      <c r="D1219" s="359">
        <f>+SUMIF('BG SISTEMA'!A:A,'CA EF'!B1219,'BG SISTEMA'!F:F)</f>
        <v>0</v>
      </c>
      <c r="E1219" s="360"/>
      <c r="F1219" s="360"/>
      <c r="G1219" s="361">
        <v>0</v>
      </c>
      <c r="H1219" s="361">
        <f t="shared" si="67"/>
        <v>0</v>
      </c>
      <c r="I1219" s="361">
        <v>0</v>
      </c>
      <c r="J1219" s="361">
        <v>0</v>
      </c>
      <c r="K1219" s="361">
        <v>0</v>
      </c>
      <c r="L1219" s="361">
        <v>0</v>
      </c>
      <c r="M1219" s="361">
        <v>0</v>
      </c>
      <c r="N1219" s="361">
        <v>0</v>
      </c>
      <c r="O1219" s="361">
        <v>0</v>
      </c>
      <c r="P1219" s="361">
        <v>0</v>
      </c>
      <c r="Q1219" s="361">
        <v>0</v>
      </c>
      <c r="R1219" s="361">
        <v>0</v>
      </c>
      <c r="S1219" s="361">
        <v>0</v>
      </c>
      <c r="T1219" s="361">
        <v>0</v>
      </c>
      <c r="U1219" s="361">
        <v>0</v>
      </c>
      <c r="V1219" s="361">
        <v>0</v>
      </c>
      <c r="W1219" s="361">
        <v>0</v>
      </c>
      <c r="X1219" s="361">
        <v>0</v>
      </c>
      <c r="Y1219" s="361">
        <v>0</v>
      </c>
      <c r="Z1219" s="362">
        <f t="shared" si="63"/>
        <v>0</v>
      </c>
      <c r="AA1219" s="365"/>
    </row>
    <row r="1220" spans="1:27" s="364" customFormat="1" ht="12.75" customHeight="1">
      <c r="A1220" s="358">
        <f t="shared" si="89"/>
        <v>15</v>
      </c>
      <c r="B1220" s="398">
        <v>610507600030101</v>
      </c>
      <c r="C1220" s="417" t="s">
        <v>1384</v>
      </c>
      <c r="D1220" s="359">
        <f>+SUMIF('BG SISTEMA'!A:A,'CA EF'!B1220,'BG SISTEMA'!F:F)</f>
        <v>-2934421</v>
      </c>
      <c r="E1220" s="360"/>
      <c r="F1220" s="360"/>
      <c r="G1220" s="361">
        <v>0</v>
      </c>
      <c r="H1220" s="361">
        <f t="shared" si="67"/>
        <v>-2934421</v>
      </c>
      <c r="I1220" s="361">
        <v>0</v>
      </c>
      <c r="J1220" s="361">
        <v>0</v>
      </c>
      <c r="K1220" s="361">
        <v>0</v>
      </c>
      <c r="L1220" s="361">
        <v>0</v>
      </c>
      <c r="M1220" s="361">
        <v>0</v>
      </c>
      <c r="N1220" s="361">
        <v>0</v>
      </c>
      <c r="O1220" s="361">
        <v>0</v>
      </c>
      <c r="P1220" s="361">
        <v>0</v>
      </c>
      <c r="Q1220" s="361">
        <v>0</v>
      </c>
      <c r="R1220" s="361">
        <v>0</v>
      </c>
      <c r="S1220" s="361">
        <f>-$H1220</f>
        <v>2934421</v>
      </c>
      <c r="T1220" s="361">
        <v>0</v>
      </c>
      <c r="U1220" s="361">
        <v>0</v>
      </c>
      <c r="V1220" s="361">
        <v>0</v>
      </c>
      <c r="W1220" s="361">
        <v>0</v>
      </c>
      <c r="X1220" s="361">
        <v>0</v>
      </c>
      <c r="Y1220" s="361">
        <v>0</v>
      </c>
      <c r="Z1220" s="362">
        <f t="shared" si="63"/>
        <v>0</v>
      </c>
      <c r="AA1220" s="365"/>
    </row>
    <row r="1221" spans="1:27" s="364" customFormat="1" ht="12.75" customHeight="1">
      <c r="A1221" s="358">
        <f t="shared" si="89"/>
        <v>15</v>
      </c>
      <c r="B1221" s="398">
        <v>610507600030199</v>
      </c>
      <c r="C1221" s="417" t="s">
        <v>1385</v>
      </c>
      <c r="D1221" s="359">
        <f>+SUMIF('BG SISTEMA'!A:A,'CA EF'!B1221,'BG SISTEMA'!F:F)</f>
        <v>-55043505</v>
      </c>
      <c r="E1221" s="360"/>
      <c r="F1221" s="360"/>
      <c r="G1221" s="361">
        <v>0</v>
      </c>
      <c r="H1221" s="361">
        <f t="shared" si="67"/>
        <v>-55043505</v>
      </c>
      <c r="I1221" s="361">
        <v>0</v>
      </c>
      <c r="J1221" s="361">
        <v>0</v>
      </c>
      <c r="K1221" s="361">
        <v>0</v>
      </c>
      <c r="L1221" s="361">
        <v>0</v>
      </c>
      <c r="M1221" s="361">
        <v>0</v>
      </c>
      <c r="N1221" s="361">
        <v>0</v>
      </c>
      <c r="O1221" s="361">
        <v>0</v>
      </c>
      <c r="P1221" s="361">
        <v>0</v>
      </c>
      <c r="Q1221" s="361">
        <v>0</v>
      </c>
      <c r="R1221" s="361">
        <v>0</v>
      </c>
      <c r="S1221" s="361">
        <f>-$H1221</f>
        <v>55043505</v>
      </c>
      <c r="T1221" s="361">
        <v>0</v>
      </c>
      <c r="U1221" s="361">
        <v>0</v>
      </c>
      <c r="V1221" s="361">
        <v>0</v>
      </c>
      <c r="W1221" s="361">
        <v>0</v>
      </c>
      <c r="X1221" s="361">
        <v>0</v>
      </c>
      <c r="Y1221" s="361">
        <v>0</v>
      </c>
      <c r="Z1221" s="362">
        <f t="shared" si="63"/>
        <v>0</v>
      </c>
      <c r="AA1221" s="365"/>
    </row>
    <row r="1222" spans="1:27" s="364" customFormat="1" ht="12.75" customHeight="1">
      <c r="A1222" s="358">
        <f t="shared" si="89"/>
        <v>15</v>
      </c>
      <c r="B1222" s="398">
        <v>610507600040101</v>
      </c>
      <c r="C1222" s="417" t="s">
        <v>1366</v>
      </c>
      <c r="D1222" s="359">
        <f>+SUMIF('BG SISTEMA'!A:A,'CA EF'!B1222,'BG SISTEMA'!F:F)</f>
        <v>0</v>
      </c>
      <c r="E1222" s="360"/>
      <c r="F1222" s="360"/>
      <c r="G1222" s="361">
        <v>0</v>
      </c>
      <c r="H1222" s="361">
        <f t="shared" si="67"/>
        <v>0</v>
      </c>
      <c r="I1222" s="361">
        <v>0</v>
      </c>
      <c r="J1222" s="361">
        <v>0</v>
      </c>
      <c r="K1222" s="361">
        <v>0</v>
      </c>
      <c r="L1222" s="361">
        <v>0</v>
      </c>
      <c r="M1222" s="361">
        <v>0</v>
      </c>
      <c r="N1222" s="361">
        <v>0</v>
      </c>
      <c r="O1222" s="361">
        <v>0</v>
      </c>
      <c r="P1222" s="361">
        <v>0</v>
      </c>
      <c r="Q1222" s="361">
        <v>0</v>
      </c>
      <c r="R1222" s="361">
        <v>0</v>
      </c>
      <c r="S1222" s="361">
        <v>0</v>
      </c>
      <c r="T1222" s="361">
        <v>0</v>
      </c>
      <c r="U1222" s="361">
        <v>0</v>
      </c>
      <c r="V1222" s="361">
        <v>0</v>
      </c>
      <c r="W1222" s="361">
        <v>0</v>
      </c>
      <c r="X1222" s="361">
        <v>0</v>
      </c>
      <c r="Y1222" s="361">
        <v>0</v>
      </c>
      <c r="Z1222" s="362">
        <f t="shared" si="63"/>
        <v>0</v>
      </c>
      <c r="AA1222" s="365"/>
    </row>
    <row r="1223" spans="1:27" s="364" customFormat="1" ht="12.75" customHeight="1">
      <c r="A1223" s="358">
        <f t="shared" si="89"/>
        <v>15</v>
      </c>
      <c r="B1223" s="398">
        <v>610507600040199</v>
      </c>
      <c r="C1223" s="417" t="s">
        <v>1367</v>
      </c>
      <c r="D1223" s="359">
        <f>+SUMIF('BG SISTEMA'!A:A,'CA EF'!B1223,'BG SISTEMA'!F:F)</f>
        <v>0</v>
      </c>
      <c r="E1223" s="360"/>
      <c r="F1223" s="360"/>
      <c r="G1223" s="361">
        <v>0</v>
      </c>
      <c r="H1223" s="361">
        <f t="shared" si="67"/>
        <v>0</v>
      </c>
      <c r="I1223" s="361">
        <v>0</v>
      </c>
      <c r="J1223" s="361">
        <v>0</v>
      </c>
      <c r="K1223" s="361">
        <v>0</v>
      </c>
      <c r="L1223" s="361">
        <v>0</v>
      </c>
      <c r="M1223" s="361">
        <v>0</v>
      </c>
      <c r="N1223" s="361">
        <v>0</v>
      </c>
      <c r="O1223" s="361">
        <v>0</v>
      </c>
      <c r="P1223" s="361">
        <v>0</v>
      </c>
      <c r="Q1223" s="361">
        <v>0</v>
      </c>
      <c r="R1223" s="361">
        <v>0</v>
      </c>
      <c r="S1223" s="361">
        <v>0</v>
      </c>
      <c r="T1223" s="361">
        <v>0</v>
      </c>
      <c r="U1223" s="361">
        <v>0</v>
      </c>
      <c r="V1223" s="361">
        <v>0</v>
      </c>
      <c r="W1223" s="361">
        <v>0</v>
      </c>
      <c r="X1223" s="361">
        <v>0</v>
      </c>
      <c r="Y1223" s="361">
        <v>0</v>
      </c>
      <c r="Z1223" s="362">
        <f t="shared" si="63"/>
        <v>0</v>
      </c>
      <c r="AA1223" s="363"/>
    </row>
    <row r="1224" spans="1:27" s="364" customFormat="1" ht="12.75" customHeight="1">
      <c r="A1224" s="358">
        <f t="shared" si="89"/>
        <v>15</v>
      </c>
      <c r="B1224" s="398">
        <v>610507600050101</v>
      </c>
      <c r="C1224" s="417" t="s">
        <v>1378</v>
      </c>
      <c r="D1224" s="359">
        <f>+SUMIF('BG SISTEMA'!A:A,'CA EF'!B1224,'BG SISTEMA'!F:F)</f>
        <v>-9548193</v>
      </c>
      <c r="E1224" s="360"/>
      <c r="F1224" s="360"/>
      <c r="G1224" s="361">
        <v>0</v>
      </c>
      <c r="H1224" s="361">
        <f t="shared" si="67"/>
        <v>-9548193</v>
      </c>
      <c r="I1224" s="361">
        <v>0</v>
      </c>
      <c r="J1224" s="361">
        <v>0</v>
      </c>
      <c r="K1224" s="361">
        <v>0</v>
      </c>
      <c r="L1224" s="361">
        <v>0</v>
      </c>
      <c r="M1224" s="361">
        <v>0</v>
      </c>
      <c r="N1224" s="361">
        <f>-$H1224</f>
        <v>9548193</v>
      </c>
      <c r="O1224" s="361">
        <v>0</v>
      </c>
      <c r="P1224" s="361">
        <v>0</v>
      </c>
      <c r="Q1224" s="361">
        <v>0</v>
      </c>
      <c r="R1224" s="361">
        <v>0</v>
      </c>
      <c r="S1224" s="361">
        <v>0</v>
      </c>
      <c r="T1224" s="361">
        <v>0</v>
      </c>
      <c r="U1224" s="361">
        <v>0</v>
      </c>
      <c r="V1224" s="361">
        <v>0</v>
      </c>
      <c r="W1224" s="361">
        <v>0</v>
      </c>
      <c r="X1224" s="361">
        <v>0</v>
      </c>
      <c r="Y1224" s="361">
        <v>0</v>
      </c>
      <c r="Z1224" s="362">
        <f t="shared" si="63"/>
        <v>0</v>
      </c>
      <c r="AA1224" s="365"/>
    </row>
    <row r="1225" spans="1:27" s="364" customFormat="1" ht="12.75" customHeight="1">
      <c r="A1225" s="358">
        <f t="shared" si="89"/>
        <v>15</v>
      </c>
      <c r="B1225" s="398">
        <v>610507600050199</v>
      </c>
      <c r="C1225" s="417" t="s">
        <v>1379</v>
      </c>
      <c r="D1225" s="359">
        <f>+SUMIF('BG SISTEMA'!A:A,'CA EF'!B1225,'BG SISTEMA'!F:F)</f>
        <v>-43457580</v>
      </c>
      <c r="E1225" s="360"/>
      <c r="F1225" s="360"/>
      <c r="G1225" s="361">
        <v>0</v>
      </c>
      <c r="H1225" s="361">
        <f t="shared" si="67"/>
        <v>-43457580</v>
      </c>
      <c r="I1225" s="361">
        <v>0</v>
      </c>
      <c r="J1225" s="361">
        <v>0</v>
      </c>
      <c r="K1225" s="361">
        <v>0</v>
      </c>
      <c r="L1225" s="361">
        <v>0</v>
      </c>
      <c r="M1225" s="361">
        <v>0</v>
      </c>
      <c r="N1225" s="361">
        <f>-$H1225</f>
        <v>43457580</v>
      </c>
      <c r="O1225" s="361">
        <v>0</v>
      </c>
      <c r="P1225" s="361">
        <v>0</v>
      </c>
      <c r="Q1225" s="361">
        <v>0</v>
      </c>
      <c r="R1225" s="361">
        <v>0</v>
      </c>
      <c r="S1225" s="361">
        <v>0</v>
      </c>
      <c r="T1225" s="361">
        <v>0</v>
      </c>
      <c r="U1225" s="361">
        <v>0</v>
      </c>
      <c r="V1225" s="361">
        <v>0</v>
      </c>
      <c r="W1225" s="361">
        <v>0</v>
      </c>
      <c r="X1225" s="361">
        <v>0</v>
      </c>
      <c r="Y1225" s="361">
        <v>0</v>
      </c>
      <c r="Z1225" s="362">
        <f t="shared" si="63"/>
        <v>0</v>
      </c>
      <c r="AA1225" s="365"/>
    </row>
    <row r="1226" spans="1:27" s="364" customFormat="1" ht="12.75" customHeight="1">
      <c r="A1226" s="358">
        <f t="shared" si="89"/>
        <v>15</v>
      </c>
      <c r="B1226" s="398">
        <v>610507600060199</v>
      </c>
      <c r="C1226" s="417" t="s">
        <v>1386</v>
      </c>
      <c r="D1226" s="359">
        <f>+SUMIF('BG SISTEMA'!A:A,'CA EF'!B1226,'BG SISTEMA'!F:F)</f>
        <v>-3636364</v>
      </c>
      <c r="E1226" s="360"/>
      <c r="F1226" s="360"/>
      <c r="G1226" s="361">
        <v>0</v>
      </c>
      <c r="H1226" s="361">
        <f t="shared" si="67"/>
        <v>-3636364</v>
      </c>
      <c r="I1226" s="361">
        <v>0</v>
      </c>
      <c r="J1226" s="361">
        <v>0</v>
      </c>
      <c r="K1226" s="361">
        <v>0</v>
      </c>
      <c r="L1226" s="361">
        <v>0</v>
      </c>
      <c r="M1226" s="361">
        <v>0</v>
      </c>
      <c r="N1226" s="361">
        <f>-$H1226</f>
        <v>3636364</v>
      </c>
      <c r="O1226" s="361">
        <v>0</v>
      </c>
      <c r="P1226" s="361">
        <v>0</v>
      </c>
      <c r="Q1226" s="361">
        <v>0</v>
      </c>
      <c r="R1226" s="361">
        <v>0</v>
      </c>
      <c r="S1226" s="361">
        <v>0</v>
      </c>
      <c r="T1226" s="361">
        <v>0</v>
      </c>
      <c r="U1226" s="361">
        <v>0</v>
      </c>
      <c r="V1226" s="361">
        <v>0</v>
      </c>
      <c r="W1226" s="361">
        <v>0</v>
      </c>
      <c r="X1226" s="361">
        <v>0</v>
      </c>
      <c r="Y1226" s="361">
        <v>0</v>
      </c>
      <c r="Z1226" s="362">
        <f t="shared" ref="Z1226" si="90">SUM(H1226:Y1226)</f>
        <v>0</v>
      </c>
      <c r="AA1226" s="365"/>
    </row>
    <row r="1227" spans="1:27" s="364" customFormat="1" ht="12.75" customHeight="1">
      <c r="A1227" s="358">
        <f t="shared" si="89"/>
        <v>15</v>
      </c>
      <c r="B1227" s="398">
        <v>610507620010101</v>
      </c>
      <c r="C1227" s="417" t="s">
        <v>1387</v>
      </c>
      <c r="D1227" s="359">
        <f>+SUMIF('BG SISTEMA'!A:A,'CA EF'!B1227,'BG SISTEMA'!F:F)</f>
        <v>0</v>
      </c>
      <c r="E1227" s="360"/>
      <c r="F1227" s="360"/>
      <c r="G1227" s="361">
        <v>0</v>
      </c>
      <c r="H1227" s="361">
        <f t="shared" si="67"/>
        <v>0</v>
      </c>
      <c r="I1227" s="361">
        <v>0</v>
      </c>
      <c r="J1227" s="361">
        <v>0</v>
      </c>
      <c r="K1227" s="361">
        <v>0</v>
      </c>
      <c r="L1227" s="361">
        <v>0</v>
      </c>
      <c r="M1227" s="361">
        <v>0</v>
      </c>
      <c r="N1227" s="361">
        <v>0</v>
      </c>
      <c r="O1227" s="361">
        <v>0</v>
      </c>
      <c r="P1227" s="361">
        <v>0</v>
      </c>
      <c r="Q1227" s="361">
        <v>0</v>
      </c>
      <c r="R1227" s="361">
        <v>0</v>
      </c>
      <c r="S1227" s="361">
        <v>0</v>
      </c>
      <c r="T1227" s="361">
        <v>0</v>
      </c>
      <c r="U1227" s="361">
        <v>0</v>
      </c>
      <c r="V1227" s="361">
        <v>0</v>
      </c>
      <c r="W1227" s="361">
        <v>0</v>
      </c>
      <c r="X1227" s="361">
        <v>0</v>
      </c>
      <c r="Y1227" s="361">
        <v>0</v>
      </c>
      <c r="Z1227" s="362">
        <f t="shared" si="63"/>
        <v>0</v>
      </c>
      <c r="AA1227" s="365"/>
    </row>
    <row r="1228" spans="1:27" s="364" customFormat="1" ht="12.75" customHeight="1">
      <c r="A1228" s="358">
        <f t="shared" si="89"/>
        <v>15</v>
      </c>
      <c r="B1228" s="398">
        <v>610507620010199</v>
      </c>
      <c r="C1228" s="417" t="s">
        <v>1388</v>
      </c>
      <c r="D1228" s="359">
        <f>+SUMIF('BG SISTEMA'!A:A,'CA EF'!B1228,'BG SISTEMA'!F:F)</f>
        <v>0</v>
      </c>
      <c r="E1228" s="360"/>
      <c r="F1228" s="360"/>
      <c r="G1228" s="361">
        <v>0</v>
      </c>
      <c r="H1228" s="361">
        <f t="shared" si="67"/>
        <v>0</v>
      </c>
      <c r="I1228" s="361">
        <v>0</v>
      </c>
      <c r="J1228" s="361">
        <v>0</v>
      </c>
      <c r="K1228" s="361">
        <v>0</v>
      </c>
      <c r="L1228" s="361">
        <v>0</v>
      </c>
      <c r="M1228" s="361">
        <v>0</v>
      </c>
      <c r="N1228" s="361">
        <v>0</v>
      </c>
      <c r="O1228" s="361">
        <v>0</v>
      </c>
      <c r="P1228" s="361">
        <v>0</v>
      </c>
      <c r="Q1228" s="361">
        <v>0</v>
      </c>
      <c r="R1228" s="361">
        <v>0</v>
      </c>
      <c r="S1228" s="361">
        <v>0</v>
      </c>
      <c r="T1228" s="361">
        <v>0</v>
      </c>
      <c r="U1228" s="361">
        <v>0</v>
      </c>
      <c r="V1228" s="361">
        <v>0</v>
      </c>
      <c r="W1228" s="361">
        <v>0</v>
      </c>
      <c r="X1228" s="361">
        <v>0</v>
      </c>
      <c r="Y1228" s="361">
        <v>0</v>
      </c>
      <c r="Z1228" s="362">
        <f t="shared" si="63"/>
        <v>0</v>
      </c>
      <c r="AA1228" s="365"/>
    </row>
    <row r="1229" spans="1:27" s="364" customFormat="1" ht="12.75" customHeight="1">
      <c r="A1229" s="358">
        <f t="shared" si="89"/>
        <v>15</v>
      </c>
      <c r="B1229" s="398">
        <v>610507620020101</v>
      </c>
      <c r="C1229" s="417" t="s">
        <v>1389</v>
      </c>
      <c r="D1229" s="359">
        <f>+SUMIF('BG SISTEMA'!A:A,'CA EF'!B1229,'BG SISTEMA'!F:F)</f>
        <v>0</v>
      </c>
      <c r="E1229" s="360"/>
      <c r="F1229" s="360"/>
      <c r="G1229" s="361">
        <v>0</v>
      </c>
      <c r="H1229" s="361">
        <f t="shared" si="67"/>
        <v>0</v>
      </c>
      <c r="I1229" s="361">
        <v>0</v>
      </c>
      <c r="J1229" s="361">
        <v>0</v>
      </c>
      <c r="K1229" s="361">
        <v>0</v>
      </c>
      <c r="L1229" s="361">
        <v>0</v>
      </c>
      <c r="M1229" s="361">
        <v>0</v>
      </c>
      <c r="N1229" s="361">
        <v>0</v>
      </c>
      <c r="O1229" s="361">
        <v>0</v>
      </c>
      <c r="P1229" s="361">
        <v>0</v>
      </c>
      <c r="Q1229" s="361">
        <v>0</v>
      </c>
      <c r="R1229" s="361">
        <v>0</v>
      </c>
      <c r="S1229" s="361">
        <v>0</v>
      </c>
      <c r="T1229" s="361">
        <v>0</v>
      </c>
      <c r="U1229" s="361">
        <v>0</v>
      </c>
      <c r="V1229" s="361">
        <v>0</v>
      </c>
      <c r="W1229" s="361">
        <v>0</v>
      </c>
      <c r="X1229" s="361">
        <v>0</v>
      </c>
      <c r="Y1229" s="361">
        <v>0</v>
      </c>
      <c r="Z1229" s="362">
        <f t="shared" si="63"/>
        <v>0</v>
      </c>
      <c r="AA1229" s="363"/>
    </row>
    <row r="1230" spans="1:27" s="364" customFormat="1" ht="12.75" customHeight="1">
      <c r="A1230" s="358">
        <f t="shared" si="89"/>
        <v>15</v>
      </c>
      <c r="B1230" s="398">
        <v>610507620020199</v>
      </c>
      <c r="C1230" s="417" t="s">
        <v>1390</v>
      </c>
      <c r="D1230" s="359">
        <f>+SUMIF('BG SISTEMA'!A:A,'CA EF'!B1230,'BG SISTEMA'!F:F)</f>
        <v>0</v>
      </c>
      <c r="E1230" s="360"/>
      <c r="F1230" s="360"/>
      <c r="G1230" s="361">
        <v>0</v>
      </c>
      <c r="H1230" s="361">
        <f t="shared" si="67"/>
        <v>0</v>
      </c>
      <c r="I1230" s="361">
        <v>0</v>
      </c>
      <c r="J1230" s="361">
        <v>0</v>
      </c>
      <c r="K1230" s="361">
        <v>0</v>
      </c>
      <c r="L1230" s="361">
        <v>0</v>
      </c>
      <c r="M1230" s="361">
        <v>0</v>
      </c>
      <c r="N1230" s="361">
        <v>0</v>
      </c>
      <c r="O1230" s="361">
        <v>0</v>
      </c>
      <c r="P1230" s="361">
        <v>0</v>
      </c>
      <c r="Q1230" s="361">
        <v>0</v>
      </c>
      <c r="R1230" s="361">
        <v>0</v>
      </c>
      <c r="S1230" s="361">
        <v>0</v>
      </c>
      <c r="T1230" s="361">
        <v>0</v>
      </c>
      <c r="U1230" s="361">
        <v>0</v>
      </c>
      <c r="V1230" s="361">
        <v>0</v>
      </c>
      <c r="W1230" s="361">
        <v>0</v>
      </c>
      <c r="X1230" s="361">
        <v>0</v>
      </c>
      <c r="Y1230" s="361">
        <v>0</v>
      </c>
      <c r="Z1230" s="362">
        <f t="shared" si="63"/>
        <v>0</v>
      </c>
      <c r="AA1230" s="365"/>
    </row>
    <row r="1231" spans="1:27" s="364" customFormat="1" ht="12.75" customHeight="1">
      <c r="A1231" s="358">
        <f t="shared" si="89"/>
        <v>15</v>
      </c>
      <c r="B1231" s="398">
        <v>620107640010101</v>
      </c>
      <c r="C1231" s="417" t="s">
        <v>1391</v>
      </c>
      <c r="D1231" s="359">
        <f>+SUMIF('BG SISTEMA'!A:A,'CA EF'!B1231,'BG SISTEMA'!F:F)</f>
        <v>0</v>
      </c>
      <c r="E1231" s="360"/>
      <c r="F1231" s="360"/>
      <c r="G1231" s="361">
        <v>0</v>
      </c>
      <c r="H1231" s="361">
        <f t="shared" si="67"/>
        <v>0</v>
      </c>
      <c r="I1231" s="361">
        <v>0</v>
      </c>
      <c r="J1231" s="361">
        <v>0</v>
      </c>
      <c r="K1231" s="361">
        <v>0</v>
      </c>
      <c r="L1231" s="361">
        <v>0</v>
      </c>
      <c r="M1231" s="361">
        <v>0</v>
      </c>
      <c r="N1231" s="361">
        <v>0</v>
      </c>
      <c r="O1231" s="361">
        <v>0</v>
      </c>
      <c r="P1231" s="361">
        <v>0</v>
      </c>
      <c r="Q1231" s="361">
        <v>0</v>
      </c>
      <c r="R1231" s="361">
        <v>0</v>
      </c>
      <c r="S1231" s="361">
        <v>0</v>
      </c>
      <c r="T1231" s="361">
        <v>0</v>
      </c>
      <c r="U1231" s="361">
        <v>0</v>
      </c>
      <c r="V1231" s="361">
        <v>0</v>
      </c>
      <c r="W1231" s="361">
        <v>0</v>
      </c>
      <c r="X1231" s="361">
        <v>0</v>
      </c>
      <c r="Y1231" s="361">
        <v>0</v>
      </c>
      <c r="Z1231" s="362">
        <f t="shared" si="63"/>
        <v>0</v>
      </c>
      <c r="AA1231" s="365"/>
    </row>
    <row r="1232" spans="1:27" s="364" customFormat="1" ht="12.75" customHeight="1">
      <c r="A1232" s="358">
        <f t="shared" si="89"/>
        <v>15</v>
      </c>
      <c r="B1232" s="398">
        <v>620107640010199</v>
      </c>
      <c r="C1232" s="417" t="s">
        <v>1392</v>
      </c>
      <c r="D1232" s="359">
        <f>+SUMIF('BG SISTEMA'!A:A,'CA EF'!B1232,'BG SISTEMA'!F:F)</f>
        <v>0</v>
      </c>
      <c r="E1232" s="360"/>
      <c r="F1232" s="360"/>
      <c r="G1232" s="361">
        <v>0</v>
      </c>
      <c r="H1232" s="361">
        <f t="shared" si="67"/>
        <v>0</v>
      </c>
      <c r="I1232" s="361">
        <v>0</v>
      </c>
      <c r="J1232" s="361">
        <v>0</v>
      </c>
      <c r="K1232" s="361">
        <v>0</v>
      </c>
      <c r="L1232" s="361">
        <v>0</v>
      </c>
      <c r="M1232" s="361">
        <v>0</v>
      </c>
      <c r="N1232" s="361">
        <v>0</v>
      </c>
      <c r="O1232" s="361">
        <v>0</v>
      </c>
      <c r="P1232" s="361">
        <v>0</v>
      </c>
      <c r="Q1232" s="361">
        <v>0</v>
      </c>
      <c r="R1232" s="361">
        <v>0</v>
      </c>
      <c r="S1232" s="361">
        <v>0</v>
      </c>
      <c r="T1232" s="361">
        <v>0</v>
      </c>
      <c r="U1232" s="361">
        <v>0</v>
      </c>
      <c r="V1232" s="361">
        <v>0</v>
      </c>
      <c r="W1232" s="361">
        <v>0</v>
      </c>
      <c r="X1232" s="361">
        <v>0</v>
      </c>
      <c r="Y1232" s="361">
        <v>0</v>
      </c>
      <c r="Z1232" s="362">
        <f t="shared" si="63"/>
        <v>0</v>
      </c>
      <c r="AA1232" s="365"/>
    </row>
    <row r="1233" spans="1:27" s="364" customFormat="1" ht="12.75" customHeight="1">
      <c r="A1233" s="358">
        <f t="shared" si="89"/>
        <v>15</v>
      </c>
      <c r="B1233" s="398">
        <v>620107640020101</v>
      </c>
      <c r="C1233" s="417" t="s">
        <v>1393</v>
      </c>
      <c r="D1233" s="359">
        <f>+SUMIF('BG SISTEMA'!A:A,'CA EF'!B1233,'BG SISTEMA'!F:F)</f>
        <v>0</v>
      </c>
      <c r="E1233" s="360"/>
      <c r="F1233" s="360"/>
      <c r="G1233" s="361">
        <v>0</v>
      </c>
      <c r="H1233" s="361">
        <f t="shared" si="67"/>
        <v>0</v>
      </c>
      <c r="I1233" s="361">
        <v>0</v>
      </c>
      <c r="J1233" s="361">
        <v>0</v>
      </c>
      <c r="K1233" s="361">
        <v>0</v>
      </c>
      <c r="L1233" s="361">
        <v>0</v>
      </c>
      <c r="M1233" s="361">
        <v>0</v>
      </c>
      <c r="N1233" s="361">
        <v>0</v>
      </c>
      <c r="O1233" s="361">
        <v>0</v>
      </c>
      <c r="P1233" s="361">
        <v>0</v>
      </c>
      <c r="Q1233" s="361">
        <v>0</v>
      </c>
      <c r="R1233" s="361">
        <v>0</v>
      </c>
      <c r="S1233" s="361">
        <v>0</v>
      </c>
      <c r="T1233" s="361">
        <v>0</v>
      </c>
      <c r="U1233" s="361">
        <v>0</v>
      </c>
      <c r="V1233" s="361">
        <v>0</v>
      </c>
      <c r="W1233" s="361">
        <v>0</v>
      </c>
      <c r="X1233" s="361">
        <v>0</v>
      </c>
      <c r="Y1233" s="361">
        <v>0</v>
      </c>
      <c r="Z1233" s="362">
        <f t="shared" si="63"/>
        <v>0</v>
      </c>
      <c r="AA1233" s="365"/>
    </row>
    <row r="1234" spans="1:27" s="364" customFormat="1" ht="12.75" customHeight="1">
      <c r="A1234" s="358">
        <f t="shared" si="89"/>
        <v>15</v>
      </c>
      <c r="B1234" s="398">
        <v>620107640020199</v>
      </c>
      <c r="C1234" s="417" t="s">
        <v>1394</v>
      </c>
      <c r="D1234" s="359">
        <f>+SUMIF('BG SISTEMA'!A:A,'CA EF'!B1234,'BG SISTEMA'!F:F)</f>
        <v>0</v>
      </c>
      <c r="E1234" s="360"/>
      <c r="F1234" s="360"/>
      <c r="G1234" s="361">
        <v>0</v>
      </c>
      <c r="H1234" s="361">
        <f t="shared" si="67"/>
        <v>0</v>
      </c>
      <c r="I1234" s="361">
        <v>0</v>
      </c>
      <c r="J1234" s="361">
        <v>0</v>
      </c>
      <c r="K1234" s="361">
        <v>0</v>
      </c>
      <c r="L1234" s="361">
        <v>0</v>
      </c>
      <c r="M1234" s="361">
        <v>0</v>
      </c>
      <c r="N1234" s="361">
        <v>0</v>
      </c>
      <c r="O1234" s="361">
        <v>0</v>
      </c>
      <c r="P1234" s="361">
        <v>0</v>
      </c>
      <c r="Q1234" s="361">
        <v>0</v>
      </c>
      <c r="R1234" s="361">
        <v>0</v>
      </c>
      <c r="S1234" s="361">
        <v>0</v>
      </c>
      <c r="T1234" s="361">
        <v>0</v>
      </c>
      <c r="U1234" s="361">
        <v>0</v>
      </c>
      <c r="V1234" s="361">
        <v>0</v>
      </c>
      <c r="W1234" s="361">
        <v>0</v>
      </c>
      <c r="X1234" s="361">
        <v>0</v>
      </c>
      <c r="Y1234" s="361">
        <v>0</v>
      </c>
      <c r="Z1234" s="362">
        <f t="shared" si="63"/>
        <v>0</v>
      </c>
      <c r="AA1234" s="365"/>
    </row>
    <row r="1235" spans="1:27" s="364" customFormat="1" ht="12.75" customHeight="1">
      <c r="A1235" s="358">
        <f t="shared" si="89"/>
        <v>15</v>
      </c>
      <c r="B1235" s="398">
        <v>620107640030199</v>
      </c>
      <c r="C1235" s="417" t="s">
        <v>1395</v>
      </c>
      <c r="D1235" s="359">
        <f>+SUMIF('BG SISTEMA'!A:A,'CA EF'!B1235,'BG SISTEMA'!F:F)</f>
        <v>-206974867</v>
      </c>
      <c r="E1235" s="360"/>
      <c r="F1235" s="360"/>
      <c r="G1235" s="361">
        <v>0</v>
      </c>
      <c r="H1235" s="361">
        <f t="shared" si="67"/>
        <v>-206974867</v>
      </c>
      <c r="I1235" s="361">
        <v>0</v>
      </c>
      <c r="J1235" s="361">
        <v>0</v>
      </c>
      <c r="K1235" s="361">
        <v>0</v>
      </c>
      <c r="L1235" s="361">
        <v>0</v>
      </c>
      <c r="M1235" s="361">
        <v>0</v>
      </c>
      <c r="N1235" s="361">
        <f>-$H1235</f>
        <v>206974867</v>
      </c>
      <c r="O1235" s="361">
        <v>0</v>
      </c>
      <c r="P1235" s="361">
        <v>0</v>
      </c>
      <c r="Q1235" s="361">
        <v>0</v>
      </c>
      <c r="R1235" s="361">
        <v>0</v>
      </c>
      <c r="S1235" s="361">
        <v>0</v>
      </c>
      <c r="T1235" s="361">
        <v>0</v>
      </c>
      <c r="U1235" s="361">
        <v>0</v>
      </c>
      <c r="V1235" s="361">
        <v>0</v>
      </c>
      <c r="W1235" s="361">
        <v>0</v>
      </c>
      <c r="X1235" s="361">
        <v>0</v>
      </c>
      <c r="Y1235" s="361">
        <v>0</v>
      </c>
      <c r="Z1235" s="362">
        <f t="shared" si="63"/>
        <v>0</v>
      </c>
      <c r="AA1235" s="363"/>
    </row>
    <row r="1236" spans="1:27" s="364" customFormat="1" ht="12.75" customHeight="1">
      <c r="B1236" s="398"/>
      <c r="C1236" s="401"/>
      <c r="D1236" s="359"/>
      <c r="E1236" s="360"/>
      <c r="F1236" s="360"/>
      <c r="G1236" s="361"/>
      <c r="H1236" s="361"/>
      <c r="I1236" s="361"/>
      <c r="J1236" s="361"/>
      <c r="K1236" s="361"/>
      <c r="L1236" s="361"/>
      <c r="M1236" s="361"/>
      <c r="N1236" s="361"/>
      <c r="O1236" s="361"/>
      <c r="P1236" s="361"/>
      <c r="Q1236" s="361"/>
      <c r="R1236" s="361"/>
      <c r="S1236" s="361"/>
      <c r="T1236" s="361"/>
      <c r="U1236" s="361"/>
      <c r="V1236" s="361"/>
      <c r="W1236" s="361"/>
      <c r="X1236" s="361"/>
      <c r="Y1236" s="361"/>
      <c r="Z1236" s="362"/>
      <c r="AA1236" s="363"/>
    </row>
    <row r="1237" spans="1:27" s="364" customFormat="1" ht="12.75" customHeight="1">
      <c r="A1237" s="358">
        <f t="shared" ref="A1237:A1411" si="91">+LEN(B1237)</f>
        <v>15</v>
      </c>
      <c r="B1237" s="398">
        <v>710107010010101</v>
      </c>
      <c r="C1237" s="417" t="s">
        <v>1396</v>
      </c>
      <c r="D1237" s="359">
        <f>+SUMIF('BG SISTEMA'!A:A,'CA EF'!B1237,'BG SISTEMA'!F:F)</f>
        <v>0</v>
      </c>
      <c r="E1237" s="360"/>
      <c r="F1237" s="360"/>
      <c r="G1237" s="361">
        <v>0</v>
      </c>
      <c r="H1237" s="361">
        <f>+D1237+E1237-F1237-G1237</f>
        <v>0</v>
      </c>
      <c r="I1237" s="361">
        <v>0</v>
      </c>
      <c r="J1237" s="361">
        <v>0</v>
      </c>
      <c r="K1237" s="361">
        <v>0</v>
      </c>
      <c r="L1237" s="361">
        <v>0</v>
      </c>
      <c r="M1237" s="361">
        <v>0</v>
      </c>
      <c r="N1237" s="361">
        <v>0</v>
      </c>
      <c r="O1237" s="361">
        <v>0</v>
      </c>
      <c r="P1237" s="361">
        <v>0</v>
      </c>
      <c r="Q1237" s="361">
        <v>0</v>
      </c>
      <c r="R1237" s="361">
        <v>0</v>
      </c>
      <c r="S1237" s="361">
        <v>0</v>
      </c>
      <c r="T1237" s="361">
        <v>0</v>
      </c>
      <c r="U1237" s="361">
        <v>0</v>
      </c>
      <c r="V1237" s="361">
        <v>0</v>
      </c>
      <c r="W1237" s="361">
        <v>0</v>
      </c>
      <c r="X1237" s="361">
        <v>0</v>
      </c>
      <c r="Y1237" s="361">
        <v>0</v>
      </c>
      <c r="Z1237" s="362">
        <f t="shared" ref="Z1237:Z1411" si="92">SUM(H1237:Y1237)</f>
        <v>0</v>
      </c>
      <c r="AA1237" s="365"/>
    </row>
    <row r="1238" spans="1:27" s="364" customFormat="1" ht="12.75" customHeight="1">
      <c r="A1238" s="358">
        <f t="shared" si="91"/>
        <v>15</v>
      </c>
      <c r="B1238" s="398">
        <v>710107010010199</v>
      </c>
      <c r="C1238" s="417" t="s">
        <v>1397</v>
      </c>
      <c r="D1238" s="359">
        <f>+SUMIF('BG SISTEMA'!A:A,'CA EF'!B1238,'BG SISTEMA'!F:F)</f>
        <v>0</v>
      </c>
      <c r="E1238" s="360"/>
      <c r="F1238" s="360"/>
      <c r="G1238" s="361">
        <v>0</v>
      </c>
      <c r="H1238" s="361">
        <f t="shared" ref="H1238:H1320" si="93">+D1238+E1238-F1238-G1238</f>
        <v>0</v>
      </c>
      <c r="I1238" s="361">
        <v>0</v>
      </c>
      <c r="J1238" s="361">
        <v>0</v>
      </c>
      <c r="K1238" s="361">
        <v>0</v>
      </c>
      <c r="L1238" s="361">
        <v>0</v>
      </c>
      <c r="M1238" s="361">
        <v>0</v>
      </c>
      <c r="N1238" s="361">
        <v>0</v>
      </c>
      <c r="O1238" s="361">
        <v>0</v>
      </c>
      <c r="P1238" s="361">
        <v>0</v>
      </c>
      <c r="Q1238" s="361">
        <v>0</v>
      </c>
      <c r="R1238" s="361">
        <v>0</v>
      </c>
      <c r="S1238" s="361">
        <v>0</v>
      </c>
      <c r="T1238" s="361">
        <v>0</v>
      </c>
      <c r="U1238" s="361">
        <v>0</v>
      </c>
      <c r="V1238" s="361">
        <v>0</v>
      </c>
      <c r="W1238" s="361">
        <v>0</v>
      </c>
      <c r="X1238" s="361">
        <v>0</v>
      </c>
      <c r="Y1238" s="361">
        <v>0</v>
      </c>
      <c r="Z1238" s="362">
        <f t="shared" si="92"/>
        <v>0</v>
      </c>
      <c r="AA1238" s="365"/>
    </row>
    <row r="1239" spans="1:27" s="364" customFormat="1" ht="12.75" customHeight="1">
      <c r="A1239" s="358">
        <f t="shared" si="91"/>
        <v>15</v>
      </c>
      <c r="B1239" s="398">
        <v>710107010020101</v>
      </c>
      <c r="C1239" s="417" t="s">
        <v>1398</v>
      </c>
      <c r="D1239" s="359">
        <f>+SUMIF('BG SISTEMA'!A:A,'CA EF'!B1239,'BG SISTEMA'!F:F)</f>
        <v>0</v>
      </c>
      <c r="E1239" s="360"/>
      <c r="F1239" s="360"/>
      <c r="G1239" s="361">
        <v>0</v>
      </c>
      <c r="H1239" s="361">
        <f t="shared" si="93"/>
        <v>0</v>
      </c>
      <c r="I1239" s="361">
        <v>0</v>
      </c>
      <c r="J1239" s="361">
        <v>0</v>
      </c>
      <c r="K1239" s="361">
        <v>0</v>
      </c>
      <c r="L1239" s="361">
        <v>0</v>
      </c>
      <c r="M1239" s="361">
        <v>0</v>
      </c>
      <c r="N1239" s="361">
        <v>0</v>
      </c>
      <c r="O1239" s="361">
        <v>0</v>
      </c>
      <c r="P1239" s="361">
        <v>0</v>
      </c>
      <c r="Q1239" s="361">
        <v>0</v>
      </c>
      <c r="R1239" s="361">
        <v>0</v>
      </c>
      <c r="S1239" s="361">
        <v>0</v>
      </c>
      <c r="T1239" s="361">
        <v>0</v>
      </c>
      <c r="U1239" s="361">
        <v>0</v>
      </c>
      <c r="V1239" s="361">
        <v>0</v>
      </c>
      <c r="W1239" s="361">
        <v>0</v>
      </c>
      <c r="X1239" s="361">
        <v>0</v>
      </c>
      <c r="Y1239" s="361">
        <v>0</v>
      </c>
      <c r="Z1239" s="362">
        <f t="shared" si="92"/>
        <v>0</v>
      </c>
      <c r="AA1239" s="363"/>
    </row>
    <row r="1240" spans="1:27" s="364" customFormat="1" ht="12.75" customHeight="1">
      <c r="A1240" s="358">
        <f t="shared" ref="A1240:A1258" si="94">+LEN(B1240)</f>
        <v>15</v>
      </c>
      <c r="B1240" s="398">
        <v>710107010020199</v>
      </c>
      <c r="C1240" s="417" t="s">
        <v>1399</v>
      </c>
      <c r="D1240" s="359">
        <f>+SUMIF('BG SISTEMA'!A:A,'CA EF'!B1240,'BG SISTEMA'!F:F)</f>
        <v>0</v>
      </c>
      <c r="E1240" s="360"/>
      <c r="F1240" s="360"/>
      <c r="G1240" s="361">
        <v>0</v>
      </c>
      <c r="H1240" s="361">
        <f t="shared" ref="H1240:H1258" si="95">+D1240+E1240-F1240-G1240</f>
        <v>0</v>
      </c>
      <c r="I1240" s="361">
        <v>0</v>
      </c>
      <c r="J1240" s="361">
        <v>0</v>
      </c>
      <c r="K1240" s="361">
        <v>0</v>
      </c>
      <c r="L1240" s="361">
        <v>0</v>
      </c>
      <c r="M1240" s="361">
        <v>0</v>
      </c>
      <c r="N1240" s="361">
        <v>0</v>
      </c>
      <c r="O1240" s="361">
        <v>0</v>
      </c>
      <c r="P1240" s="361">
        <v>0</v>
      </c>
      <c r="Q1240" s="361">
        <v>0</v>
      </c>
      <c r="R1240" s="361">
        <v>0</v>
      </c>
      <c r="S1240" s="361">
        <v>0</v>
      </c>
      <c r="T1240" s="361">
        <v>0</v>
      </c>
      <c r="U1240" s="361">
        <v>0</v>
      </c>
      <c r="V1240" s="361">
        <v>0</v>
      </c>
      <c r="W1240" s="361">
        <v>0</v>
      </c>
      <c r="X1240" s="361">
        <v>0</v>
      </c>
      <c r="Y1240" s="361">
        <v>0</v>
      </c>
      <c r="Z1240" s="362">
        <f t="shared" ref="Z1240:Z1258" si="96">SUM(H1240:Y1240)</f>
        <v>0</v>
      </c>
      <c r="AA1240" s="363"/>
    </row>
    <row r="1241" spans="1:27" s="364" customFormat="1" ht="12.75" customHeight="1">
      <c r="A1241" s="358">
        <f t="shared" si="94"/>
        <v>15</v>
      </c>
      <c r="B1241" s="398">
        <v>710107010030101</v>
      </c>
      <c r="C1241" s="417" t="s">
        <v>1400</v>
      </c>
      <c r="D1241" s="359">
        <f>+SUMIF('BG SISTEMA'!A:A,'CA EF'!B1241,'BG SISTEMA'!F:F)</f>
        <v>0</v>
      </c>
      <c r="E1241" s="360"/>
      <c r="F1241" s="360"/>
      <c r="G1241" s="361">
        <v>0</v>
      </c>
      <c r="H1241" s="361">
        <f t="shared" si="95"/>
        <v>0</v>
      </c>
      <c r="I1241" s="361">
        <v>0</v>
      </c>
      <c r="J1241" s="361">
        <v>0</v>
      </c>
      <c r="K1241" s="361">
        <v>0</v>
      </c>
      <c r="L1241" s="361">
        <v>0</v>
      </c>
      <c r="M1241" s="361">
        <v>0</v>
      </c>
      <c r="N1241" s="361">
        <v>0</v>
      </c>
      <c r="O1241" s="361">
        <v>0</v>
      </c>
      <c r="P1241" s="361">
        <v>0</v>
      </c>
      <c r="Q1241" s="361">
        <v>0</v>
      </c>
      <c r="R1241" s="361">
        <v>0</v>
      </c>
      <c r="S1241" s="361">
        <v>0</v>
      </c>
      <c r="T1241" s="361">
        <v>0</v>
      </c>
      <c r="U1241" s="361">
        <v>0</v>
      </c>
      <c r="V1241" s="361">
        <v>0</v>
      </c>
      <c r="W1241" s="361">
        <v>0</v>
      </c>
      <c r="X1241" s="361">
        <v>0</v>
      </c>
      <c r="Y1241" s="361">
        <v>0</v>
      </c>
      <c r="Z1241" s="362">
        <f t="shared" si="96"/>
        <v>0</v>
      </c>
      <c r="AA1241" s="363"/>
    </row>
    <row r="1242" spans="1:27" s="364" customFormat="1" ht="12.75" customHeight="1">
      <c r="A1242" s="358">
        <f t="shared" si="94"/>
        <v>15</v>
      </c>
      <c r="B1242" s="398">
        <v>710107010030199</v>
      </c>
      <c r="C1242" s="417" t="s">
        <v>1401</v>
      </c>
      <c r="D1242" s="359">
        <f>+SUMIF('BG SISTEMA'!A:A,'CA EF'!B1242,'BG SISTEMA'!F:F)</f>
        <v>0</v>
      </c>
      <c r="E1242" s="360"/>
      <c r="F1242" s="360"/>
      <c r="G1242" s="361">
        <v>0</v>
      </c>
      <c r="H1242" s="361">
        <f t="shared" si="95"/>
        <v>0</v>
      </c>
      <c r="I1242" s="361">
        <v>0</v>
      </c>
      <c r="J1242" s="361">
        <v>0</v>
      </c>
      <c r="K1242" s="361">
        <v>0</v>
      </c>
      <c r="L1242" s="361">
        <v>0</v>
      </c>
      <c r="M1242" s="361">
        <v>0</v>
      </c>
      <c r="N1242" s="361">
        <v>0</v>
      </c>
      <c r="O1242" s="361">
        <v>0</v>
      </c>
      <c r="P1242" s="361">
        <v>0</v>
      </c>
      <c r="Q1242" s="361">
        <v>0</v>
      </c>
      <c r="R1242" s="361">
        <v>0</v>
      </c>
      <c r="S1242" s="361">
        <v>0</v>
      </c>
      <c r="T1242" s="361">
        <v>0</v>
      </c>
      <c r="U1242" s="361">
        <v>0</v>
      </c>
      <c r="V1242" s="361">
        <v>0</v>
      </c>
      <c r="W1242" s="361">
        <v>0</v>
      </c>
      <c r="X1242" s="361">
        <v>0</v>
      </c>
      <c r="Y1242" s="361">
        <v>0</v>
      </c>
      <c r="Z1242" s="362">
        <f t="shared" si="96"/>
        <v>0</v>
      </c>
      <c r="AA1242" s="365"/>
    </row>
    <row r="1243" spans="1:27" s="364" customFormat="1" ht="12.75" customHeight="1">
      <c r="A1243" s="358">
        <f t="shared" si="94"/>
        <v>15</v>
      </c>
      <c r="B1243" s="398">
        <v>710107010040101</v>
      </c>
      <c r="C1243" s="417" t="s">
        <v>1402</v>
      </c>
      <c r="D1243" s="359">
        <f>+SUMIF('BG SISTEMA'!A:A,'CA EF'!B1243,'BG SISTEMA'!F:F)</f>
        <v>0</v>
      </c>
      <c r="E1243" s="360"/>
      <c r="F1243" s="360"/>
      <c r="G1243" s="361">
        <v>0</v>
      </c>
      <c r="H1243" s="361">
        <f t="shared" si="95"/>
        <v>0</v>
      </c>
      <c r="I1243" s="361">
        <v>0</v>
      </c>
      <c r="J1243" s="361">
        <v>0</v>
      </c>
      <c r="K1243" s="361">
        <v>0</v>
      </c>
      <c r="L1243" s="361">
        <v>0</v>
      </c>
      <c r="M1243" s="361">
        <v>0</v>
      </c>
      <c r="N1243" s="361">
        <v>0</v>
      </c>
      <c r="O1243" s="361">
        <v>0</v>
      </c>
      <c r="P1243" s="361">
        <v>0</v>
      </c>
      <c r="Q1243" s="361">
        <v>0</v>
      </c>
      <c r="R1243" s="361">
        <v>0</v>
      </c>
      <c r="S1243" s="361">
        <v>0</v>
      </c>
      <c r="T1243" s="361">
        <v>0</v>
      </c>
      <c r="U1243" s="361">
        <v>0</v>
      </c>
      <c r="V1243" s="361">
        <v>0</v>
      </c>
      <c r="W1243" s="361">
        <v>0</v>
      </c>
      <c r="X1243" s="361">
        <v>0</v>
      </c>
      <c r="Y1243" s="361">
        <v>0</v>
      </c>
      <c r="Z1243" s="362">
        <f t="shared" si="96"/>
        <v>0</v>
      </c>
      <c r="AA1243" s="365"/>
    </row>
    <row r="1244" spans="1:27" s="364" customFormat="1" ht="12.75" customHeight="1">
      <c r="A1244" s="358">
        <f t="shared" si="94"/>
        <v>15</v>
      </c>
      <c r="B1244" s="398">
        <v>710107010040199</v>
      </c>
      <c r="C1244" s="417" t="s">
        <v>1403</v>
      </c>
      <c r="D1244" s="359">
        <f>+SUMIF('BG SISTEMA'!A:A,'CA EF'!B1244,'BG SISTEMA'!F:F)</f>
        <v>1005704</v>
      </c>
      <c r="E1244" s="360"/>
      <c r="F1244" s="360"/>
      <c r="G1244" s="361">
        <v>0</v>
      </c>
      <c r="H1244" s="361">
        <f t="shared" si="95"/>
        <v>1005704</v>
      </c>
      <c r="I1244" s="361">
        <v>0</v>
      </c>
      <c r="J1244" s="361">
        <v>0</v>
      </c>
      <c r="K1244" s="361">
        <v>0</v>
      </c>
      <c r="L1244" s="361">
        <v>0</v>
      </c>
      <c r="M1244" s="361">
        <v>0</v>
      </c>
      <c r="N1244" s="361">
        <f>-$H1244</f>
        <v>-1005704</v>
      </c>
      <c r="O1244" s="361">
        <v>0</v>
      </c>
      <c r="P1244" s="361">
        <v>0</v>
      </c>
      <c r="Q1244" s="361">
        <v>0</v>
      </c>
      <c r="R1244" s="361">
        <v>0</v>
      </c>
      <c r="S1244" s="361">
        <v>0</v>
      </c>
      <c r="T1244" s="361">
        <v>0</v>
      </c>
      <c r="U1244" s="361">
        <v>0</v>
      </c>
      <c r="V1244" s="361">
        <v>0</v>
      </c>
      <c r="W1244" s="361">
        <v>0</v>
      </c>
      <c r="X1244" s="361">
        <v>0</v>
      </c>
      <c r="Y1244" s="361">
        <v>0</v>
      </c>
      <c r="Z1244" s="362">
        <f t="shared" si="96"/>
        <v>0</v>
      </c>
      <c r="AA1244" s="365"/>
    </row>
    <row r="1245" spans="1:27" s="364" customFormat="1" ht="12.75" customHeight="1">
      <c r="A1245" s="358">
        <f t="shared" si="94"/>
        <v>15</v>
      </c>
      <c r="B1245" s="398">
        <v>710107010050101</v>
      </c>
      <c r="C1245" s="417" t="s">
        <v>1404</v>
      </c>
      <c r="D1245" s="359">
        <f>+SUMIF('BG SISTEMA'!A:A,'CA EF'!B1245,'BG SISTEMA'!F:F)</f>
        <v>0</v>
      </c>
      <c r="E1245" s="360"/>
      <c r="F1245" s="360"/>
      <c r="G1245" s="361">
        <v>0</v>
      </c>
      <c r="H1245" s="361">
        <f t="shared" si="95"/>
        <v>0</v>
      </c>
      <c r="I1245" s="361">
        <v>0</v>
      </c>
      <c r="J1245" s="361">
        <v>0</v>
      </c>
      <c r="K1245" s="361">
        <v>0</v>
      </c>
      <c r="L1245" s="361">
        <v>0</v>
      </c>
      <c r="M1245" s="361">
        <v>0</v>
      </c>
      <c r="N1245" s="361">
        <v>0</v>
      </c>
      <c r="O1245" s="361">
        <v>0</v>
      </c>
      <c r="P1245" s="361">
        <v>0</v>
      </c>
      <c r="Q1245" s="361">
        <v>0</v>
      </c>
      <c r="R1245" s="361">
        <v>0</v>
      </c>
      <c r="S1245" s="361">
        <v>0</v>
      </c>
      <c r="T1245" s="361">
        <v>0</v>
      </c>
      <c r="U1245" s="361">
        <v>0</v>
      </c>
      <c r="V1245" s="361">
        <v>0</v>
      </c>
      <c r="W1245" s="361">
        <v>0</v>
      </c>
      <c r="X1245" s="361">
        <v>0</v>
      </c>
      <c r="Y1245" s="361">
        <v>0</v>
      </c>
      <c r="Z1245" s="362">
        <f t="shared" si="96"/>
        <v>0</v>
      </c>
      <c r="AA1245" s="365"/>
    </row>
    <row r="1246" spans="1:27" s="364" customFormat="1" ht="12.75" customHeight="1">
      <c r="A1246" s="358">
        <f t="shared" si="94"/>
        <v>15</v>
      </c>
      <c r="B1246" s="398">
        <v>710107010050199</v>
      </c>
      <c r="C1246" s="417" t="s">
        <v>1405</v>
      </c>
      <c r="D1246" s="359">
        <f>+SUMIF('BG SISTEMA'!A:A,'CA EF'!B1246,'BG SISTEMA'!F:F)</f>
        <v>0</v>
      </c>
      <c r="E1246" s="360"/>
      <c r="F1246" s="360"/>
      <c r="G1246" s="361">
        <v>0</v>
      </c>
      <c r="H1246" s="361">
        <f t="shared" si="95"/>
        <v>0</v>
      </c>
      <c r="I1246" s="361">
        <v>0</v>
      </c>
      <c r="J1246" s="361">
        <v>0</v>
      </c>
      <c r="K1246" s="361">
        <v>0</v>
      </c>
      <c r="L1246" s="361">
        <v>0</v>
      </c>
      <c r="M1246" s="361">
        <v>0</v>
      </c>
      <c r="N1246" s="361">
        <v>0</v>
      </c>
      <c r="O1246" s="361">
        <v>0</v>
      </c>
      <c r="P1246" s="361">
        <v>0</v>
      </c>
      <c r="Q1246" s="361">
        <v>0</v>
      </c>
      <c r="R1246" s="361">
        <v>0</v>
      </c>
      <c r="S1246" s="361">
        <v>0</v>
      </c>
      <c r="T1246" s="361">
        <v>0</v>
      </c>
      <c r="U1246" s="361">
        <v>0</v>
      </c>
      <c r="V1246" s="361">
        <v>0</v>
      </c>
      <c r="W1246" s="361">
        <v>0</v>
      </c>
      <c r="X1246" s="361">
        <v>0</v>
      </c>
      <c r="Y1246" s="361">
        <v>0</v>
      </c>
      <c r="Z1246" s="362">
        <f t="shared" si="96"/>
        <v>0</v>
      </c>
      <c r="AA1246" s="365"/>
    </row>
    <row r="1247" spans="1:27" s="364" customFormat="1" ht="12.75" customHeight="1">
      <c r="A1247" s="358">
        <f t="shared" si="94"/>
        <v>15</v>
      </c>
      <c r="B1247" s="398">
        <v>710107030010101</v>
      </c>
      <c r="C1247" s="417" t="s">
        <v>1406</v>
      </c>
      <c r="D1247" s="359">
        <f>+SUMIF('BG SISTEMA'!A:A,'CA EF'!B1247,'BG SISTEMA'!F:F)</f>
        <v>0</v>
      </c>
      <c r="E1247" s="360"/>
      <c r="F1247" s="360"/>
      <c r="G1247" s="361">
        <v>0</v>
      </c>
      <c r="H1247" s="361">
        <f t="shared" si="95"/>
        <v>0</v>
      </c>
      <c r="I1247" s="361">
        <v>0</v>
      </c>
      <c r="J1247" s="361">
        <v>0</v>
      </c>
      <c r="K1247" s="361">
        <v>0</v>
      </c>
      <c r="L1247" s="361">
        <v>0</v>
      </c>
      <c r="M1247" s="361">
        <v>0</v>
      </c>
      <c r="N1247" s="361">
        <v>0</v>
      </c>
      <c r="O1247" s="361">
        <v>0</v>
      </c>
      <c r="P1247" s="361">
        <v>0</v>
      </c>
      <c r="Q1247" s="361">
        <v>0</v>
      </c>
      <c r="R1247" s="361">
        <v>0</v>
      </c>
      <c r="S1247" s="361">
        <v>0</v>
      </c>
      <c r="T1247" s="361">
        <v>0</v>
      </c>
      <c r="U1247" s="361">
        <v>0</v>
      </c>
      <c r="V1247" s="361">
        <v>0</v>
      </c>
      <c r="W1247" s="361">
        <v>0</v>
      </c>
      <c r="X1247" s="361">
        <v>0</v>
      </c>
      <c r="Y1247" s="361">
        <v>0</v>
      </c>
      <c r="Z1247" s="362">
        <f t="shared" si="96"/>
        <v>0</v>
      </c>
      <c r="AA1247" s="365"/>
    </row>
    <row r="1248" spans="1:27" s="364" customFormat="1" ht="12.75" customHeight="1">
      <c r="A1248" s="358">
        <f t="shared" si="94"/>
        <v>15</v>
      </c>
      <c r="B1248" s="398">
        <v>710107030010199</v>
      </c>
      <c r="C1248" s="417" t="s">
        <v>1407</v>
      </c>
      <c r="D1248" s="359">
        <f>+SUMIF('BG SISTEMA'!A:A,'CA EF'!B1248,'BG SISTEMA'!F:F)</f>
        <v>0</v>
      </c>
      <c r="E1248" s="360"/>
      <c r="F1248" s="360"/>
      <c r="G1248" s="361">
        <v>0</v>
      </c>
      <c r="H1248" s="361">
        <f t="shared" si="95"/>
        <v>0</v>
      </c>
      <c r="I1248" s="361">
        <v>0</v>
      </c>
      <c r="J1248" s="361">
        <v>0</v>
      </c>
      <c r="K1248" s="361">
        <v>0</v>
      </c>
      <c r="L1248" s="361">
        <v>0</v>
      </c>
      <c r="M1248" s="361">
        <v>0</v>
      </c>
      <c r="N1248" s="361">
        <v>0</v>
      </c>
      <c r="O1248" s="361">
        <v>0</v>
      </c>
      <c r="P1248" s="361">
        <v>0</v>
      </c>
      <c r="Q1248" s="361">
        <v>0</v>
      </c>
      <c r="R1248" s="361">
        <v>0</v>
      </c>
      <c r="S1248" s="361">
        <v>0</v>
      </c>
      <c r="T1248" s="361">
        <v>0</v>
      </c>
      <c r="U1248" s="361">
        <v>0</v>
      </c>
      <c r="V1248" s="361">
        <v>0</v>
      </c>
      <c r="W1248" s="361">
        <v>0</v>
      </c>
      <c r="X1248" s="361">
        <v>0</v>
      </c>
      <c r="Y1248" s="361">
        <v>0</v>
      </c>
      <c r="Z1248" s="362">
        <f t="shared" si="96"/>
        <v>0</v>
      </c>
      <c r="AA1248" s="365"/>
    </row>
    <row r="1249" spans="1:27" s="364" customFormat="1" ht="12.75" customHeight="1">
      <c r="A1249" s="358">
        <f t="shared" si="94"/>
        <v>15</v>
      </c>
      <c r="B1249" s="398">
        <v>710107030020101</v>
      </c>
      <c r="C1249" s="417" t="s">
        <v>1398</v>
      </c>
      <c r="D1249" s="359">
        <f>+SUMIF('BG SISTEMA'!A:A,'CA EF'!B1249,'BG SISTEMA'!F:F)</f>
        <v>0</v>
      </c>
      <c r="E1249" s="360"/>
      <c r="F1249" s="360"/>
      <c r="G1249" s="361">
        <v>0</v>
      </c>
      <c r="H1249" s="361">
        <f t="shared" si="95"/>
        <v>0</v>
      </c>
      <c r="I1249" s="361">
        <v>0</v>
      </c>
      <c r="J1249" s="361">
        <v>0</v>
      </c>
      <c r="K1249" s="361">
        <v>0</v>
      </c>
      <c r="L1249" s="361">
        <v>0</v>
      </c>
      <c r="M1249" s="361">
        <v>0</v>
      </c>
      <c r="N1249" s="361">
        <v>0</v>
      </c>
      <c r="O1249" s="361">
        <v>0</v>
      </c>
      <c r="P1249" s="361">
        <v>0</v>
      </c>
      <c r="Q1249" s="361">
        <v>0</v>
      </c>
      <c r="R1249" s="361">
        <v>0</v>
      </c>
      <c r="S1249" s="361">
        <v>0</v>
      </c>
      <c r="T1249" s="361">
        <v>0</v>
      </c>
      <c r="U1249" s="361">
        <v>0</v>
      </c>
      <c r="V1249" s="361">
        <v>0</v>
      </c>
      <c r="W1249" s="361">
        <v>0</v>
      </c>
      <c r="X1249" s="361">
        <v>0</v>
      </c>
      <c r="Y1249" s="361">
        <v>0</v>
      </c>
      <c r="Z1249" s="362">
        <f t="shared" si="96"/>
        <v>0</v>
      </c>
      <c r="AA1249" s="363"/>
    </row>
    <row r="1250" spans="1:27" s="364" customFormat="1" ht="12.75" customHeight="1">
      <c r="A1250" s="358">
        <f t="shared" si="94"/>
        <v>15</v>
      </c>
      <c r="B1250" s="398">
        <v>710107030020199</v>
      </c>
      <c r="C1250" s="417" t="s">
        <v>1399</v>
      </c>
      <c r="D1250" s="359">
        <f>+SUMIF('BG SISTEMA'!A:A,'CA EF'!B1250,'BG SISTEMA'!F:F)</f>
        <v>0</v>
      </c>
      <c r="E1250" s="360"/>
      <c r="F1250" s="360"/>
      <c r="G1250" s="361">
        <v>0</v>
      </c>
      <c r="H1250" s="361">
        <f t="shared" si="95"/>
        <v>0</v>
      </c>
      <c r="I1250" s="361">
        <v>0</v>
      </c>
      <c r="J1250" s="361">
        <v>0</v>
      </c>
      <c r="K1250" s="361">
        <v>0</v>
      </c>
      <c r="L1250" s="361">
        <v>0</v>
      </c>
      <c r="M1250" s="361">
        <v>0</v>
      </c>
      <c r="N1250" s="361">
        <v>0</v>
      </c>
      <c r="O1250" s="361">
        <v>0</v>
      </c>
      <c r="P1250" s="361">
        <v>0</v>
      </c>
      <c r="Q1250" s="361">
        <v>0</v>
      </c>
      <c r="R1250" s="361">
        <v>0</v>
      </c>
      <c r="S1250" s="361">
        <v>0</v>
      </c>
      <c r="T1250" s="361">
        <v>0</v>
      </c>
      <c r="U1250" s="361">
        <v>0</v>
      </c>
      <c r="V1250" s="361">
        <v>0</v>
      </c>
      <c r="W1250" s="361">
        <v>0</v>
      </c>
      <c r="X1250" s="361">
        <v>0</v>
      </c>
      <c r="Y1250" s="361">
        <v>0</v>
      </c>
      <c r="Z1250" s="362">
        <f t="shared" si="96"/>
        <v>0</v>
      </c>
      <c r="AA1250" s="365"/>
    </row>
    <row r="1251" spans="1:27" s="364" customFormat="1" ht="12.75" customHeight="1">
      <c r="A1251" s="358">
        <f t="shared" si="94"/>
        <v>15</v>
      </c>
      <c r="B1251" s="398">
        <v>710107030030101</v>
      </c>
      <c r="C1251" s="417" t="s">
        <v>1400</v>
      </c>
      <c r="D1251" s="359">
        <f>+SUMIF('BG SISTEMA'!A:A,'CA EF'!B1251,'BG SISTEMA'!F:F)</f>
        <v>0</v>
      </c>
      <c r="E1251" s="360"/>
      <c r="F1251" s="360"/>
      <c r="G1251" s="361">
        <v>0</v>
      </c>
      <c r="H1251" s="361">
        <f t="shared" si="95"/>
        <v>0</v>
      </c>
      <c r="I1251" s="361">
        <v>0</v>
      </c>
      <c r="J1251" s="361">
        <v>0</v>
      </c>
      <c r="K1251" s="361">
        <v>0</v>
      </c>
      <c r="L1251" s="361">
        <v>0</v>
      </c>
      <c r="M1251" s="361">
        <v>0</v>
      </c>
      <c r="N1251" s="361">
        <v>0</v>
      </c>
      <c r="O1251" s="361">
        <v>0</v>
      </c>
      <c r="P1251" s="361">
        <v>0</v>
      </c>
      <c r="Q1251" s="361">
        <v>0</v>
      </c>
      <c r="R1251" s="361">
        <v>0</v>
      </c>
      <c r="S1251" s="361">
        <v>0</v>
      </c>
      <c r="T1251" s="361">
        <v>0</v>
      </c>
      <c r="U1251" s="361">
        <v>0</v>
      </c>
      <c r="V1251" s="361">
        <v>0</v>
      </c>
      <c r="W1251" s="361">
        <v>0</v>
      </c>
      <c r="X1251" s="361">
        <v>0</v>
      </c>
      <c r="Y1251" s="361">
        <v>0</v>
      </c>
      <c r="Z1251" s="362">
        <f t="shared" si="96"/>
        <v>0</v>
      </c>
      <c r="AA1251" s="365"/>
    </row>
    <row r="1252" spans="1:27" s="364" customFormat="1" ht="12.75" customHeight="1">
      <c r="A1252" s="358">
        <f t="shared" si="94"/>
        <v>15</v>
      </c>
      <c r="B1252" s="398">
        <v>710107030030199</v>
      </c>
      <c r="C1252" s="417" t="s">
        <v>1401</v>
      </c>
      <c r="D1252" s="359">
        <f>+SUMIF('BG SISTEMA'!A:A,'CA EF'!B1252,'BG SISTEMA'!F:F)</f>
        <v>0</v>
      </c>
      <c r="E1252" s="360"/>
      <c r="F1252" s="360"/>
      <c r="G1252" s="361">
        <v>0</v>
      </c>
      <c r="H1252" s="361">
        <f t="shared" si="95"/>
        <v>0</v>
      </c>
      <c r="I1252" s="361">
        <v>0</v>
      </c>
      <c r="J1252" s="361">
        <v>0</v>
      </c>
      <c r="K1252" s="361">
        <v>0</v>
      </c>
      <c r="L1252" s="361">
        <v>0</v>
      </c>
      <c r="M1252" s="361">
        <v>0</v>
      </c>
      <c r="N1252" s="361">
        <v>0</v>
      </c>
      <c r="O1252" s="361">
        <v>0</v>
      </c>
      <c r="P1252" s="361">
        <v>0</v>
      </c>
      <c r="Q1252" s="361">
        <v>0</v>
      </c>
      <c r="R1252" s="361">
        <v>0</v>
      </c>
      <c r="S1252" s="361">
        <v>0</v>
      </c>
      <c r="T1252" s="361">
        <v>0</v>
      </c>
      <c r="U1252" s="361">
        <v>0</v>
      </c>
      <c r="V1252" s="361">
        <v>0</v>
      </c>
      <c r="W1252" s="361">
        <v>0</v>
      </c>
      <c r="X1252" s="361">
        <v>0</v>
      </c>
      <c r="Y1252" s="361">
        <v>0</v>
      </c>
      <c r="Z1252" s="362">
        <f t="shared" si="96"/>
        <v>0</v>
      </c>
      <c r="AA1252" s="365"/>
    </row>
    <row r="1253" spans="1:27" s="364" customFormat="1" ht="12.75" customHeight="1">
      <c r="A1253" s="358">
        <f t="shared" si="94"/>
        <v>15</v>
      </c>
      <c r="B1253" s="398">
        <v>710107030040101</v>
      </c>
      <c r="C1253" s="417" t="s">
        <v>1402</v>
      </c>
      <c r="D1253" s="359">
        <f>+SUMIF('BG SISTEMA'!A:A,'CA EF'!B1253,'BG SISTEMA'!F:F)</f>
        <v>0</v>
      </c>
      <c r="E1253" s="360"/>
      <c r="F1253" s="360"/>
      <c r="G1253" s="361">
        <v>0</v>
      </c>
      <c r="H1253" s="361">
        <f t="shared" si="95"/>
        <v>0</v>
      </c>
      <c r="I1253" s="361">
        <v>0</v>
      </c>
      <c r="J1253" s="361">
        <v>0</v>
      </c>
      <c r="K1253" s="361">
        <v>0</v>
      </c>
      <c r="L1253" s="361">
        <v>0</v>
      </c>
      <c r="M1253" s="361">
        <v>0</v>
      </c>
      <c r="N1253" s="361">
        <v>0</v>
      </c>
      <c r="O1253" s="361">
        <v>0</v>
      </c>
      <c r="P1253" s="361">
        <v>0</v>
      </c>
      <c r="Q1253" s="361">
        <v>0</v>
      </c>
      <c r="R1253" s="361">
        <v>0</v>
      </c>
      <c r="S1253" s="361">
        <v>0</v>
      </c>
      <c r="T1253" s="361">
        <v>0</v>
      </c>
      <c r="U1253" s="361">
        <v>0</v>
      </c>
      <c r="V1253" s="361">
        <v>0</v>
      </c>
      <c r="W1253" s="361">
        <v>0</v>
      </c>
      <c r="X1253" s="361">
        <v>0</v>
      </c>
      <c r="Y1253" s="361">
        <v>0</v>
      </c>
      <c r="Z1253" s="362">
        <f t="shared" si="96"/>
        <v>0</v>
      </c>
      <c r="AA1253" s="365"/>
    </row>
    <row r="1254" spans="1:27" s="364" customFormat="1" ht="12.75" customHeight="1">
      <c r="A1254" s="358">
        <f t="shared" si="94"/>
        <v>15</v>
      </c>
      <c r="B1254" s="398">
        <v>710107030040199</v>
      </c>
      <c r="C1254" s="417" t="s">
        <v>1403</v>
      </c>
      <c r="D1254" s="359">
        <f>+SUMIF('BG SISTEMA'!A:A,'CA EF'!B1254,'BG SISTEMA'!F:F)</f>
        <v>0</v>
      </c>
      <c r="E1254" s="360"/>
      <c r="F1254" s="360"/>
      <c r="G1254" s="361">
        <v>0</v>
      </c>
      <c r="H1254" s="361">
        <f t="shared" si="95"/>
        <v>0</v>
      </c>
      <c r="I1254" s="361">
        <v>0</v>
      </c>
      <c r="J1254" s="361">
        <v>0</v>
      </c>
      <c r="K1254" s="361">
        <v>0</v>
      </c>
      <c r="L1254" s="361">
        <v>0</v>
      </c>
      <c r="M1254" s="361">
        <v>0</v>
      </c>
      <c r="N1254" s="361">
        <v>0</v>
      </c>
      <c r="O1254" s="361">
        <v>0</v>
      </c>
      <c r="P1254" s="361">
        <v>0</v>
      </c>
      <c r="Q1254" s="361">
        <v>0</v>
      </c>
      <c r="R1254" s="361">
        <v>0</v>
      </c>
      <c r="S1254" s="361">
        <v>0</v>
      </c>
      <c r="T1254" s="361">
        <v>0</v>
      </c>
      <c r="U1254" s="361">
        <v>0</v>
      </c>
      <c r="V1254" s="361">
        <v>0</v>
      </c>
      <c r="W1254" s="361">
        <v>0</v>
      </c>
      <c r="X1254" s="361">
        <v>0</v>
      </c>
      <c r="Y1254" s="361">
        <v>0</v>
      </c>
      <c r="Z1254" s="362">
        <f t="shared" si="96"/>
        <v>0</v>
      </c>
      <c r="AA1254" s="363"/>
    </row>
    <row r="1255" spans="1:27" s="364" customFormat="1" ht="12.75" customHeight="1">
      <c r="A1255" s="358">
        <f t="shared" si="94"/>
        <v>15</v>
      </c>
      <c r="B1255" s="398">
        <v>710107030050101</v>
      </c>
      <c r="C1255" s="417" t="s">
        <v>1404</v>
      </c>
      <c r="D1255" s="359">
        <f>+SUMIF('BG SISTEMA'!A:A,'CA EF'!B1255,'BG SISTEMA'!F:F)</f>
        <v>0</v>
      </c>
      <c r="E1255" s="360"/>
      <c r="F1255" s="360"/>
      <c r="G1255" s="361">
        <v>0</v>
      </c>
      <c r="H1255" s="361">
        <f t="shared" si="95"/>
        <v>0</v>
      </c>
      <c r="I1255" s="361">
        <v>0</v>
      </c>
      <c r="J1255" s="361">
        <v>0</v>
      </c>
      <c r="K1255" s="361">
        <v>0</v>
      </c>
      <c r="L1255" s="361">
        <v>0</v>
      </c>
      <c r="M1255" s="361">
        <v>0</v>
      </c>
      <c r="N1255" s="361">
        <v>0</v>
      </c>
      <c r="O1255" s="361">
        <v>0</v>
      </c>
      <c r="P1255" s="361">
        <v>0</v>
      </c>
      <c r="Q1255" s="361">
        <v>0</v>
      </c>
      <c r="R1255" s="361">
        <v>0</v>
      </c>
      <c r="S1255" s="361">
        <v>0</v>
      </c>
      <c r="T1255" s="361">
        <v>0</v>
      </c>
      <c r="U1255" s="361">
        <v>0</v>
      </c>
      <c r="V1255" s="361">
        <v>0</v>
      </c>
      <c r="W1255" s="361">
        <v>0</v>
      </c>
      <c r="X1255" s="361">
        <v>0</v>
      </c>
      <c r="Y1255" s="361">
        <v>0</v>
      </c>
      <c r="Z1255" s="362">
        <f t="shared" si="96"/>
        <v>0</v>
      </c>
      <c r="AA1255" s="365"/>
    </row>
    <row r="1256" spans="1:27" s="364" customFormat="1" ht="12.75" customHeight="1">
      <c r="A1256" s="358">
        <f t="shared" si="94"/>
        <v>15</v>
      </c>
      <c r="B1256" s="398">
        <v>710107030050199</v>
      </c>
      <c r="C1256" s="417" t="s">
        <v>1405</v>
      </c>
      <c r="D1256" s="359">
        <f>+SUMIF('BG SISTEMA'!A:A,'CA EF'!B1256,'BG SISTEMA'!F:F)</f>
        <v>0</v>
      </c>
      <c r="E1256" s="360"/>
      <c r="F1256" s="360"/>
      <c r="G1256" s="361">
        <v>0</v>
      </c>
      <c r="H1256" s="361">
        <f t="shared" si="95"/>
        <v>0</v>
      </c>
      <c r="I1256" s="361">
        <v>0</v>
      </c>
      <c r="J1256" s="361">
        <v>0</v>
      </c>
      <c r="K1256" s="361">
        <v>0</v>
      </c>
      <c r="L1256" s="361">
        <v>0</v>
      </c>
      <c r="M1256" s="361">
        <v>0</v>
      </c>
      <c r="N1256" s="361">
        <v>0</v>
      </c>
      <c r="O1256" s="361">
        <v>0</v>
      </c>
      <c r="P1256" s="361">
        <v>0</v>
      </c>
      <c r="Q1256" s="361">
        <v>0</v>
      </c>
      <c r="R1256" s="361">
        <v>0</v>
      </c>
      <c r="S1256" s="361">
        <v>0</v>
      </c>
      <c r="T1256" s="361">
        <v>0</v>
      </c>
      <c r="U1256" s="361">
        <v>0</v>
      </c>
      <c r="V1256" s="361">
        <v>0</v>
      </c>
      <c r="W1256" s="361">
        <v>0</v>
      </c>
      <c r="X1256" s="361">
        <v>0</v>
      </c>
      <c r="Y1256" s="361">
        <v>0</v>
      </c>
      <c r="Z1256" s="362">
        <f t="shared" si="96"/>
        <v>0</v>
      </c>
      <c r="AA1256" s="365"/>
    </row>
    <row r="1257" spans="1:27" s="364" customFormat="1" ht="12.75" customHeight="1">
      <c r="A1257" s="358">
        <f t="shared" si="94"/>
        <v>15</v>
      </c>
      <c r="B1257" s="398">
        <v>710107050010101</v>
      </c>
      <c r="C1257" s="417" t="s">
        <v>1408</v>
      </c>
      <c r="D1257" s="359">
        <f>+SUMIF('BG SISTEMA'!A:A,'CA EF'!B1257,'BG SISTEMA'!F:F)</f>
        <v>0</v>
      </c>
      <c r="E1257" s="360"/>
      <c r="F1257" s="360"/>
      <c r="G1257" s="361">
        <v>0</v>
      </c>
      <c r="H1257" s="361">
        <f t="shared" si="95"/>
        <v>0</v>
      </c>
      <c r="I1257" s="361">
        <v>0</v>
      </c>
      <c r="J1257" s="361">
        <v>0</v>
      </c>
      <c r="K1257" s="361">
        <v>0</v>
      </c>
      <c r="L1257" s="361">
        <v>0</v>
      </c>
      <c r="M1257" s="361">
        <v>0</v>
      </c>
      <c r="N1257" s="361">
        <v>0</v>
      </c>
      <c r="O1257" s="361">
        <v>0</v>
      </c>
      <c r="P1257" s="361">
        <v>0</v>
      </c>
      <c r="Q1257" s="361">
        <v>0</v>
      </c>
      <c r="R1257" s="361">
        <v>0</v>
      </c>
      <c r="S1257" s="361">
        <v>0</v>
      </c>
      <c r="T1257" s="361">
        <v>0</v>
      </c>
      <c r="U1257" s="361">
        <v>0</v>
      </c>
      <c r="V1257" s="361">
        <v>0</v>
      </c>
      <c r="W1257" s="361">
        <v>0</v>
      </c>
      <c r="X1257" s="361">
        <v>0</v>
      </c>
      <c r="Y1257" s="361">
        <v>0</v>
      </c>
      <c r="Z1257" s="362">
        <f t="shared" si="96"/>
        <v>0</v>
      </c>
      <c r="AA1257" s="365"/>
    </row>
    <row r="1258" spans="1:27" s="364" customFormat="1" ht="12.75" customHeight="1">
      <c r="A1258" s="358">
        <f t="shared" si="94"/>
        <v>15</v>
      </c>
      <c r="B1258" s="398">
        <v>710107050010199</v>
      </c>
      <c r="C1258" s="417" t="s">
        <v>1409</v>
      </c>
      <c r="D1258" s="359">
        <f>+SUMIF('BG SISTEMA'!A:A,'CA EF'!B1258,'BG SISTEMA'!F:F)</f>
        <v>0</v>
      </c>
      <c r="E1258" s="360"/>
      <c r="F1258" s="360"/>
      <c r="G1258" s="361">
        <v>0</v>
      </c>
      <c r="H1258" s="361">
        <f t="shared" si="95"/>
        <v>0</v>
      </c>
      <c r="I1258" s="361">
        <v>0</v>
      </c>
      <c r="J1258" s="361">
        <v>0</v>
      </c>
      <c r="K1258" s="361">
        <v>0</v>
      </c>
      <c r="L1258" s="361">
        <v>0</v>
      </c>
      <c r="M1258" s="361">
        <v>0</v>
      </c>
      <c r="N1258" s="361">
        <v>0</v>
      </c>
      <c r="O1258" s="361">
        <v>0</v>
      </c>
      <c r="P1258" s="361">
        <v>0</v>
      </c>
      <c r="Q1258" s="361">
        <v>0</v>
      </c>
      <c r="R1258" s="361">
        <v>0</v>
      </c>
      <c r="S1258" s="361">
        <v>0</v>
      </c>
      <c r="T1258" s="361">
        <v>0</v>
      </c>
      <c r="U1258" s="361">
        <v>0</v>
      </c>
      <c r="V1258" s="361">
        <v>0</v>
      </c>
      <c r="W1258" s="361">
        <v>0</v>
      </c>
      <c r="X1258" s="361">
        <v>0</v>
      </c>
      <c r="Y1258" s="361">
        <v>0</v>
      </c>
      <c r="Z1258" s="362">
        <f t="shared" si="96"/>
        <v>0</v>
      </c>
      <c r="AA1258" s="365"/>
    </row>
    <row r="1259" spans="1:27" s="364" customFormat="1" ht="12.75" customHeight="1">
      <c r="A1259" s="358">
        <f t="shared" si="91"/>
        <v>15</v>
      </c>
      <c r="B1259" s="398">
        <v>710107050020101</v>
      </c>
      <c r="C1259" s="417" t="s">
        <v>1410</v>
      </c>
      <c r="D1259" s="359">
        <f>+SUMIF('BG SISTEMA'!A:A,'CA EF'!B1259,'BG SISTEMA'!F:F)</f>
        <v>0</v>
      </c>
      <c r="E1259" s="360"/>
      <c r="F1259" s="360"/>
      <c r="G1259" s="361">
        <v>0</v>
      </c>
      <c r="H1259" s="361">
        <f t="shared" si="93"/>
        <v>0</v>
      </c>
      <c r="I1259" s="361">
        <v>0</v>
      </c>
      <c r="J1259" s="361">
        <v>0</v>
      </c>
      <c r="K1259" s="361">
        <v>0</v>
      </c>
      <c r="L1259" s="361">
        <v>0</v>
      </c>
      <c r="M1259" s="361">
        <v>0</v>
      </c>
      <c r="N1259" s="361">
        <v>0</v>
      </c>
      <c r="O1259" s="361">
        <v>0</v>
      </c>
      <c r="P1259" s="361">
        <v>0</v>
      </c>
      <c r="Q1259" s="361">
        <v>0</v>
      </c>
      <c r="R1259" s="361">
        <v>0</v>
      </c>
      <c r="S1259" s="361">
        <v>0</v>
      </c>
      <c r="T1259" s="361">
        <v>0</v>
      </c>
      <c r="U1259" s="361">
        <v>0</v>
      </c>
      <c r="V1259" s="361">
        <v>0</v>
      </c>
      <c r="W1259" s="361">
        <v>0</v>
      </c>
      <c r="X1259" s="361">
        <v>0</v>
      </c>
      <c r="Y1259" s="361">
        <v>0</v>
      </c>
      <c r="Z1259" s="362">
        <f t="shared" si="92"/>
        <v>0</v>
      </c>
      <c r="AA1259" s="363"/>
    </row>
    <row r="1260" spans="1:27" s="364" customFormat="1" ht="12.75" customHeight="1">
      <c r="A1260" s="358">
        <f t="shared" si="91"/>
        <v>15</v>
      </c>
      <c r="B1260" s="398">
        <v>710107050020199</v>
      </c>
      <c r="C1260" s="417" t="s">
        <v>1411</v>
      </c>
      <c r="D1260" s="359">
        <f>+SUMIF('BG SISTEMA'!A:A,'CA EF'!B1260,'BG SISTEMA'!F:F)</f>
        <v>0</v>
      </c>
      <c r="E1260" s="360"/>
      <c r="F1260" s="360"/>
      <c r="G1260" s="361">
        <v>0</v>
      </c>
      <c r="H1260" s="361">
        <f t="shared" si="93"/>
        <v>0</v>
      </c>
      <c r="I1260" s="361">
        <v>0</v>
      </c>
      <c r="J1260" s="361">
        <v>0</v>
      </c>
      <c r="K1260" s="361">
        <v>0</v>
      </c>
      <c r="L1260" s="361">
        <v>0</v>
      </c>
      <c r="M1260" s="361">
        <v>0</v>
      </c>
      <c r="N1260" s="361">
        <v>0</v>
      </c>
      <c r="O1260" s="361">
        <v>0</v>
      </c>
      <c r="P1260" s="361">
        <v>0</v>
      </c>
      <c r="Q1260" s="361">
        <v>0</v>
      </c>
      <c r="R1260" s="361">
        <v>0</v>
      </c>
      <c r="S1260" s="361">
        <v>0</v>
      </c>
      <c r="T1260" s="361">
        <v>0</v>
      </c>
      <c r="U1260" s="361">
        <v>0</v>
      </c>
      <c r="V1260" s="361">
        <v>0</v>
      </c>
      <c r="W1260" s="361">
        <v>0</v>
      </c>
      <c r="X1260" s="361">
        <v>0</v>
      </c>
      <c r="Y1260" s="361">
        <v>0</v>
      </c>
      <c r="Z1260" s="362">
        <f t="shared" si="92"/>
        <v>0</v>
      </c>
      <c r="AA1260" s="363"/>
    </row>
    <row r="1261" spans="1:27" s="364" customFormat="1" ht="12.75" customHeight="1">
      <c r="A1261" s="358">
        <f t="shared" si="91"/>
        <v>15</v>
      </c>
      <c r="B1261" s="398">
        <v>710107050030101</v>
      </c>
      <c r="C1261" s="417" t="s">
        <v>1412</v>
      </c>
      <c r="D1261" s="359">
        <f>+SUMIF('BG SISTEMA'!A:A,'CA EF'!B1261,'BG SISTEMA'!F:F)</f>
        <v>0</v>
      </c>
      <c r="E1261" s="360"/>
      <c r="F1261" s="360"/>
      <c r="G1261" s="361">
        <v>0</v>
      </c>
      <c r="H1261" s="361">
        <f t="shared" si="93"/>
        <v>0</v>
      </c>
      <c r="I1261" s="361">
        <v>0</v>
      </c>
      <c r="J1261" s="361">
        <v>0</v>
      </c>
      <c r="K1261" s="361">
        <v>0</v>
      </c>
      <c r="L1261" s="361">
        <v>0</v>
      </c>
      <c r="M1261" s="361">
        <v>0</v>
      </c>
      <c r="N1261" s="361">
        <v>0</v>
      </c>
      <c r="O1261" s="361">
        <v>0</v>
      </c>
      <c r="P1261" s="361">
        <v>0</v>
      </c>
      <c r="Q1261" s="361">
        <v>0</v>
      </c>
      <c r="R1261" s="361">
        <v>0</v>
      </c>
      <c r="S1261" s="361">
        <v>0</v>
      </c>
      <c r="T1261" s="361">
        <v>0</v>
      </c>
      <c r="U1261" s="361">
        <v>0</v>
      </c>
      <c r="V1261" s="361">
        <v>0</v>
      </c>
      <c r="W1261" s="361">
        <v>0</v>
      </c>
      <c r="X1261" s="361">
        <v>0</v>
      </c>
      <c r="Y1261" s="361">
        <v>0</v>
      </c>
      <c r="Z1261" s="362">
        <f t="shared" si="92"/>
        <v>0</v>
      </c>
      <c r="AA1261" s="365"/>
    </row>
    <row r="1262" spans="1:27" s="364" customFormat="1" ht="12.75" customHeight="1">
      <c r="A1262" s="358">
        <f t="shared" si="91"/>
        <v>15</v>
      </c>
      <c r="B1262" s="398">
        <v>710107050030199</v>
      </c>
      <c r="C1262" s="417" t="s">
        <v>1413</v>
      </c>
      <c r="D1262" s="359">
        <f>+SUMIF('BG SISTEMA'!A:A,'CA EF'!B1262,'BG SISTEMA'!F:F)</f>
        <v>0</v>
      </c>
      <c r="E1262" s="360"/>
      <c r="F1262" s="360"/>
      <c r="G1262" s="361">
        <v>0</v>
      </c>
      <c r="H1262" s="361">
        <f t="shared" si="93"/>
        <v>0</v>
      </c>
      <c r="I1262" s="361">
        <v>0</v>
      </c>
      <c r="J1262" s="361">
        <v>0</v>
      </c>
      <c r="K1262" s="361">
        <v>0</v>
      </c>
      <c r="L1262" s="361">
        <v>0</v>
      </c>
      <c r="M1262" s="361">
        <v>0</v>
      </c>
      <c r="N1262" s="361">
        <v>0</v>
      </c>
      <c r="O1262" s="361">
        <v>0</v>
      </c>
      <c r="P1262" s="361">
        <v>0</v>
      </c>
      <c r="Q1262" s="361">
        <v>0</v>
      </c>
      <c r="R1262" s="361">
        <v>0</v>
      </c>
      <c r="S1262" s="361">
        <v>0</v>
      </c>
      <c r="T1262" s="361">
        <v>0</v>
      </c>
      <c r="U1262" s="361">
        <v>0</v>
      </c>
      <c r="V1262" s="361">
        <v>0</v>
      </c>
      <c r="W1262" s="361">
        <v>0</v>
      </c>
      <c r="X1262" s="361">
        <v>0</v>
      </c>
      <c r="Y1262" s="361">
        <v>0</v>
      </c>
      <c r="Z1262" s="362">
        <f t="shared" si="92"/>
        <v>0</v>
      </c>
      <c r="AA1262" s="365"/>
    </row>
    <row r="1263" spans="1:27" s="364" customFormat="1" ht="12.75" customHeight="1">
      <c r="A1263" s="358">
        <f t="shared" si="91"/>
        <v>15</v>
      </c>
      <c r="B1263" s="398">
        <v>710107050040101</v>
      </c>
      <c r="C1263" s="417" t="s">
        <v>1414</v>
      </c>
      <c r="D1263" s="359">
        <f>+SUMIF('BG SISTEMA'!A:A,'CA EF'!B1263,'BG SISTEMA'!F:F)</f>
        <v>0</v>
      </c>
      <c r="E1263" s="360"/>
      <c r="F1263" s="360"/>
      <c r="G1263" s="361">
        <v>0</v>
      </c>
      <c r="H1263" s="361">
        <f t="shared" si="93"/>
        <v>0</v>
      </c>
      <c r="I1263" s="361">
        <v>0</v>
      </c>
      <c r="J1263" s="361">
        <v>0</v>
      </c>
      <c r="K1263" s="361">
        <v>0</v>
      </c>
      <c r="L1263" s="361">
        <v>0</v>
      </c>
      <c r="M1263" s="361">
        <v>0</v>
      </c>
      <c r="N1263" s="361">
        <v>0</v>
      </c>
      <c r="O1263" s="361">
        <v>0</v>
      </c>
      <c r="P1263" s="361">
        <v>0</v>
      </c>
      <c r="Q1263" s="361">
        <v>0</v>
      </c>
      <c r="R1263" s="361">
        <v>0</v>
      </c>
      <c r="S1263" s="361">
        <v>0</v>
      </c>
      <c r="T1263" s="361">
        <v>0</v>
      </c>
      <c r="U1263" s="361">
        <v>0</v>
      </c>
      <c r="V1263" s="361">
        <v>0</v>
      </c>
      <c r="W1263" s="361">
        <v>0</v>
      </c>
      <c r="X1263" s="361">
        <v>0</v>
      </c>
      <c r="Y1263" s="361">
        <v>0</v>
      </c>
      <c r="Z1263" s="362">
        <f t="shared" si="92"/>
        <v>0</v>
      </c>
      <c r="AA1263" s="365"/>
    </row>
    <row r="1264" spans="1:27" s="364" customFormat="1" ht="12.75" customHeight="1">
      <c r="A1264" s="358">
        <f t="shared" si="91"/>
        <v>15</v>
      </c>
      <c r="B1264" s="398">
        <v>710107050040199</v>
      </c>
      <c r="C1264" s="417" t="s">
        <v>1415</v>
      </c>
      <c r="D1264" s="359">
        <f>+SUMIF('BG SISTEMA'!A:A,'CA EF'!B1264,'BG SISTEMA'!F:F)</f>
        <v>0</v>
      </c>
      <c r="E1264" s="360"/>
      <c r="F1264" s="360"/>
      <c r="G1264" s="361">
        <v>0</v>
      </c>
      <c r="H1264" s="361">
        <f t="shared" si="93"/>
        <v>0</v>
      </c>
      <c r="I1264" s="361">
        <v>0</v>
      </c>
      <c r="J1264" s="361">
        <v>0</v>
      </c>
      <c r="K1264" s="361">
        <v>0</v>
      </c>
      <c r="L1264" s="361">
        <v>0</v>
      </c>
      <c r="M1264" s="361">
        <v>0</v>
      </c>
      <c r="N1264" s="361">
        <v>0</v>
      </c>
      <c r="O1264" s="361">
        <v>0</v>
      </c>
      <c r="P1264" s="361">
        <v>0</v>
      </c>
      <c r="Q1264" s="361">
        <v>0</v>
      </c>
      <c r="R1264" s="361">
        <v>0</v>
      </c>
      <c r="S1264" s="361">
        <v>0</v>
      </c>
      <c r="T1264" s="361">
        <v>0</v>
      </c>
      <c r="U1264" s="361">
        <v>0</v>
      </c>
      <c r="V1264" s="361">
        <v>0</v>
      </c>
      <c r="W1264" s="361">
        <v>0</v>
      </c>
      <c r="X1264" s="361">
        <v>0</v>
      </c>
      <c r="Y1264" s="361">
        <v>0</v>
      </c>
      <c r="Z1264" s="362">
        <f t="shared" si="92"/>
        <v>0</v>
      </c>
      <c r="AA1264" s="365"/>
    </row>
    <row r="1265" spans="1:27" s="364" customFormat="1" ht="12.75" customHeight="1">
      <c r="A1265" s="358">
        <f t="shared" si="91"/>
        <v>15</v>
      </c>
      <c r="B1265" s="398">
        <v>710107050050101</v>
      </c>
      <c r="C1265" s="417" t="s">
        <v>1416</v>
      </c>
      <c r="D1265" s="359">
        <f>+SUMIF('BG SISTEMA'!A:A,'CA EF'!B1265,'BG SISTEMA'!F:F)</f>
        <v>0</v>
      </c>
      <c r="E1265" s="360"/>
      <c r="F1265" s="360"/>
      <c r="G1265" s="361">
        <v>0</v>
      </c>
      <c r="H1265" s="361">
        <f t="shared" si="93"/>
        <v>0</v>
      </c>
      <c r="I1265" s="361">
        <v>0</v>
      </c>
      <c r="J1265" s="361">
        <v>0</v>
      </c>
      <c r="K1265" s="361">
        <v>0</v>
      </c>
      <c r="L1265" s="361">
        <v>0</v>
      </c>
      <c r="M1265" s="361">
        <v>0</v>
      </c>
      <c r="N1265" s="361">
        <v>0</v>
      </c>
      <c r="O1265" s="361">
        <v>0</v>
      </c>
      <c r="P1265" s="361">
        <v>0</v>
      </c>
      <c r="Q1265" s="361">
        <v>0</v>
      </c>
      <c r="R1265" s="361">
        <v>0</v>
      </c>
      <c r="S1265" s="361">
        <v>0</v>
      </c>
      <c r="T1265" s="361">
        <v>0</v>
      </c>
      <c r="U1265" s="361">
        <v>0</v>
      </c>
      <c r="V1265" s="361">
        <v>0</v>
      </c>
      <c r="W1265" s="361">
        <v>0</v>
      </c>
      <c r="X1265" s="361">
        <v>0</v>
      </c>
      <c r="Y1265" s="361">
        <v>0</v>
      </c>
      <c r="Z1265" s="362">
        <f t="shared" si="92"/>
        <v>0</v>
      </c>
      <c r="AA1265" s="365"/>
    </row>
    <row r="1266" spans="1:27" s="364" customFormat="1" ht="12.75" customHeight="1">
      <c r="A1266" s="358">
        <f t="shared" si="91"/>
        <v>15</v>
      </c>
      <c r="B1266" s="398">
        <v>710107050050199</v>
      </c>
      <c r="C1266" s="417" t="s">
        <v>1417</v>
      </c>
      <c r="D1266" s="359">
        <f>+SUMIF('BG SISTEMA'!A:A,'CA EF'!B1266,'BG SISTEMA'!F:F)</f>
        <v>3738492</v>
      </c>
      <c r="E1266" s="360"/>
      <c r="F1266" s="360"/>
      <c r="G1266" s="361">
        <v>0</v>
      </c>
      <c r="H1266" s="361">
        <f t="shared" si="93"/>
        <v>3738492</v>
      </c>
      <c r="I1266" s="361">
        <v>0</v>
      </c>
      <c r="J1266" s="361">
        <v>0</v>
      </c>
      <c r="K1266" s="361">
        <v>0</v>
      </c>
      <c r="L1266" s="361">
        <v>0</v>
      </c>
      <c r="M1266" s="361">
        <v>0</v>
      </c>
      <c r="N1266" s="361">
        <f>-$H1266</f>
        <v>-3738492</v>
      </c>
      <c r="O1266" s="361">
        <v>0</v>
      </c>
      <c r="P1266" s="361">
        <v>0</v>
      </c>
      <c r="Q1266" s="361">
        <v>0</v>
      </c>
      <c r="R1266" s="361">
        <v>0</v>
      </c>
      <c r="S1266" s="361">
        <v>0</v>
      </c>
      <c r="T1266" s="361">
        <v>0</v>
      </c>
      <c r="U1266" s="361">
        <v>0</v>
      </c>
      <c r="V1266" s="361">
        <v>0</v>
      </c>
      <c r="W1266" s="361">
        <v>0</v>
      </c>
      <c r="X1266" s="361">
        <v>0</v>
      </c>
      <c r="Y1266" s="361">
        <v>0</v>
      </c>
      <c r="Z1266" s="362">
        <f t="shared" si="92"/>
        <v>0</v>
      </c>
      <c r="AA1266" s="365"/>
    </row>
    <row r="1267" spans="1:27" s="364" customFormat="1" ht="12.75" customHeight="1">
      <c r="A1267" s="358">
        <f t="shared" si="91"/>
        <v>15</v>
      </c>
      <c r="B1267" s="398">
        <v>710107050060101</v>
      </c>
      <c r="C1267" s="417" t="s">
        <v>1418</v>
      </c>
      <c r="D1267" s="359">
        <f>+SUMIF('BG SISTEMA'!A:A,'CA EF'!B1267,'BG SISTEMA'!F:F)</f>
        <v>0</v>
      </c>
      <c r="E1267" s="360"/>
      <c r="F1267" s="360"/>
      <c r="G1267" s="361">
        <v>0</v>
      </c>
      <c r="H1267" s="361">
        <f t="shared" si="93"/>
        <v>0</v>
      </c>
      <c r="I1267" s="361">
        <v>0</v>
      </c>
      <c r="J1267" s="361">
        <v>0</v>
      </c>
      <c r="K1267" s="361">
        <v>0</v>
      </c>
      <c r="L1267" s="361">
        <v>0</v>
      </c>
      <c r="M1267" s="361">
        <v>0</v>
      </c>
      <c r="N1267" s="361">
        <v>0</v>
      </c>
      <c r="O1267" s="361">
        <v>0</v>
      </c>
      <c r="P1267" s="361">
        <v>0</v>
      </c>
      <c r="Q1267" s="361">
        <v>0</v>
      </c>
      <c r="R1267" s="361">
        <v>0</v>
      </c>
      <c r="S1267" s="361">
        <v>0</v>
      </c>
      <c r="T1267" s="361">
        <v>0</v>
      </c>
      <c r="U1267" s="361">
        <v>0</v>
      </c>
      <c r="V1267" s="361">
        <v>0</v>
      </c>
      <c r="W1267" s="361">
        <v>0</v>
      </c>
      <c r="X1267" s="361">
        <v>0</v>
      </c>
      <c r="Y1267" s="361">
        <v>0</v>
      </c>
      <c r="Z1267" s="362">
        <f t="shared" si="92"/>
        <v>0</v>
      </c>
      <c r="AA1267" s="365"/>
    </row>
    <row r="1268" spans="1:27" s="364" customFormat="1" ht="12.75" customHeight="1">
      <c r="A1268" s="358">
        <f t="shared" si="91"/>
        <v>15</v>
      </c>
      <c r="B1268" s="398">
        <v>710107050060199</v>
      </c>
      <c r="C1268" s="417" t="s">
        <v>1419</v>
      </c>
      <c r="D1268" s="359">
        <f>+SUMIF('BG SISTEMA'!A:A,'CA EF'!B1268,'BG SISTEMA'!F:F)</f>
        <v>4082346</v>
      </c>
      <c r="E1268" s="360"/>
      <c r="F1268" s="360"/>
      <c r="G1268" s="361">
        <v>0</v>
      </c>
      <c r="H1268" s="361">
        <f t="shared" si="93"/>
        <v>4082346</v>
      </c>
      <c r="I1268" s="361">
        <v>0</v>
      </c>
      <c r="J1268" s="361">
        <v>0</v>
      </c>
      <c r="K1268" s="361">
        <v>0</v>
      </c>
      <c r="L1268" s="361">
        <v>0</v>
      </c>
      <c r="M1268" s="361">
        <v>0</v>
      </c>
      <c r="N1268" s="361">
        <f>-$H1268</f>
        <v>-4082346</v>
      </c>
      <c r="O1268" s="361">
        <v>0</v>
      </c>
      <c r="P1268" s="361">
        <v>0</v>
      </c>
      <c r="Q1268" s="361">
        <v>0</v>
      </c>
      <c r="R1268" s="361">
        <v>0</v>
      </c>
      <c r="S1268" s="361">
        <v>0</v>
      </c>
      <c r="T1268" s="361">
        <v>0</v>
      </c>
      <c r="U1268" s="361">
        <v>0</v>
      </c>
      <c r="V1268" s="361">
        <v>0</v>
      </c>
      <c r="W1268" s="361">
        <v>0</v>
      </c>
      <c r="X1268" s="361">
        <v>0</v>
      </c>
      <c r="Y1268" s="361">
        <v>0</v>
      </c>
      <c r="Z1268" s="362">
        <f t="shared" si="92"/>
        <v>0</v>
      </c>
      <c r="AA1268" s="363"/>
    </row>
    <row r="1269" spans="1:27" s="364" customFormat="1" ht="12.75" customHeight="1">
      <c r="A1269" s="358">
        <f t="shared" si="91"/>
        <v>15</v>
      </c>
      <c r="B1269" s="398">
        <v>710107050070101</v>
      </c>
      <c r="C1269" s="417" t="s">
        <v>1420</v>
      </c>
      <c r="D1269" s="359">
        <f>+SUMIF('BG SISTEMA'!A:A,'CA EF'!B1269,'BG SISTEMA'!F:F)</f>
        <v>0</v>
      </c>
      <c r="E1269" s="360"/>
      <c r="F1269" s="360"/>
      <c r="G1269" s="361">
        <v>0</v>
      </c>
      <c r="H1269" s="361">
        <f t="shared" si="93"/>
        <v>0</v>
      </c>
      <c r="I1269" s="361">
        <v>0</v>
      </c>
      <c r="J1269" s="361">
        <v>0</v>
      </c>
      <c r="K1269" s="361">
        <v>0</v>
      </c>
      <c r="L1269" s="361">
        <v>0</v>
      </c>
      <c r="M1269" s="361">
        <v>0</v>
      </c>
      <c r="N1269" s="361">
        <v>0</v>
      </c>
      <c r="O1269" s="361">
        <v>0</v>
      </c>
      <c r="P1269" s="361">
        <v>0</v>
      </c>
      <c r="Q1269" s="361">
        <v>0</v>
      </c>
      <c r="R1269" s="361">
        <v>0</v>
      </c>
      <c r="S1269" s="361">
        <v>0</v>
      </c>
      <c r="T1269" s="361">
        <v>0</v>
      </c>
      <c r="U1269" s="361">
        <v>0</v>
      </c>
      <c r="V1269" s="361">
        <v>0</v>
      </c>
      <c r="W1269" s="361">
        <v>0</v>
      </c>
      <c r="X1269" s="361">
        <v>0</v>
      </c>
      <c r="Y1269" s="361">
        <v>0</v>
      </c>
      <c r="Z1269" s="362">
        <f t="shared" si="92"/>
        <v>0</v>
      </c>
      <c r="AA1269" s="365"/>
    </row>
    <row r="1270" spans="1:27" s="364" customFormat="1" ht="12.75" customHeight="1">
      <c r="A1270" s="358">
        <f t="shared" si="91"/>
        <v>15</v>
      </c>
      <c r="B1270" s="398">
        <v>710107050070199</v>
      </c>
      <c r="C1270" s="417" t="s">
        <v>1421</v>
      </c>
      <c r="D1270" s="359">
        <f>+SUMIF('BG SISTEMA'!A:A,'CA EF'!B1270,'BG SISTEMA'!F:F)</f>
        <v>0</v>
      </c>
      <c r="E1270" s="360"/>
      <c r="F1270" s="360"/>
      <c r="G1270" s="361">
        <v>0</v>
      </c>
      <c r="H1270" s="361">
        <f t="shared" si="93"/>
        <v>0</v>
      </c>
      <c r="I1270" s="361">
        <v>0</v>
      </c>
      <c r="J1270" s="361">
        <v>0</v>
      </c>
      <c r="K1270" s="361">
        <v>0</v>
      </c>
      <c r="L1270" s="361">
        <v>0</v>
      </c>
      <c r="M1270" s="361">
        <v>0</v>
      </c>
      <c r="N1270" s="361">
        <v>0</v>
      </c>
      <c r="O1270" s="361">
        <v>0</v>
      </c>
      <c r="P1270" s="361">
        <v>0</v>
      </c>
      <c r="Q1270" s="361">
        <v>0</v>
      </c>
      <c r="R1270" s="361">
        <v>0</v>
      </c>
      <c r="S1270" s="361">
        <v>0</v>
      </c>
      <c r="T1270" s="361">
        <v>0</v>
      </c>
      <c r="U1270" s="361">
        <v>0</v>
      </c>
      <c r="V1270" s="361">
        <v>0</v>
      </c>
      <c r="W1270" s="361">
        <v>0</v>
      </c>
      <c r="X1270" s="361">
        <v>0</v>
      </c>
      <c r="Y1270" s="361">
        <v>0</v>
      </c>
      <c r="Z1270" s="362">
        <f t="shared" si="92"/>
        <v>0</v>
      </c>
      <c r="AA1270" s="365"/>
    </row>
    <row r="1271" spans="1:27" s="364" customFormat="1" ht="12.75" customHeight="1">
      <c r="A1271" s="358">
        <f t="shared" si="91"/>
        <v>15</v>
      </c>
      <c r="B1271" s="398">
        <v>710107050080101</v>
      </c>
      <c r="C1271" s="417" t="s">
        <v>1422</v>
      </c>
      <c r="D1271" s="359">
        <f>+SUMIF('BG SISTEMA'!A:A,'CA EF'!B1271,'BG SISTEMA'!F:F)</f>
        <v>0</v>
      </c>
      <c r="E1271" s="360"/>
      <c r="F1271" s="360"/>
      <c r="G1271" s="361">
        <v>0</v>
      </c>
      <c r="H1271" s="361">
        <f t="shared" si="93"/>
        <v>0</v>
      </c>
      <c r="I1271" s="361">
        <v>0</v>
      </c>
      <c r="J1271" s="361">
        <v>0</v>
      </c>
      <c r="K1271" s="361">
        <v>0</v>
      </c>
      <c r="L1271" s="361">
        <v>0</v>
      </c>
      <c r="M1271" s="361">
        <v>0</v>
      </c>
      <c r="N1271" s="361">
        <v>0</v>
      </c>
      <c r="O1271" s="361">
        <v>0</v>
      </c>
      <c r="P1271" s="361">
        <v>0</v>
      </c>
      <c r="Q1271" s="361">
        <v>0</v>
      </c>
      <c r="R1271" s="361">
        <v>0</v>
      </c>
      <c r="S1271" s="361">
        <v>0</v>
      </c>
      <c r="T1271" s="361">
        <v>0</v>
      </c>
      <c r="U1271" s="361">
        <v>0</v>
      </c>
      <c r="V1271" s="361">
        <v>0</v>
      </c>
      <c r="W1271" s="361">
        <v>0</v>
      </c>
      <c r="X1271" s="361">
        <v>0</v>
      </c>
      <c r="Y1271" s="361">
        <v>0</v>
      </c>
      <c r="Z1271" s="362">
        <f t="shared" si="92"/>
        <v>0</v>
      </c>
      <c r="AA1271" s="365"/>
    </row>
    <row r="1272" spans="1:27" s="364" customFormat="1" ht="12.75" customHeight="1">
      <c r="A1272" s="358">
        <f t="shared" si="91"/>
        <v>15</v>
      </c>
      <c r="B1272" s="398">
        <v>710207070010101</v>
      </c>
      <c r="C1272" s="417" t="s">
        <v>1423</v>
      </c>
      <c r="D1272" s="359">
        <f>+SUMIF('BG SISTEMA'!A:A,'CA EF'!B1272,'BG SISTEMA'!F:F)</f>
        <v>0</v>
      </c>
      <c r="E1272" s="360"/>
      <c r="F1272" s="360"/>
      <c r="G1272" s="361">
        <v>0</v>
      </c>
      <c r="H1272" s="361">
        <f t="shared" si="93"/>
        <v>0</v>
      </c>
      <c r="I1272" s="361">
        <v>0</v>
      </c>
      <c r="J1272" s="361">
        <v>0</v>
      </c>
      <c r="K1272" s="361">
        <v>0</v>
      </c>
      <c r="L1272" s="361">
        <v>0</v>
      </c>
      <c r="M1272" s="361">
        <v>0</v>
      </c>
      <c r="N1272" s="361">
        <v>0</v>
      </c>
      <c r="O1272" s="361">
        <v>0</v>
      </c>
      <c r="P1272" s="361">
        <v>0</v>
      </c>
      <c r="Q1272" s="361">
        <v>0</v>
      </c>
      <c r="R1272" s="361">
        <v>0</v>
      </c>
      <c r="S1272" s="361">
        <v>0</v>
      </c>
      <c r="T1272" s="361">
        <v>0</v>
      </c>
      <c r="U1272" s="361">
        <v>0</v>
      </c>
      <c r="V1272" s="361">
        <v>0</v>
      </c>
      <c r="W1272" s="361">
        <v>0</v>
      </c>
      <c r="X1272" s="361">
        <v>0</v>
      </c>
      <c r="Y1272" s="361">
        <v>0</v>
      </c>
      <c r="Z1272" s="362">
        <f t="shared" si="92"/>
        <v>0</v>
      </c>
      <c r="AA1272" s="365"/>
    </row>
    <row r="1273" spans="1:27" s="364" customFormat="1" ht="12.75" customHeight="1">
      <c r="A1273" s="358">
        <f t="shared" si="91"/>
        <v>15</v>
      </c>
      <c r="B1273" s="398">
        <v>710207070010199</v>
      </c>
      <c r="C1273" s="417" t="s">
        <v>1424</v>
      </c>
      <c r="D1273" s="359">
        <f>+SUMIF('BG SISTEMA'!A:A,'CA EF'!B1273,'BG SISTEMA'!F:F)</f>
        <v>0</v>
      </c>
      <c r="E1273" s="360"/>
      <c r="F1273" s="360"/>
      <c r="G1273" s="361">
        <v>0</v>
      </c>
      <c r="H1273" s="361">
        <f t="shared" si="93"/>
        <v>0</v>
      </c>
      <c r="I1273" s="361">
        <v>0</v>
      </c>
      <c r="J1273" s="361">
        <v>0</v>
      </c>
      <c r="K1273" s="361">
        <v>0</v>
      </c>
      <c r="L1273" s="361">
        <v>0</v>
      </c>
      <c r="M1273" s="361">
        <v>0</v>
      </c>
      <c r="N1273" s="361">
        <v>0</v>
      </c>
      <c r="O1273" s="361">
        <v>0</v>
      </c>
      <c r="P1273" s="361">
        <v>0</v>
      </c>
      <c r="Q1273" s="361">
        <v>0</v>
      </c>
      <c r="R1273" s="361">
        <v>0</v>
      </c>
      <c r="S1273" s="361">
        <v>0</v>
      </c>
      <c r="T1273" s="361">
        <v>0</v>
      </c>
      <c r="U1273" s="361">
        <v>0</v>
      </c>
      <c r="V1273" s="361">
        <v>0</v>
      </c>
      <c r="W1273" s="361">
        <v>0</v>
      </c>
      <c r="X1273" s="361">
        <v>0</v>
      </c>
      <c r="Y1273" s="361">
        <v>0</v>
      </c>
      <c r="Z1273" s="362">
        <f t="shared" si="92"/>
        <v>0</v>
      </c>
      <c r="AA1273" s="363"/>
    </row>
    <row r="1274" spans="1:27" s="364" customFormat="1" ht="12.75" customHeight="1">
      <c r="A1274" s="358">
        <f t="shared" si="91"/>
        <v>15</v>
      </c>
      <c r="B1274" s="398">
        <v>710207070020101</v>
      </c>
      <c r="C1274" s="417" t="s">
        <v>1425</v>
      </c>
      <c r="D1274" s="359">
        <f>+SUMIF('BG SISTEMA'!A:A,'CA EF'!B1274,'BG SISTEMA'!F:F)</f>
        <v>0</v>
      </c>
      <c r="E1274" s="360"/>
      <c r="F1274" s="360"/>
      <c r="G1274" s="361">
        <v>0</v>
      </c>
      <c r="H1274" s="361">
        <f t="shared" si="93"/>
        <v>0</v>
      </c>
      <c r="I1274" s="361">
        <v>0</v>
      </c>
      <c r="J1274" s="361">
        <v>0</v>
      </c>
      <c r="K1274" s="361">
        <v>0</v>
      </c>
      <c r="L1274" s="361">
        <v>0</v>
      </c>
      <c r="M1274" s="361">
        <v>0</v>
      </c>
      <c r="N1274" s="361">
        <v>0</v>
      </c>
      <c r="O1274" s="361">
        <v>0</v>
      </c>
      <c r="P1274" s="361">
        <v>0</v>
      </c>
      <c r="Q1274" s="361">
        <v>0</v>
      </c>
      <c r="R1274" s="361">
        <v>0</v>
      </c>
      <c r="S1274" s="361">
        <v>0</v>
      </c>
      <c r="T1274" s="361">
        <v>0</v>
      </c>
      <c r="U1274" s="361">
        <v>0</v>
      </c>
      <c r="V1274" s="361">
        <v>0</v>
      </c>
      <c r="W1274" s="361">
        <v>0</v>
      </c>
      <c r="X1274" s="361">
        <v>0</v>
      </c>
      <c r="Y1274" s="361">
        <v>0</v>
      </c>
      <c r="Z1274" s="362">
        <f t="shared" si="92"/>
        <v>0</v>
      </c>
      <c r="AA1274" s="365"/>
    </row>
    <row r="1275" spans="1:27" s="364" customFormat="1" ht="12.75" customHeight="1">
      <c r="A1275" s="358">
        <f t="shared" si="91"/>
        <v>15</v>
      </c>
      <c r="B1275" s="398">
        <v>710207070020199</v>
      </c>
      <c r="C1275" s="417" t="s">
        <v>1426</v>
      </c>
      <c r="D1275" s="359">
        <f>+SUMIF('BG SISTEMA'!A:A,'CA EF'!B1275,'BG SISTEMA'!F:F)</f>
        <v>0</v>
      </c>
      <c r="E1275" s="360"/>
      <c r="F1275" s="360"/>
      <c r="G1275" s="361">
        <v>0</v>
      </c>
      <c r="H1275" s="361">
        <f t="shared" si="93"/>
        <v>0</v>
      </c>
      <c r="I1275" s="361">
        <v>0</v>
      </c>
      <c r="J1275" s="361">
        <v>0</v>
      </c>
      <c r="K1275" s="361">
        <v>0</v>
      </c>
      <c r="L1275" s="361">
        <v>0</v>
      </c>
      <c r="M1275" s="361">
        <v>0</v>
      </c>
      <c r="N1275" s="361">
        <v>0</v>
      </c>
      <c r="O1275" s="361">
        <v>0</v>
      </c>
      <c r="P1275" s="361">
        <v>0</v>
      </c>
      <c r="Q1275" s="361">
        <v>0</v>
      </c>
      <c r="R1275" s="361">
        <v>0</v>
      </c>
      <c r="S1275" s="361">
        <v>0</v>
      </c>
      <c r="T1275" s="361">
        <v>0</v>
      </c>
      <c r="U1275" s="361">
        <v>0</v>
      </c>
      <c r="V1275" s="361">
        <v>0</v>
      </c>
      <c r="W1275" s="361">
        <v>0</v>
      </c>
      <c r="X1275" s="361">
        <v>0</v>
      </c>
      <c r="Y1275" s="361">
        <v>0</v>
      </c>
      <c r="Z1275" s="362">
        <f t="shared" si="92"/>
        <v>0</v>
      </c>
      <c r="AA1275" s="365"/>
    </row>
    <row r="1276" spans="1:27" s="364" customFormat="1" ht="12.75" customHeight="1">
      <c r="A1276" s="358">
        <f t="shared" si="91"/>
        <v>15</v>
      </c>
      <c r="B1276" s="398">
        <v>710207070020201</v>
      </c>
      <c r="C1276" s="417" t="s">
        <v>1427</v>
      </c>
      <c r="D1276" s="359">
        <f>+SUMIF('BG SISTEMA'!A:A,'CA EF'!B1276,'BG SISTEMA'!F:F)</f>
        <v>0</v>
      </c>
      <c r="E1276" s="360"/>
      <c r="F1276" s="360"/>
      <c r="G1276" s="361">
        <v>0</v>
      </c>
      <c r="H1276" s="361">
        <f t="shared" si="93"/>
        <v>0</v>
      </c>
      <c r="I1276" s="361">
        <v>0</v>
      </c>
      <c r="J1276" s="361">
        <v>0</v>
      </c>
      <c r="K1276" s="361">
        <v>0</v>
      </c>
      <c r="L1276" s="361">
        <v>0</v>
      </c>
      <c r="M1276" s="361">
        <v>0</v>
      </c>
      <c r="N1276" s="361">
        <v>0</v>
      </c>
      <c r="O1276" s="361">
        <v>0</v>
      </c>
      <c r="P1276" s="361">
        <v>0</v>
      </c>
      <c r="Q1276" s="361">
        <v>0</v>
      </c>
      <c r="R1276" s="361">
        <v>0</v>
      </c>
      <c r="S1276" s="361">
        <v>0</v>
      </c>
      <c r="T1276" s="361">
        <v>0</v>
      </c>
      <c r="U1276" s="361">
        <v>0</v>
      </c>
      <c r="V1276" s="361">
        <v>0</v>
      </c>
      <c r="W1276" s="361">
        <v>0</v>
      </c>
      <c r="X1276" s="361">
        <v>0</v>
      </c>
      <c r="Y1276" s="361">
        <v>0</v>
      </c>
      <c r="Z1276" s="362">
        <f t="shared" si="92"/>
        <v>0</v>
      </c>
      <c r="AA1276" s="365"/>
    </row>
    <row r="1277" spans="1:27" s="364" customFormat="1" ht="12.75" customHeight="1">
      <c r="A1277" s="358">
        <f t="shared" si="91"/>
        <v>15</v>
      </c>
      <c r="B1277" s="398">
        <v>710207070020299</v>
      </c>
      <c r="C1277" s="417" t="s">
        <v>1428</v>
      </c>
      <c r="D1277" s="359">
        <f>+SUMIF('BG SISTEMA'!A:A,'CA EF'!B1277,'BG SISTEMA'!F:F)</f>
        <v>0</v>
      </c>
      <c r="E1277" s="360"/>
      <c r="F1277" s="360"/>
      <c r="G1277" s="361">
        <v>0</v>
      </c>
      <c r="H1277" s="361">
        <f t="shared" si="93"/>
        <v>0</v>
      </c>
      <c r="I1277" s="361">
        <v>0</v>
      </c>
      <c r="J1277" s="361">
        <v>0</v>
      </c>
      <c r="K1277" s="361">
        <v>0</v>
      </c>
      <c r="L1277" s="361">
        <v>0</v>
      </c>
      <c r="M1277" s="361">
        <v>0</v>
      </c>
      <c r="N1277" s="361">
        <v>0</v>
      </c>
      <c r="O1277" s="361">
        <v>0</v>
      </c>
      <c r="P1277" s="361">
        <v>0</v>
      </c>
      <c r="Q1277" s="361">
        <v>0</v>
      </c>
      <c r="R1277" s="361">
        <v>0</v>
      </c>
      <c r="S1277" s="361">
        <v>0</v>
      </c>
      <c r="T1277" s="361">
        <v>0</v>
      </c>
      <c r="U1277" s="361">
        <v>0</v>
      </c>
      <c r="V1277" s="361">
        <v>0</v>
      </c>
      <c r="W1277" s="361">
        <v>0</v>
      </c>
      <c r="X1277" s="361">
        <v>0</v>
      </c>
      <c r="Y1277" s="361">
        <v>0</v>
      </c>
      <c r="Z1277" s="362">
        <f t="shared" si="92"/>
        <v>0</v>
      </c>
      <c r="AA1277" s="365"/>
    </row>
    <row r="1278" spans="1:27" s="364" customFormat="1" ht="12.75" customHeight="1">
      <c r="A1278" s="358">
        <f t="shared" si="91"/>
        <v>15</v>
      </c>
      <c r="B1278" s="398">
        <v>710207070020301</v>
      </c>
      <c r="C1278" s="417" t="s">
        <v>1429</v>
      </c>
      <c r="D1278" s="359">
        <f>+SUMIF('BG SISTEMA'!A:A,'CA EF'!B1278,'BG SISTEMA'!F:F)</f>
        <v>0</v>
      </c>
      <c r="E1278" s="360"/>
      <c r="F1278" s="360"/>
      <c r="G1278" s="361">
        <v>0</v>
      </c>
      <c r="H1278" s="361">
        <f t="shared" si="93"/>
        <v>0</v>
      </c>
      <c r="I1278" s="361">
        <v>0</v>
      </c>
      <c r="J1278" s="361">
        <v>0</v>
      </c>
      <c r="K1278" s="361">
        <v>0</v>
      </c>
      <c r="L1278" s="361">
        <v>0</v>
      </c>
      <c r="M1278" s="361">
        <v>0</v>
      </c>
      <c r="N1278" s="361">
        <v>0</v>
      </c>
      <c r="O1278" s="361">
        <v>0</v>
      </c>
      <c r="P1278" s="361">
        <v>0</v>
      </c>
      <c r="Q1278" s="361">
        <v>0</v>
      </c>
      <c r="R1278" s="361">
        <v>0</v>
      </c>
      <c r="S1278" s="361">
        <v>0</v>
      </c>
      <c r="T1278" s="361">
        <v>0</v>
      </c>
      <c r="U1278" s="361">
        <v>0</v>
      </c>
      <c r="V1278" s="361">
        <v>0</v>
      </c>
      <c r="W1278" s="361">
        <v>0</v>
      </c>
      <c r="X1278" s="361">
        <v>0</v>
      </c>
      <c r="Y1278" s="361">
        <v>0</v>
      </c>
      <c r="Z1278" s="362">
        <f t="shared" si="92"/>
        <v>0</v>
      </c>
      <c r="AA1278" s="365"/>
    </row>
    <row r="1279" spans="1:27" s="364" customFormat="1" ht="12.75" customHeight="1">
      <c r="A1279" s="358">
        <f t="shared" si="91"/>
        <v>15</v>
      </c>
      <c r="B1279" s="398">
        <v>710207070020399</v>
      </c>
      <c r="C1279" s="417" t="s">
        <v>1430</v>
      </c>
      <c r="D1279" s="359">
        <f>+SUMIF('BG SISTEMA'!A:A,'CA EF'!B1279,'BG SISTEMA'!F:F)</f>
        <v>0</v>
      </c>
      <c r="E1279" s="360"/>
      <c r="F1279" s="360"/>
      <c r="G1279" s="361">
        <v>0</v>
      </c>
      <c r="H1279" s="361">
        <f t="shared" si="93"/>
        <v>0</v>
      </c>
      <c r="I1279" s="361">
        <v>0</v>
      </c>
      <c r="J1279" s="361">
        <v>0</v>
      </c>
      <c r="K1279" s="361">
        <v>0</v>
      </c>
      <c r="L1279" s="361">
        <v>0</v>
      </c>
      <c r="M1279" s="361">
        <v>0</v>
      </c>
      <c r="N1279" s="361">
        <v>0</v>
      </c>
      <c r="O1279" s="361">
        <v>0</v>
      </c>
      <c r="P1279" s="361">
        <v>0</v>
      </c>
      <c r="Q1279" s="361">
        <v>0</v>
      </c>
      <c r="R1279" s="361">
        <v>0</v>
      </c>
      <c r="S1279" s="361">
        <v>0</v>
      </c>
      <c r="T1279" s="361">
        <v>0</v>
      </c>
      <c r="U1279" s="361">
        <v>0</v>
      </c>
      <c r="V1279" s="361">
        <v>0</v>
      </c>
      <c r="W1279" s="361">
        <v>0</v>
      </c>
      <c r="X1279" s="361">
        <v>0</v>
      </c>
      <c r="Y1279" s="361">
        <v>0</v>
      </c>
      <c r="Z1279" s="362">
        <f t="shared" si="92"/>
        <v>0</v>
      </c>
      <c r="AA1279" s="365"/>
    </row>
    <row r="1280" spans="1:27" s="364" customFormat="1" ht="12.75" customHeight="1">
      <c r="A1280" s="358">
        <f t="shared" si="91"/>
        <v>15</v>
      </c>
      <c r="B1280" s="398">
        <v>710207070020401</v>
      </c>
      <c r="C1280" s="417" t="s">
        <v>1431</v>
      </c>
      <c r="D1280" s="359">
        <f>+SUMIF('BG SISTEMA'!A:A,'CA EF'!B1280,'BG SISTEMA'!F:F)</f>
        <v>0</v>
      </c>
      <c r="E1280" s="360"/>
      <c r="F1280" s="360"/>
      <c r="G1280" s="361">
        <v>0</v>
      </c>
      <c r="H1280" s="361">
        <f t="shared" si="93"/>
        <v>0</v>
      </c>
      <c r="I1280" s="361">
        <v>0</v>
      </c>
      <c r="J1280" s="361">
        <v>0</v>
      </c>
      <c r="K1280" s="361">
        <v>0</v>
      </c>
      <c r="L1280" s="361">
        <v>0</v>
      </c>
      <c r="M1280" s="361">
        <v>0</v>
      </c>
      <c r="N1280" s="361">
        <v>0</v>
      </c>
      <c r="O1280" s="361">
        <v>0</v>
      </c>
      <c r="P1280" s="361">
        <v>0</v>
      </c>
      <c r="Q1280" s="361">
        <v>0</v>
      </c>
      <c r="R1280" s="361">
        <v>0</v>
      </c>
      <c r="S1280" s="361">
        <v>0</v>
      </c>
      <c r="T1280" s="361">
        <v>0</v>
      </c>
      <c r="U1280" s="361">
        <v>0</v>
      </c>
      <c r="V1280" s="361">
        <v>0</v>
      </c>
      <c r="W1280" s="361">
        <v>0</v>
      </c>
      <c r="X1280" s="361">
        <v>0</v>
      </c>
      <c r="Y1280" s="361">
        <v>0</v>
      </c>
      <c r="Z1280" s="362">
        <f t="shared" si="92"/>
        <v>0</v>
      </c>
      <c r="AA1280" s="363"/>
    </row>
    <row r="1281" spans="1:27" s="364" customFormat="1" ht="12.75" customHeight="1">
      <c r="A1281" s="358">
        <f t="shared" si="91"/>
        <v>15</v>
      </c>
      <c r="B1281" s="398">
        <v>710207070020499</v>
      </c>
      <c r="C1281" s="417" t="s">
        <v>1432</v>
      </c>
      <c r="D1281" s="359">
        <f>+SUMIF('BG SISTEMA'!A:A,'CA EF'!B1281,'BG SISTEMA'!F:F)</f>
        <v>0</v>
      </c>
      <c r="E1281" s="360"/>
      <c r="F1281" s="360"/>
      <c r="G1281" s="361">
        <v>0</v>
      </c>
      <c r="H1281" s="361">
        <f t="shared" si="93"/>
        <v>0</v>
      </c>
      <c r="I1281" s="361">
        <v>0</v>
      </c>
      <c r="J1281" s="361">
        <v>0</v>
      </c>
      <c r="K1281" s="361">
        <v>0</v>
      </c>
      <c r="L1281" s="361">
        <v>0</v>
      </c>
      <c r="M1281" s="361">
        <v>0</v>
      </c>
      <c r="N1281" s="361">
        <v>0</v>
      </c>
      <c r="O1281" s="361">
        <v>0</v>
      </c>
      <c r="P1281" s="361">
        <v>0</v>
      </c>
      <c r="Q1281" s="361">
        <v>0</v>
      </c>
      <c r="R1281" s="361">
        <v>0</v>
      </c>
      <c r="S1281" s="361">
        <v>0</v>
      </c>
      <c r="T1281" s="361">
        <v>0</v>
      </c>
      <c r="U1281" s="361">
        <v>0</v>
      </c>
      <c r="V1281" s="361">
        <v>0</v>
      </c>
      <c r="W1281" s="361">
        <v>0</v>
      </c>
      <c r="X1281" s="361">
        <v>0</v>
      </c>
      <c r="Y1281" s="361">
        <v>0</v>
      </c>
      <c r="Z1281" s="362">
        <f t="shared" si="92"/>
        <v>0</v>
      </c>
      <c r="AA1281" s="365"/>
    </row>
    <row r="1282" spans="1:27" s="364" customFormat="1" ht="12.75" customHeight="1">
      <c r="A1282" s="358">
        <f t="shared" si="91"/>
        <v>15</v>
      </c>
      <c r="B1282" s="398">
        <v>710207070030101</v>
      </c>
      <c r="C1282" s="417" t="s">
        <v>1433</v>
      </c>
      <c r="D1282" s="359">
        <f>+SUMIF('BG SISTEMA'!A:A,'CA EF'!B1282,'BG SISTEMA'!F:F)</f>
        <v>0</v>
      </c>
      <c r="E1282" s="360"/>
      <c r="F1282" s="360"/>
      <c r="G1282" s="361">
        <v>0</v>
      </c>
      <c r="H1282" s="361">
        <f t="shared" si="93"/>
        <v>0</v>
      </c>
      <c r="I1282" s="361">
        <v>0</v>
      </c>
      <c r="J1282" s="361">
        <v>0</v>
      </c>
      <c r="K1282" s="361">
        <v>0</v>
      </c>
      <c r="L1282" s="361">
        <v>0</v>
      </c>
      <c r="M1282" s="361">
        <v>0</v>
      </c>
      <c r="N1282" s="361">
        <v>0</v>
      </c>
      <c r="O1282" s="361">
        <v>0</v>
      </c>
      <c r="P1282" s="361">
        <v>0</v>
      </c>
      <c r="Q1282" s="361">
        <v>0</v>
      </c>
      <c r="R1282" s="361">
        <v>0</v>
      </c>
      <c r="S1282" s="361">
        <v>0</v>
      </c>
      <c r="T1282" s="361">
        <v>0</v>
      </c>
      <c r="U1282" s="361">
        <v>0</v>
      </c>
      <c r="V1282" s="361">
        <v>0</v>
      </c>
      <c r="W1282" s="361">
        <v>0</v>
      </c>
      <c r="X1282" s="361">
        <v>0</v>
      </c>
      <c r="Y1282" s="361">
        <v>0</v>
      </c>
      <c r="Z1282" s="362">
        <f t="shared" si="92"/>
        <v>0</v>
      </c>
      <c r="AA1282" s="365"/>
    </row>
    <row r="1283" spans="1:27" s="364" customFormat="1" ht="12.75" customHeight="1">
      <c r="A1283" s="358">
        <f t="shared" si="91"/>
        <v>15</v>
      </c>
      <c r="B1283" s="398">
        <v>710207070030199</v>
      </c>
      <c r="C1283" s="417" t="s">
        <v>1434</v>
      </c>
      <c r="D1283" s="359">
        <f>+SUMIF('BG SISTEMA'!A:A,'CA EF'!B1283,'BG SISTEMA'!F:F)</f>
        <v>0</v>
      </c>
      <c r="E1283" s="360"/>
      <c r="F1283" s="360"/>
      <c r="G1283" s="361">
        <v>0</v>
      </c>
      <c r="H1283" s="361">
        <f t="shared" si="93"/>
        <v>0</v>
      </c>
      <c r="I1283" s="361">
        <v>0</v>
      </c>
      <c r="J1283" s="361">
        <v>0</v>
      </c>
      <c r="K1283" s="361">
        <v>0</v>
      </c>
      <c r="L1283" s="361">
        <v>0</v>
      </c>
      <c r="M1283" s="361">
        <v>0</v>
      </c>
      <c r="N1283" s="361">
        <v>0</v>
      </c>
      <c r="O1283" s="361">
        <v>0</v>
      </c>
      <c r="P1283" s="361">
        <v>0</v>
      </c>
      <c r="Q1283" s="361">
        <v>0</v>
      </c>
      <c r="R1283" s="361">
        <v>0</v>
      </c>
      <c r="S1283" s="361">
        <v>0</v>
      </c>
      <c r="T1283" s="361">
        <v>0</v>
      </c>
      <c r="U1283" s="361">
        <v>0</v>
      </c>
      <c r="V1283" s="361">
        <v>0</v>
      </c>
      <c r="W1283" s="361">
        <v>0</v>
      </c>
      <c r="X1283" s="361">
        <v>0</v>
      </c>
      <c r="Y1283" s="361">
        <v>0</v>
      </c>
      <c r="Z1283" s="362">
        <f t="shared" si="92"/>
        <v>0</v>
      </c>
      <c r="AA1283" s="365"/>
    </row>
    <row r="1284" spans="1:27" s="364" customFormat="1" ht="12.75" customHeight="1">
      <c r="A1284" s="358">
        <f t="shared" si="91"/>
        <v>15</v>
      </c>
      <c r="B1284" s="398">
        <v>710207070040101</v>
      </c>
      <c r="C1284" s="417" t="s">
        <v>1435</v>
      </c>
      <c r="D1284" s="359">
        <f>+SUMIF('BG SISTEMA'!A:A,'CA EF'!B1284,'BG SISTEMA'!F:F)</f>
        <v>0</v>
      </c>
      <c r="E1284" s="360"/>
      <c r="F1284" s="360"/>
      <c r="G1284" s="361">
        <v>0</v>
      </c>
      <c r="H1284" s="361">
        <f t="shared" si="93"/>
        <v>0</v>
      </c>
      <c r="I1284" s="361">
        <v>0</v>
      </c>
      <c r="J1284" s="361">
        <v>0</v>
      </c>
      <c r="K1284" s="361">
        <v>0</v>
      </c>
      <c r="L1284" s="361">
        <v>0</v>
      </c>
      <c r="M1284" s="361">
        <v>0</v>
      </c>
      <c r="N1284" s="361">
        <v>0</v>
      </c>
      <c r="O1284" s="361">
        <v>0</v>
      </c>
      <c r="P1284" s="361">
        <v>0</v>
      </c>
      <c r="Q1284" s="361">
        <v>0</v>
      </c>
      <c r="R1284" s="361">
        <v>0</v>
      </c>
      <c r="S1284" s="361">
        <v>0</v>
      </c>
      <c r="T1284" s="361">
        <v>0</v>
      </c>
      <c r="U1284" s="361">
        <v>0</v>
      </c>
      <c r="V1284" s="361">
        <v>0</v>
      </c>
      <c r="W1284" s="361">
        <v>0</v>
      </c>
      <c r="X1284" s="361">
        <v>0</v>
      </c>
      <c r="Y1284" s="361">
        <v>0</v>
      </c>
      <c r="Z1284" s="362">
        <f t="shared" si="92"/>
        <v>0</v>
      </c>
      <c r="AA1284" s="365"/>
    </row>
    <row r="1285" spans="1:27" s="364" customFormat="1" ht="12.75" customHeight="1">
      <c r="A1285" s="358">
        <f t="shared" si="91"/>
        <v>15</v>
      </c>
      <c r="B1285" s="398">
        <v>710207070040199</v>
      </c>
      <c r="C1285" s="417" t="s">
        <v>1436</v>
      </c>
      <c r="D1285" s="359">
        <f>+SUMIF('BG SISTEMA'!A:A,'CA EF'!B1285,'BG SISTEMA'!F:F)</f>
        <v>0</v>
      </c>
      <c r="E1285" s="360"/>
      <c r="F1285" s="360"/>
      <c r="G1285" s="361">
        <v>0</v>
      </c>
      <c r="H1285" s="361">
        <f t="shared" si="93"/>
        <v>0</v>
      </c>
      <c r="I1285" s="361">
        <v>0</v>
      </c>
      <c r="J1285" s="361">
        <v>0</v>
      </c>
      <c r="K1285" s="361">
        <v>0</v>
      </c>
      <c r="L1285" s="361">
        <v>0</v>
      </c>
      <c r="M1285" s="361">
        <v>0</v>
      </c>
      <c r="N1285" s="361">
        <v>0</v>
      </c>
      <c r="O1285" s="361">
        <v>0</v>
      </c>
      <c r="P1285" s="361">
        <v>0</v>
      </c>
      <c r="Q1285" s="361">
        <v>0</v>
      </c>
      <c r="R1285" s="361">
        <v>0</v>
      </c>
      <c r="S1285" s="361">
        <v>0</v>
      </c>
      <c r="T1285" s="361">
        <v>0</v>
      </c>
      <c r="U1285" s="361">
        <v>0</v>
      </c>
      <c r="V1285" s="361">
        <v>0</v>
      </c>
      <c r="W1285" s="361">
        <v>0</v>
      </c>
      <c r="X1285" s="361">
        <v>0</v>
      </c>
      <c r="Y1285" s="361">
        <v>0</v>
      </c>
      <c r="Z1285" s="362">
        <f t="shared" si="92"/>
        <v>0</v>
      </c>
      <c r="AA1285" s="363"/>
    </row>
    <row r="1286" spans="1:27" s="364" customFormat="1" ht="12.75" customHeight="1">
      <c r="A1286" s="358">
        <f t="shared" si="91"/>
        <v>15</v>
      </c>
      <c r="B1286" s="398">
        <v>710207090010101</v>
      </c>
      <c r="C1286" s="417" t="s">
        <v>1437</v>
      </c>
      <c r="D1286" s="359">
        <f>+SUMIF('BG SISTEMA'!A:A,'CA EF'!B1286,'BG SISTEMA'!F:F)</f>
        <v>0</v>
      </c>
      <c r="E1286" s="360"/>
      <c r="F1286" s="360"/>
      <c r="G1286" s="361">
        <v>0</v>
      </c>
      <c r="H1286" s="361">
        <f t="shared" si="93"/>
        <v>0</v>
      </c>
      <c r="I1286" s="361">
        <v>0</v>
      </c>
      <c r="J1286" s="361">
        <v>0</v>
      </c>
      <c r="K1286" s="361">
        <v>0</v>
      </c>
      <c r="L1286" s="361">
        <v>0</v>
      </c>
      <c r="M1286" s="361">
        <v>0</v>
      </c>
      <c r="N1286" s="361">
        <v>0</v>
      </c>
      <c r="O1286" s="361">
        <v>0</v>
      </c>
      <c r="P1286" s="361">
        <v>0</v>
      </c>
      <c r="Q1286" s="361">
        <v>0</v>
      </c>
      <c r="R1286" s="361">
        <v>0</v>
      </c>
      <c r="S1286" s="361">
        <v>0</v>
      </c>
      <c r="T1286" s="361">
        <v>0</v>
      </c>
      <c r="U1286" s="361">
        <v>0</v>
      </c>
      <c r="V1286" s="361">
        <v>0</v>
      </c>
      <c r="W1286" s="361">
        <v>0</v>
      </c>
      <c r="X1286" s="361">
        <v>0</v>
      </c>
      <c r="Y1286" s="361">
        <v>0</v>
      </c>
      <c r="Z1286" s="362">
        <f t="shared" si="92"/>
        <v>0</v>
      </c>
      <c r="AA1286" s="365"/>
    </row>
    <row r="1287" spans="1:27" s="364" customFormat="1" ht="12.75" customHeight="1">
      <c r="A1287" s="358">
        <f t="shared" si="91"/>
        <v>15</v>
      </c>
      <c r="B1287" s="398">
        <v>710207090010199</v>
      </c>
      <c r="C1287" s="417" t="s">
        <v>1438</v>
      </c>
      <c r="D1287" s="359">
        <f>+SUMIF('BG SISTEMA'!A:A,'CA EF'!B1287,'BG SISTEMA'!F:F)</f>
        <v>0</v>
      </c>
      <c r="E1287" s="360"/>
      <c r="F1287" s="360"/>
      <c r="G1287" s="361">
        <v>0</v>
      </c>
      <c r="H1287" s="361">
        <f t="shared" si="93"/>
        <v>0</v>
      </c>
      <c r="I1287" s="361">
        <v>0</v>
      </c>
      <c r="J1287" s="361">
        <v>0</v>
      </c>
      <c r="K1287" s="361">
        <v>0</v>
      </c>
      <c r="L1287" s="361">
        <v>0</v>
      </c>
      <c r="M1287" s="361">
        <v>0</v>
      </c>
      <c r="N1287" s="361">
        <v>0</v>
      </c>
      <c r="O1287" s="361">
        <v>0</v>
      </c>
      <c r="P1287" s="361">
        <v>0</v>
      </c>
      <c r="Q1287" s="361">
        <v>0</v>
      </c>
      <c r="R1287" s="361">
        <v>0</v>
      </c>
      <c r="S1287" s="361">
        <v>0</v>
      </c>
      <c r="T1287" s="361">
        <v>0</v>
      </c>
      <c r="U1287" s="361">
        <v>0</v>
      </c>
      <c r="V1287" s="361">
        <v>0</v>
      </c>
      <c r="W1287" s="361">
        <v>0</v>
      </c>
      <c r="X1287" s="361">
        <v>0</v>
      </c>
      <c r="Y1287" s="361">
        <v>0</v>
      </c>
      <c r="Z1287" s="362">
        <f t="shared" si="92"/>
        <v>0</v>
      </c>
      <c r="AA1287" s="365"/>
    </row>
    <row r="1288" spans="1:27" s="364" customFormat="1" ht="12.75" customHeight="1">
      <c r="A1288" s="358">
        <f t="shared" si="91"/>
        <v>15</v>
      </c>
      <c r="B1288" s="398">
        <v>710207090020101</v>
      </c>
      <c r="C1288" s="417" t="s">
        <v>1439</v>
      </c>
      <c r="D1288" s="359">
        <f>+SUMIF('BG SISTEMA'!A:A,'CA EF'!B1288,'BG SISTEMA'!F:F)</f>
        <v>0</v>
      </c>
      <c r="E1288" s="360"/>
      <c r="F1288" s="360"/>
      <c r="G1288" s="361">
        <v>0</v>
      </c>
      <c r="H1288" s="361">
        <f t="shared" si="93"/>
        <v>0</v>
      </c>
      <c r="I1288" s="361">
        <v>0</v>
      </c>
      <c r="J1288" s="361">
        <v>0</v>
      </c>
      <c r="K1288" s="361">
        <v>0</v>
      </c>
      <c r="L1288" s="361">
        <v>0</v>
      </c>
      <c r="M1288" s="361">
        <v>0</v>
      </c>
      <c r="N1288" s="361">
        <v>0</v>
      </c>
      <c r="O1288" s="361">
        <v>0</v>
      </c>
      <c r="P1288" s="361">
        <v>0</v>
      </c>
      <c r="Q1288" s="361">
        <v>0</v>
      </c>
      <c r="R1288" s="361">
        <v>0</v>
      </c>
      <c r="S1288" s="361">
        <v>0</v>
      </c>
      <c r="T1288" s="361">
        <v>0</v>
      </c>
      <c r="U1288" s="361">
        <v>0</v>
      </c>
      <c r="V1288" s="361">
        <v>0</v>
      </c>
      <c r="W1288" s="361">
        <v>0</v>
      </c>
      <c r="X1288" s="361">
        <v>0</v>
      </c>
      <c r="Y1288" s="361">
        <v>0</v>
      </c>
      <c r="Z1288" s="362">
        <f t="shared" si="92"/>
        <v>0</v>
      </c>
      <c r="AA1288" s="365"/>
    </row>
    <row r="1289" spans="1:27" s="364" customFormat="1" ht="12.75" customHeight="1">
      <c r="A1289" s="358">
        <f t="shared" si="91"/>
        <v>15</v>
      </c>
      <c r="B1289" s="398">
        <v>710207090020199</v>
      </c>
      <c r="C1289" s="417" t="s">
        <v>1440</v>
      </c>
      <c r="D1289" s="359">
        <f>+SUMIF('BG SISTEMA'!A:A,'CA EF'!B1289,'BG SISTEMA'!F:F)</f>
        <v>0</v>
      </c>
      <c r="E1289" s="360"/>
      <c r="F1289" s="360"/>
      <c r="G1289" s="361">
        <v>0</v>
      </c>
      <c r="H1289" s="361">
        <f t="shared" si="93"/>
        <v>0</v>
      </c>
      <c r="I1289" s="361">
        <v>0</v>
      </c>
      <c r="J1289" s="361">
        <v>0</v>
      </c>
      <c r="K1289" s="361">
        <v>0</v>
      </c>
      <c r="L1289" s="361">
        <v>0</v>
      </c>
      <c r="M1289" s="361">
        <v>0</v>
      </c>
      <c r="N1289" s="361">
        <v>0</v>
      </c>
      <c r="O1289" s="361">
        <v>0</v>
      </c>
      <c r="P1289" s="361">
        <v>0</v>
      </c>
      <c r="Q1289" s="361">
        <v>0</v>
      </c>
      <c r="R1289" s="361">
        <v>0</v>
      </c>
      <c r="S1289" s="361">
        <v>0</v>
      </c>
      <c r="T1289" s="361">
        <v>0</v>
      </c>
      <c r="U1289" s="361">
        <v>0</v>
      </c>
      <c r="V1289" s="361">
        <v>0</v>
      </c>
      <c r="W1289" s="361">
        <v>0</v>
      </c>
      <c r="X1289" s="361">
        <v>0</v>
      </c>
      <c r="Y1289" s="361">
        <v>0</v>
      </c>
      <c r="Z1289" s="362">
        <f t="shared" si="92"/>
        <v>0</v>
      </c>
      <c r="AA1289" s="365"/>
    </row>
    <row r="1290" spans="1:27" s="364" customFormat="1" ht="12.75" customHeight="1">
      <c r="A1290" s="358">
        <f t="shared" si="91"/>
        <v>15</v>
      </c>
      <c r="B1290" s="398">
        <v>710207090020201</v>
      </c>
      <c r="C1290" s="417" t="s">
        <v>1441</v>
      </c>
      <c r="D1290" s="359">
        <f>+SUMIF('BG SISTEMA'!A:A,'CA EF'!B1290,'BG SISTEMA'!F:F)</f>
        <v>0</v>
      </c>
      <c r="E1290" s="360"/>
      <c r="F1290" s="360"/>
      <c r="G1290" s="361">
        <v>0</v>
      </c>
      <c r="H1290" s="361">
        <f t="shared" si="93"/>
        <v>0</v>
      </c>
      <c r="I1290" s="361">
        <v>0</v>
      </c>
      <c r="J1290" s="361">
        <v>0</v>
      </c>
      <c r="K1290" s="361">
        <v>0</v>
      </c>
      <c r="L1290" s="361">
        <v>0</v>
      </c>
      <c r="M1290" s="361">
        <v>0</v>
      </c>
      <c r="N1290" s="361">
        <v>0</v>
      </c>
      <c r="O1290" s="361">
        <v>0</v>
      </c>
      <c r="P1290" s="361">
        <v>0</v>
      </c>
      <c r="Q1290" s="361">
        <v>0</v>
      </c>
      <c r="R1290" s="361">
        <v>0</v>
      </c>
      <c r="S1290" s="361">
        <v>0</v>
      </c>
      <c r="T1290" s="361">
        <v>0</v>
      </c>
      <c r="U1290" s="361">
        <v>0</v>
      </c>
      <c r="V1290" s="361">
        <v>0</v>
      </c>
      <c r="W1290" s="361">
        <v>0</v>
      </c>
      <c r="X1290" s="361">
        <v>0</v>
      </c>
      <c r="Y1290" s="361">
        <v>0</v>
      </c>
      <c r="Z1290" s="362">
        <f t="shared" si="92"/>
        <v>0</v>
      </c>
      <c r="AA1290" s="365"/>
    </row>
    <row r="1291" spans="1:27" s="364" customFormat="1" ht="12.75" customHeight="1">
      <c r="A1291" s="358">
        <f t="shared" si="91"/>
        <v>15</v>
      </c>
      <c r="B1291" s="398">
        <v>710207090020299</v>
      </c>
      <c r="C1291" s="417" t="s">
        <v>1442</v>
      </c>
      <c r="D1291" s="359">
        <f>+SUMIF('BG SISTEMA'!A:A,'CA EF'!B1291,'BG SISTEMA'!F:F)</f>
        <v>0</v>
      </c>
      <c r="E1291" s="360"/>
      <c r="F1291" s="360"/>
      <c r="G1291" s="361">
        <v>0</v>
      </c>
      <c r="H1291" s="361">
        <f t="shared" si="93"/>
        <v>0</v>
      </c>
      <c r="I1291" s="361">
        <v>0</v>
      </c>
      <c r="J1291" s="361">
        <v>0</v>
      </c>
      <c r="K1291" s="361">
        <v>0</v>
      </c>
      <c r="L1291" s="361">
        <v>0</v>
      </c>
      <c r="M1291" s="361">
        <v>0</v>
      </c>
      <c r="N1291" s="361">
        <v>0</v>
      </c>
      <c r="O1291" s="361">
        <v>0</v>
      </c>
      <c r="P1291" s="361">
        <v>0</v>
      </c>
      <c r="Q1291" s="361">
        <v>0</v>
      </c>
      <c r="R1291" s="361">
        <v>0</v>
      </c>
      <c r="S1291" s="361">
        <v>0</v>
      </c>
      <c r="T1291" s="361">
        <v>0</v>
      </c>
      <c r="U1291" s="361">
        <v>0</v>
      </c>
      <c r="V1291" s="361">
        <v>0</v>
      </c>
      <c r="W1291" s="361">
        <v>0</v>
      </c>
      <c r="X1291" s="361">
        <v>0</v>
      </c>
      <c r="Y1291" s="361">
        <v>0</v>
      </c>
      <c r="Z1291" s="362">
        <f t="shared" si="92"/>
        <v>0</v>
      </c>
      <c r="AA1291" s="363"/>
    </row>
    <row r="1292" spans="1:27" s="364" customFormat="1" ht="12.75" customHeight="1">
      <c r="A1292" s="358">
        <f t="shared" si="91"/>
        <v>15</v>
      </c>
      <c r="B1292" s="398">
        <v>710207090020301</v>
      </c>
      <c r="C1292" s="417" t="s">
        <v>1443</v>
      </c>
      <c r="D1292" s="359">
        <f>+SUMIF('BG SISTEMA'!A:A,'CA EF'!B1292,'BG SISTEMA'!F:F)</f>
        <v>0</v>
      </c>
      <c r="E1292" s="360"/>
      <c r="F1292" s="360"/>
      <c r="G1292" s="361">
        <v>0</v>
      </c>
      <c r="H1292" s="361">
        <f t="shared" si="93"/>
        <v>0</v>
      </c>
      <c r="I1292" s="361">
        <v>0</v>
      </c>
      <c r="J1292" s="361">
        <v>0</v>
      </c>
      <c r="K1292" s="361">
        <v>0</v>
      </c>
      <c r="L1292" s="361">
        <v>0</v>
      </c>
      <c r="M1292" s="361">
        <v>0</v>
      </c>
      <c r="N1292" s="361">
        <v>0</v>
      </c>
      <c r="O1292" s="361">
        <v>0</v>
      </c>
      <c r="P1292" s="361">
        <v>0</v>
      </c>
      <c r="Q1292" s="361">
        <v>0</v>
      </c>
      <c r="R1292" s="361">
        <v>0</v>
      </c>
      <c r="S1292" s="361">
        <v>0</v>
      </c>
      <c r="T1292" s="361">
        <v>0</v>
      </c>
      <c r="U1292" s="361">
        <v>0</v>
      </c>
      <c r="V1292" s="361">
        <v>0</v>
      </c>
      <c r="W1292" s="361">
        <v>0</v>
      </c>
      <c r="X1292" s="361">
        <v>0</v>
      </c>
      <c r="Y1292" s="361">
        <v>0</v>
      </c>
      <c r="Z1292" s="362">
        <f t="shared" si="92"/>
        <v>0</v>
      </c>
      <c r="AA1292" s="365"/>
    </row>
    <row r="1293" spans="1:27" s="364" customFormat="1" ht="12.75" customHeight="1">
      <c r="A1293" s="358">
        <f t="shared" si="91"/>
        <v>15</v>
      </c>
      <c r="B1293" s="398">
        <v>710207090020399</v>
      </c>
      <c r="C1293" s="417" t="s">
        <v>1444</v>
      </c>
      <c r="D1293" s="359">
        <f>+SUMIF('BG SISTEMA'!A:A,'CA EF'!B1293,'BG SISTEMA'!F:F)</f>
        <v>0</v>
      </c>
      <c r="E1293" s="360"/>
      <c r="F1293" s="360"/>
      <c r="G1293" s="361">
        <v>0</v>
      </c>
      <c r="H1293" s="361">
        <f t="shared" si="93"/>
        <v>0</v>
      </c>
      <c r="I1293" s="361">
        <v>0</v>
      </c>
      <c r="J1293" s="361">
        <v>0</v>
      </c>
      <c r="K1293" s="361">
        <v>0</v>
      </c>
      <c r="L1293" s="361">
        <v>0</v>
      </c>
      <c r="M1293" s="361">
        <v>0</v>
      </c>
      <c r="N1293" s="361">
        <v>0</v>
      </c>
      <c r="O1293" s="361">
        <v>0</v>
      </c>
      <c r="P1293" s="361">
        <v>0</v>
      </c>
      <c r="Q1293" s="361">
        <v>0</v>
      </c>
      <c r="R1293" s="361">
        <v>0</v>
      </c>
      <c r="S1293" s="361">
        <v>0</v>
      </c>
      <c r="T1293" s="361">
        <v>0</v>
      </c>
      <c r="U1293" s="361">
        <v>0</v>
      </c>
      <c r="V1293" s="361">
        <v>0</v>
      </c>
      <c r="W1293" s="361">
        <v>0</v>
      </c>
      <c r="X1293" s="361">
        <v>0</v>
      </c>
      <c r="Y1293" s="361">
        <v>0</v>
      </c>
      <c r="Z1293" s="362">
        <f t="shared" si="92"/>
        <v>0</v>
      </c>
      <c r="AA1293" s="365"/>
    </row>
    <row r="1294" spans="1:27" s="364" customFormat="1" ht="12.75" customHeight="1">
      <c r="A1294" s="358">
        <f t="shared" si="91"/>
        <v>15</v>
      </c>
      <c r="B1294" s="398">
        <v>710207090020401</v>
      </c>
      <c r="C1294" s="417" t="s">
        <v>1445</v>
      </c>
      <c r="D1294" s="359">
        <f>+SUMIF('BG SISTEMA'!A:A,'CA EF'!B1294,'BG SISTEMA'!F:F)</f>
        <v>0</v>
      </c>
      <c r="E1294" s="360"/>
      <c r="F1294" s="360"/>
      <c r="G1294" s="361">
        <v>0</v>
      </c>
      <c r="H1294" s="361">
        <f t="shared" si="93"/>
        <v>0</v>
      </c>
      <c r="I1294" s="361">
        <v>0</v>
      </c>
      <c r="J1294" s="361">
        <v>0</v>
      </c>
      <c r="K1294" s="361">
        <v>0</v>
      </c>
      <c r="L1294" s="361">
        <v>0</v>
      </c>
      <c r="M1294" s="361">
        <v>0</v>
      </c>
      <c r="N1294" s="361">
        <v>0</v>
      </c>
      <c r="O1294" s="361">
        <v>0</v>
      </c>
      <c r="P1294" s="361">
        <v>0</v>
      </c>
      <c r="Q1294" s="361">
        <v>0</v>
      </c>
      <c r="R1294" s="361">
        <v>0</v>
      </c>
      <c r="S1294" s="361">
        <v>0</v>
      </c>
      <c r="T1294" s="361">
        <v>0</v>
      </c>
      <c r="U1294" s="361">
        <v>0</v>
      </c>
      <c r="V1294" s="361">
        <v>0</v>
      </c>
      <c r="W1294" s="361">
        <v>0</v>
      </c>
      <c r="X1294" s="361">
        <v>0</v>
      </c>
      <c r="Y1294" s="361">
        <v>0</v>
      </c>
      <c r="Z1294" s="362">
        <f t="shared" si="92"/>
        <v>0</v>
      </c>
      <c r="AA1294" s="365"/>
    </row>
    <row r="1295" spans="1:27" s="364" customFormat="1" ht="12.75" customHeight="1">
      <c r="A1295" s="358">
        <f t="shared" si="91"/>
        <v>15</v>
      </c>
      <c r="B1295" s="398">
        <v>710207090020499</v>
      </c>
      <c r="C1295" s="417" t="s">
        <v>1446</v>
      </c>
      <c r="D1295" s="359">
        <f>+SUMIF('BG SISTEMA'!A:A,'CA EF'!B1295,'BG SISTEMA'!F:F)</f>
        <v>0</v>
      </c>
      <c r="E1295" s="360"/>
      <c r="F1295" s="360"/>
      <c r="G1295" s="361">
        <v>0</v>
      </c>
      <c r="H1295" s="361">
        <f t="shared" si="93"/>
        <v>0</v>
      </c>
      <c r="I1295" s="361">
        <v>0</v>
      </c>
      <c r="J1295" s="361">
        <v>0</v>
      </c>
      <c r="K1295" s="361">
        <v>0</v>
      </c>
      <c r="L1295" s="361">
        <v>0</v>
      </c>
      <c r="M1295" s="361">
        <v>0</v>
      </c>
      <c r="N1295" s="361">
        <v>0</v>
      </c>
      <c r="O1295" s="361">
        <v>0</v>
      </c>
      <c r="P1295" s="361">
        <v>0</v>
      </c>
      <c r="Q1295" s="361">
        <v>0</v>
      </c>
      <c r="R1295" s="361">
        <v>0</v>
      </c>
      <c r="S1295" s="361">
        <v>0</v>
      </c>
      <c r="T1295" s="361">
        <v>0</v>
      </c>
      <c r="U1295" s="361">
        <v>0</v>
      </c>
      <c r="V1295" s="361">
        <v>0</v>
      </c>
      <c r="W1295" s="361">
        <v>0</v>
      </c>
      <c r="X1295" s="361">
        <v>0</v>
      </c>
      <c r="Y1295" s="361">
        <v>0</v>
      </c>
      <c r="Z1295" s="362">
        <f t="shared" si="92"/>
        <v>0</v>
      </c>
      <c r="AA1295" s="365"/>
    </row>
    <row r="1296" spans="1:27" s="364" customFormat="1" ht="12.75" customHeight="1">
      <c r="A1296" s="358">
        <f t="shared" si="91"/>
        <v>15</v>
      </c>
      <c r="B1296" s="398">
        <v>710207090030101</v>
      </c>
      <c r="C1296" s="417" t="s">
        <v>1447</v>
      </c>
      <c r="D1296" s="359">
        <f>+SUMIF('BG SISTEMA'!A:A,'CA EF'!B1296,'BG SISTEMA'!F:F)</f>
        <v>0</v>
      </c>
      <c r="E1296" s="360"/>
      <c r="F1296" s="360"/>
      <c r="G1296" s="361">
        <v>0</v>
      </c>
      <c r="H1296" s="361">
        <f t="shared" si="93"/>
        <v>0</v>
      </c>
      <c r="I1296" s="361">
        <v>0</v>
      </c>
      <c r="J1296" s="361">
        <v>0</v>
      </c>
      <c r="K1296" s="361">
        <v>0</v>
      </c>
      <c r="L1296" s="361">
        <v>0</v>
      </c>
      <c r="M1296" s="361">
        <v>0</v>
      </c>
      <c r="N1296" s="361">
        <v>0</v>
      </c>
      <c r="O1296" s="361">
        <v>0</v>
      </c>
      <c r="P1296" s="361">
        <v>0</v>
      </c>
      <c r="Q1296" s="361">
        <v>0</v>
      </c>
      <c r="R1296" s="361">
        <v>0</v>
      </c>
      <c r="S1296" s="361">
        <v>0</v>
      </c>
      <c r="T1296" s="361">
        <v>0</v>
      </c>
      <c r="U1296" s="361">
        <v>0</v>
      </c>
      <c r="V1296" s="361">
        <v>0</v>
      </c>
      <c r="W1296" s="361">
        <v>0</v>
      </c>
      <c r="X1296" s="361">
        <v>0</v>
      </c>
      <c r="Y1296" s="361">
        <v>0</v>
      </c>
      <c r="Z1296" s="362">
        <f t="shared" si="92"/>
        <v>0</v>
      </c>
      <c r="AA1296" s="363"/>
    </row>
    <row r="1297" spans="1:27" s="364" customFormat="1" ht="12.75" customHeight="1">
      <c r="A1297" s="358">
        <f t="shared" si="91"/>
        <v>15</v>
      </c>
      <c r="B1297" s="398">
        <v>710207090030199</v>
      </c>
      <c r="C1297" s="417" t="s">
        <v>1448</v>
      </c>
      <c r="D1297" s="359">
        <f>+SUMIF('BG SISTEMA'!A:A,'CA EF'!B1297,'BG SISTEMA'!F:F)</f>
        <v>0</v>
      </c>
      <c r="E1297" s="360"/>
      <c r="F1297" s="360"/>
      <c r="G1297" s="361">
        <v>0</v>
      </c>
      <c r="H1297" s="361">
        <f t="shared" si="93"/>
        <v>0</v>
      </c>
      <c r="I1297" s="361">
        <v>0</v>
      </c>
      <c r="J1297" s="361">
        <v>0</v>
      </c>
      <c r="K1297" s="361">
        <v>0</v>
      </c>
      <c r="L1297" s="361">
        <v>0</v>
      </c>
      <c r="M1297" s="361">
        <v>0</v>
      </c>
      <c r="N1297" s="361">
        <v>0</v>
      </c>
      <c r="O1297" s="361">
        <v>0</v>
      </c>
      <c r="P1297" s="361">
        <v>0</v>
      </c>
      <c r="Q1297" s="361">
        <v>0</v>
      </c>
      <c r="R1297" s="361">
        <v>0</v>
      </c>
      <c r="S1297" s="361">
        <v>0</v>
      </c>
      <c r="T1297" s="361">
        <v>0</v>
      </c>
      <c r="U1297" s="361">
        <v>0</v>
      </c>
      <c r="V1297" s="361">
        <v>0</v>
      </c>
      <c r="W1297" s="361">
        <v>0</v>
      </c>
      <c r="X1297" s="361">
        <v>0</v>
      </c>
      <c r="Y1297" s="361">
        <v>0</v>
      </c>
      <c r="Z1297" s="362">
        <f t="shared" si="92"/>
        <v>0</v>
      </c>
      <c r="AA1297" s="365"/>
    </row>
    <row r="1298" spans="1:27" s="364" customFormat="1" ht="12.75" customHeight="1">
      <c r="A1298" s="358">
        <f t="shared" si="91"/>
        <v>15</v>
      </c>
      <c r="B1298" s="398">
        <v>710207110010101</v>
      </c>
      <c r="C1298" s="417" t="s">
        <v>1449</v>
      </c>
      <c r="D1298" s="359">
        <f>+SUMIF('BG SISTEMA'!A:A,'CA EF'!B1298,'BG SISTEMA'!F:F)</f>
        <v>0</v>
      </c>
      <c r="E1298" s="360"/>
      <c r="F1298" s="360"/>
      <c r="G1298" s="361">
        <v>0</v>
      </c>
      <c r="H1298" s="361">
        <f t="shared" si="93"/>
        <v>0</v>
      </c>
      <c r="I1298" s="361">
        <v>0</v>
      </c>
      <c r="J1298" s="361">
        <v>0</v>
      </c>
      <c r="K1298" s="361">
        <v>0</v>
      </c>
      <c r="L1298" s="361">
        <v>0</v>
      </c>
      <c r="M1298" s="361">
        <v>0</v>
      </c>
      <c r="N1298" s="361">
        <v>0</v>
      </c>
      <c r="O1298" s="361">
        <v>0</v>
      </c>
      <c r="P1298" s="361">
        <v>0</v>
      </c>
      <c r="Q1298" s="361">
        <v>0</v>
      </c>
      <c r="R1298" s="361">
        <v>0</v>
      </c>
      <c r="S1298" s="361">
        <v>0</v>
      </c>
      <c r="T1298" s="361">
        <v>0</v>
      </c>
      <c r="U1298" s="361">
        <v>0</v>
      </c>
      <c r="V1298" s="361">
        <v>0</v>
      </c>
      <c r="W1298" s="361">
        <v>0</v>
      </c>
      <c r="X1298" s="361">
        <v>0</v>
      </c>
      <c r="Y1298" s="361">
        <v>0</v>
      </c>
      <c r="Z1298" s="362">
        <f t="shared" si="92"/>
        <v>0</v>
      </c>
      <c r="AA1298" s="365"/>
    </row>
    <row r="1299" spans="1:27" s="364" customFormat="1" ht="12.75" customHeight="1">
      <c r="A1299" s="358">
        <f t="shared" si="91"/>
        <v>15</v>
      </c>
      <c r="B1299" s="398">
        <v>710207110010199</v>
      </c>
      <c r="C1299" s="417" t="s">
        <v>1450</v>
      </c>
      <c r="D1299" s="359">
        <f>+SUMIF('BG SISTEMA'!A:A,'CA EF'!B1299,'BG SISTEMA'!F:F)</f>
        <v>0</v>
      </c>
      <c r="E1299" s="360"/>
      <c r="F1299" s="360"/>
      <c r="G1299" s="361">
        <v>0</v>
      </c>
      <c r="H1299" s="361">
        <f t="shared" si="93"/>
        <v>0</v>
      </c>
      <c r="I1299" s="361">
        <v>0</v>
      </c>
      <c r="J1299" s="361">
        <v>0</v>
      </c>
      <c r="K1299" s="361">
        <v>0</v>
      </c>
      <c r="L1299" s="361">
        <v>0</v>
      </c>
      <c r="M1299" s="361">
        <v>0</v>
      </c>
      <c r="N1299" s="361">
        <v>0</v>
      </c>
      <c r="O1299" s="361">
        <v>0</v>
      </c>
      <c r="P1299" s="361">
        <v>0</v>
      </c>
      <c r="Q1299" s="361">
        <v>0</v>
      </c>
      <c r="R1299" s="361">
        <v>0</v>
      </c>
      <c r="S1299" s="361">
        <v>0</v>
      </c>
      <c r="T1299" s="361">
        <v>0</v>
      </c>
      <c r="U1299" s="361">
        <v>0</v>
      </c>
      <c r="V1299" s="361">
        <v>0</v>
      </c>
      <c r="W1299" s="361">
        <v>0</v>
      </c>
      <c r="X1299" s="361">
        <v>0</v>
      </c>
      <c r="Y1299" s="361">
        <v>0</v>
      </c>
      <c r="Z1299" s="362">
        <f t="shared" si="92"/>
        <v>0</v>
      </c>
      <c r="AA1299" s="365"/>
    </row>
    <row r="1300" spans="1:27" s="364" customFormat="1" ht="12.75" customHeight="1">
      <c r="A1300" s="358">
        <f t="shared" si="91"/>
        <v>15</v>
      </c>
      <c r="B1300" s="398">
        <v>710207130010101</v>
      </c>
      <c r="C1300" s="417" t="s">
        <v>1451</v>
      </c>
      <c r="D1300" s="359">
        <f>+SUMIF('BG SISTEMA'!A:A,'CA EF'!B1300,'BG SISTEMA'!F:F)</f>
        <v>0</v>
      </c>
      <c r="E1300" s="360"/>
      <c r="F1300" s="360"/>
      <c r="G1300" s="361">
        <v>0</v>
      </c>
      <c r="H1300" s="361">
        <f t="shared" si="93"/>
        <v>0</v>
      </c>
      <c r="I1300" s="361">
        <v>0</v>
      </c>
      <c r="J1300" s="361">
        <v>0</v>
      </c>
      <c r="K1300" s="361">
        <v>0</v>
      </c>
      <c r="L1300" s="361">
        <v>0</v>
      </c>
      <c r="M1300" s="361">
        <v>0</v>
      </c>
      <c r="N1300" s="361">
        <v>0</v>
      </c>
      <c r="O1300" s="361">
        <v>0</v>
      </c>
      <c r="P1300" s="361">
        <v>0</v>
      </c>
      <c r="Q1300" s="361">
        <v>0</v>
      </c>
      <c r="R1300" s="361">
        <v>0</v>
      </c>
      <c r="S1300" s="361">
        <v>0</v>
      </c>
      <c r="T1300" s="361">
        <v>0</v>
      </c>
      <c r="U1300" s="361">
        <v>0</v>
      </c>
      <c r="V1300" s="361">
        <v>0</v>
      </c>
      <c r="W1300" s="361">
        <v>0</v>
      </c>
      <c r="X1300" s="361">
        <v>0</v>
      </c>
      <c r="Y1300" s="361">
        <v>0</v>
      </c>
      <c r="Z1300" s="362">
        <f t="shared" si="92"/>
        <v>0</v>
      </c>
      <c r="AA1300" s="365"/>
    </row>
    <row r="1301" spans="1:27" s="364" customFormat="1" ht="12.75" customHeight="1">
      <c r="A1301" s="358">
        <f t="shared" si="91"/>
        <v>15</v>
      </c>
      <c r="B1301" s="398">
        <v>710207130010199</v>
      </c>
      <c r="C1301" s="417" t="s">
        <v>1452</v>
      </c>
      <c r="D1301" s="359">
        <f>+SUMIF('BG SISTEMA'!A:A,'CA EF'!B1301,'BG SISTEMA'!F:F)</f>
        <v>0</v>
      </c>
      <c r="E1301" s="360"/>
      <c r="F1301" s="360"/>
      <c r="G1301" s="361">
        <v>0</v>
      </c>
      <c r="H1301" s="361">
        <f t="shared" si="93"/>
        <v>0</v>
      </c>
      <c r="I1301" s="361">
        <v>0</v>
      </c>
      <c r="J1301" s="361">
        <v>0</v>
      </c>
      <c r="K1301" s="361">
        <v>0</v>
      </c>
      <c r="L1301" s="361">
        <v>0</v>
      </c>
      <c r="M1301" s="361">
        <v>0</v>
      </c>
      <c r="N1301" s="361">
        <v>0</v>
      </c>
      <c r="O1301" s="361">
        <v>0</v>
      </c>
      <c r="P1301" s="361">
        <v>0</v>
      </c>
      <c r="Q1301" s="361">
        <v>0</v>
      </c>
      <c r="R1301" s="361">
        <v>0</v>
      </c>
      <c r="S1301" s="361">
        <v>0</v>
      </c>
      <c r="T1301" s="361">
        <v>0</v>
      </c>
      <c r="U1301" s="361">
        <v>0</v>
      </c>
      <c r="V1301" s="361">
        <v>0</v>
      </c>
      <c r="W1301" s="361">
        <v>0</v>
      </c>
      <c r="X1301" s="361">
        <v>0</v>
      </c>
      <c r="Y1301" s="361">
        <v>0</v>
      </c>
      <c r="Z1301" s="362">
        <f t="shared" si="92"/>
        <v>0</v>
      </c>
      <c r="AA1301" s="365"/>
    </row>
    <row r="1302" spans="1:27" s="364" customFormat="1" ht="12.75" customHeight="1">
      <c r="A1302" s="358">
        <f t="shared" si="91"/>
        <v>15</v>
      </c>
      <c r="B1302" s="398">
        <v>710207150010101</v>
      </c>
      <c r="C1302" s="417" t="s">
        <v>1453</v>
      </c>
      <c r="D1302" s="359">
        <f>+SUMIF('BG SISTEMA'!A:A,'CA EF'!B1302,'BG SISTEMA'!F:F)</f>
        <v>0</v>
      </c>
      <c r="E1302" s="360"/>
      <c r="F1302" s="360"/>
      <c r="G1302" s="361">
        <v>0</v>
      </c>
      <c r="H1302" s="361">
        <f t="shared" si="93"/>
        <v>0</v>
      </c>
      <c r="I1302" s="361">
        <v>0</v>
      </c>
      <c r="J1302" s="361">
        <v>0</v>
      </c>
      <c r="K1302" s="361">
        <v>0</v>
      </c>
      <c r="L1302" s="361">
        <v>0</v>
      </c>
      <c r="M1302" s="361">
        <v>0</v>
      </c>
      <c r="N1302" s="361">
        <v>0</v>
      </c>
      <c r="O1302" s="361">
        <v>0</v>
      </c>
      <c r="P1302" s="361">
        <v>0</v>
      </c>
      <c r="Q1302" s="361">
        <v>0</v>
      </c>
      <c r="R1302" s="361">
        <v>0</v>
      </c>
      <c r="S1302" s="361">
        <v>0</v>
      </c>
      <c r="T1302" s="361">
        <v>0</v>
      </c>
      <c r="U1302" s="361">
        <v>0</v>
      </c>
      <c r="V1302" s="361">
        <v>0</v>
      </c>
      <c r="W1302" s="361">
        <v>0</v>
      </c>
      <c r="X1302" s="361">
        <v>0</v>
      </c>
      <c r="Y1302" s="361">
        <v>0</v>
      </c>
      <c r="Z1302" s="362">
        <f t="shared" si="92"/>
        <v>0</v>
      </c>
      <c r="AA1302" s="365"/>
    </row>
    <row r="1303" spans="1:27" s="364" customFormat="1" ht="12.75" customHeight="1">
      <c r="A1303" s="358">
        <f t="shared" si="91"/>
        <v>15</v>
      </c>
      <c r="B1303" s="398">
        <v>710207150010199</v>
      </c>
      <c r="C1303" s="417" t="s">
        <v>1454</v>
      </c>
      <c r="D1303" s="359">
        <f>+SUMIF('BG SISTEMA'!A:A,'CA EF'!B1303,'BG SISTEMA'!F:F)</f>
        <v>0</v>
      </c>
      <c r="E1303" s="360"/>
      <c r="F1303" s="360"/>
      <c r="G1303" s="361">
        <v>0</v>
      </c>
      <c r="H1303" s="361">
        <f t="shared" si="93"/>
        <v>0</v>
      </c>
      <c r="I1303" s="361">
        <v>0</v>
      </c>
      <c r="J1303" s="361">
        <v>0</v>
      </c>
      <c r="K1303" s="361">
        <v>0</v>
      </c>
      <c r="L1303" s="361">
        <v>0</v>
      </c>
      <c r="M1303" s="361">
        <v>0</v>
      </c>
      <c r="N1303" s="361">
        <v>0</v>
      </c>
      <c r="O1303" s="361">
        <v>0</v>
      </c>
      <c r="P1303" s="361">
        <v>0</v>
      </c>
      <c r="Q1303" s="361">
        <v>0</v>
      </c>
      <c r="R1303" s="361">
        <v>0</v>
      </c>
      <c r="S1303" s="361">
        <v>0</v>
      </c>
      <c r="T1303" s="361">
        <v>0</v>
      </c>
      <c r="U1303" s="361">
        <v>0</v>
      </c>
      <c r="V1303" s="361">
        <v>0</v>
      </c>
      <c r="W1303" s="361">
        <v>0</v>
      </c>
      <c r="X1303" s="361">
        <v>0</v>
      </c>
      <c r="Y1303" s="361">
        <v>0</v>
      </c>
      <c r="Z1303" s="362">
        <f t="shared" si="92"/>
        <v>0</v>
      </c>
      <c r="AA1303" s="363"/>
    </row>
    <row r="1304" spans="1:27" s="364" customFormat="1" ht="12.75" customHeight="1">
      <c r="A1304" s="358">
        <f t="shared" si="91"/>
        <v>15</v>
      </c>
      <c r="B1304" s="398">
        <v>710207150020101</v>
      </c>
      <c r="C1304" s="417" t="s">
        <v>1455</v>
      </c>
      <c r="D1304" s="359">
        <f>+SUMIF('BG SISTEMA'!A:A,'CA EF'!B1304,'BG SISTEMA'!F:F)</f>
        <v>0</v>
      </c>
      <c r="E1304" s="360"/>
      <c r="F1304" s="360"/>
      <c r="G1304" s="361">
        <v>0</v>
      </c>
      <c r="H1304" s="361">
        <f t="shared" si="93"/>
        <v>0</v>
      </c>
      <c r="I1304" s="361">
        <v>0</v>
      </c>
      <c r="J1304" s="361">
        <v>0</v>
      </c>
      <c r="K1304" s="361">
        <v>0</v>
      </c>
      <c r="L1304" s="361">
        <v>0</v>
      </c>
      <c r="M1304" s="361">
        <v>0</v>
      </c>
      <c r="N1304" s="361">
        <v>0</v>
      </c>
      <c r="O1304" s="361">
        <v>0</v>
      </c>
      <c r="P1304" s="361">
        <v>0</v>
      </c>
      <c r="Q1304" s="361">
        <v>0</v>
      </c>
      <c r="R1304" s="361">
        <v>0</v>
      </c>
      <c r="S1304" s="361">
        <v>0</v>
      </c>
      <c r="T1304" s="361">
        <v>0</v>
      </c>
      <c r="U1304" s="361">
        <v>0</v>
      </c>
      <c r="V1304" s="361">
        <v>0</v>
      </c>
      <c r="W1304" s="361">
        <v>0</v>
      </c>
      <c r="X1304" s="361">
        <v>0</v>
      </c>
      <c r="Y1304" s="361">
        <v>0</v>
      </c>
      <c r="Z1304" s="362">
        <f t="shared" si="92"/>
        <v>0</v>
      </c>
      <c r="AA1304" s="365"/>
    </row>
    <row r="1305" spans="1:27" s="364" customFormat="1" ht="12.75" customHeight="1">
      <c r="A1305" s="358">
        <f t="shared" si="91"/>
        <v>15</v>
      </c>
      <c r="B1305" s="398">
        <v>710207150020199</v>
      </c>
      <c r="C1305" s="417" t="s">
        <v>1456</v>
      </c>
      <c r="D1305" s="359">
        <f>+SUMIF('BG SISTEMA'!A:A,'CA EF'!B1305,'BG SISTEMA'!F:F)</f>
        <v>0</v>
      </c>
      <c r="E1305" s="360"/>
      <c r="F1305" s="360"/>
      <c r="G1305" s="361">
        <v>0</v>
      </c>
      <c r="H1305" s="361">
        <f t="shared" si="93"/>
        <v>0</v>
      </c>
      <c r="I1305" s="361">
        <v>0</v>
      </c>
      <c r="J1305" s="361">
        <v>0</v>
      </c>
      <c r="K1305" s="361">
        <v>0</v>
      </c>
      <c r="L1305" s="361">
        <v>0</v>
      </c>
      <c r="M1305" s="361">
        <v>0</v>
      </c>
      <c r="N1305" s="361">
        <v>0</v>
      </c>
      <c r="O1305" s="361">
        <v>0</v>
      </c>
      <c r="P1305" s="361">
        <v>0</v>
      </c>
      <c r="Q1305" s="361">
        <v>0</v>
      </c>
      <c r="R1305" s="361">
        <v>0</v>
      </c>
      <c r="S1305" s="361">
        <v>0</v>
      </c>
      <c r="T1305" s="361">
        <v>0</v>
      </c>
      <c r="U1305" s="361">
        <v>0</v>
      </c>
      <c r="V1305" s="361">
        <v>0</v>
      </c>
      <c r="W1305" s="361">
        <v>0</v>
      </c>
      <c r="X1305" s="361">
        <v>0</v>
      </c>
      <c r="Y1305" s="361">
        <v>0</v>
      </c>
      <c r="Z1305" s="362">
        <f t="shared" si="92"/>
        <v>0</v>
      </c>
      <c r="AA1305" s="365"/>
    </row>
    <row r="1306" spans="1:27" s="364" customFormat="1" ht="12.75" customHeight="1">
      <c r="A1306" s="358">
        <f t="shared" si="91"/>
        <v>15</v>
      </c>
      <c r="B1306" s="398">
        <v>710207170010101</v>
      </c>
      <c r="C1306" s="417" t="s">
        <v>1457</v>
      </c>
      <c r="D1306" s="359">
        <f>+SUMIF('BG SISTEMA'!A:A,'CA EF'!B1306,'BG SISTEMA'!F:F)</f>
        <v>0</v>
      </c>
      <c r="E1306" s="360"/>
      <c r="F1306" s="360"/>
      <c r="G1306" s="361">
        <v>0</v>
      </c>
      <c r="H1306" s="361">
        <f t="shared" si="93"/>
        <v>0</v>
      </c>
      <c r="I1306" s="361">
        <v>0</v>
      </c>
      <c r="J1306" s="361">
        <v>0</v>
      </c>
      <c r="K1306" s="361">
        <v>0</v>
      </c>
      <c r="L1306" s="361">
        <v>0</v>
      </c>
      <c r="M1306" s="361">
        <v>0</v>
      </c>
      <c r="N1306" s="361">
        <v>0</v>
      </c>
      <c r="O1306" s="361">
        <v>0</v>
      </c>
      <c r="P1306" s="361">
        <v>0</v>
      </c>
      <c r="Q1306" s="361">
        <v>0</v>
      </c>
      <c r="R1306" s="361">
        <v>0</v>
      </c>
      <c r="S1306" s="361">
        <v>0</v>
      </c>
      <c r="T1306" s="361">
        <v>0</v>
      </c>
      <c r="U1306" s="361">
        <v>0</v>
      </c>
      <c r="V1306" s="361">
        <v>0</v>
      </c>
      <c r="W1306" s="361">
        <v>0</v>
      </c>
      <c r="X1306" s="361">
        <v>0</v>
      </c>
      <c r="Y1306" s="361">
        <v>0</v>
      </c>
      <c r="Z1306" s="362">
        <f t="shared" si="92"/>
        <v>0</v>
      </c>
      <c r="AA1306" s="365"/>
    </row>
    <row r="1307" spans="1:27" s="364" customFormat="1" ht="12.75" customHeight="1">
      <c r="A1307" s="358">
        <f t="shared" si="91"/>
        <v>15</v>
      </c>
      <c r="B1307" s="398">
        <v>710207170010199</v>
      </c>
      <c r="C1307" s="417" t="s">
        <v>1458</v>
      </c>
      <c r="D1307" s="359">
        <f>+SUMIF('BG SISTEMA'!A:A,'CA EF'!B1307,'BG SISTEMA'!F:F)</f>
        <v>0</v>
      </c>
      <c r="E1307" s="360"/>
      <c r="F1307" s="360"/>
      <c r="G1307" s="361">
        <v>0</v>
      </c>
      <c r="H1307" s="361">
        <f t="shared" si="93"/>
        <v>0</v>
      </c>
      <c r="I1307" s="361">
        <v>0</v>
      </c>
      <c r="J1307" s="361">
        <v>0</v>
      </c>
      <c r="K1307" s="361">
        <v>0</v>
      </c>
      <c r="L1307" s="361">
        <v>0</v>
      </c>
      <c r="M1307" s="361">
        <v>0</v>
      </c>
      <c r="N1307" s="361">
        <v>0</v>
      </c>
      <c r="O1307" s="361">
        <v>0</v>
      </c>
      <c r="P1307" s="361">
        <v>0</v>
      </c>
      <c r="Q1307" s="361">
        <v>0</v>
      </c>
      <c r="R1307" s="361">
        <v>0</v>
      </c>
      <c r="S1307" s="361">
        <v>0</v>
      </c>
      <c r="T1307" s="361">
        <v>0</v>
      </c>
      <c r="U1307" s="361">
        <v>0</v>
      </c>
      <c r="V1307" s="361">
        <v>0</v>
      </c>
      <c r="W1307" s="361">
        <v>0</v>
      </c>
      <c r="X1307" s="361">
        <v>0</v>
      </c>
      <c r="Y1307" s="361">
        <v>0</v>
      </c>
      <c r="Z1307" s="362">
        <f t="shared" si="92"/>
        <v>0</v>
      </c>
      <c r="AA1307" s="365"/>
    </row>
    <row r="1308" spans="1:27" s="364" customFormat="1" ht="12.75" customHeight="1">
      <c r="A1308" s="358">
        <f t="shared" si="91"/>
        <v>15</v>
      </c>
      <c r="B1308" s="398">
        <v>710207170020101</v>
      </c>
      <c r="C1308" s="417" t="s">
        <v>1459</v>
      </c>
      <c r="D1308" s="359">
        <f>+SUMIF('BG SISTEMA'!A:A,'CA EF'!B1308,'BG SISTEMA'!F:F)</f>
        <v>0</v>
      </c>
      <c r="E1308" s="360"/>
      <c r="F1308" s="360"/>
      <c r="G1308" s="361">
        <v>0</v>
      </c>
      <c r="H1308" s="361">
        <f t="shared" si="93"/>
        <v>0</v>
      </c>
      <c r="I1308" s="361">
        <v>0</v>
      </c>
      <c r="J1308" s="361">
        <v>0</v>
      </c>
      <c r="K1308" s="361">
        <v>0</v>
      </c>
      <c r="L1308" s="361">
        <v>0</v>
      </c>
      <c r="M1308" s="361">
        <v>0</v>
      </c>
      <c r="N1308" s="361">
        <v>0</v>
      </c>
      <c r="O1308" s="361">
        <v>0</v>
      </c>
      <c r="P1308" s="361">
        <v>0</v>
      </c>
      <c r="Q1308" s="361">
        <v>0</v>
      </c>
      <c r="R1308" s="361">
        <v>0</v>
      </c>
      <c r="S1308" s="361">
        <v>0</v>
      </c>
      <c r="T1308" s="361">
        <v>0</v>
      </c>
      <c r="U1308" s="361">
        <v>0</v>
      </c>
      <c r="V1308" s="361">
        <v>0</v>
      </c>
      <c r="W1308" s="361">
        <v>0</v>
      </c>
      <c r="X1308" s="361">
        <v>0</v>
      </c>
      <c r="Y1308" s="361">
        <v>0</v>
      </c>
      <c r="Z1308" s="362">
        <f t="shared" si="92"/>
        <v>0</v>
      </c>
      <c r="AA1308" s="365"/>
    </row>
    <row r="1309" spans="1:27" s="364" customFormat="1" ht="12.75" customHeight="1">
      <c r="A1309" s="358">
        <f t="shared" si="91"/>
        <v>15</v>
      </c>
      <c r="B1309" s="398">
        <v>710207170020199</v>
      </c>
      <c r="C1309" s="417" t="s">
        <v>1460</v>
      </c>
      <c r="D1309" s="359">
        <f>+SUMIF('BG SISTEMA'!A:A,'CA EF'!B1309,'BG SISTEMA'!F:F)</f>
        <v>0</v>
      </c>
      <c r="E1309" s="360"/>
      <c r="F1309" s="360"/>
      <c r="G1309" s="361">
        <v>0</v>
      </c>
      <c r="H1309" s="361">
        <f t="shared" si="93"/>
        <v>0</v>
      </c>
      <c r="I1309" s="361">
        <v>0</v>
      </c>
      <c r="J1309" s="361">
        <v>0</v>
      </c>
      <c r="K1309" s="361">
        <v>0</v>
      </c>
      <c r="L1309" s="361">
        <v>0</v>
      </c>
      <c r="M1309" s="361">
        <v>0</v>
      </c>
      <c r="N1309" s="361">
        <v>0</v>
      </c>
      <c r="O1309" s="361">
        <v>0</v>
      </c>
      <c r="P1309" s="361">
        <v>0</v>
      </c>
      <c r="Q1309" s="361">
        <v>0</v>
      </c>
      <c r="R1309" s="361">
        <v>0</v>
      </c>
      <c r="S1309" s="361">
        <v>0</v>
      </c>
      <c r="T1309" s="361">
        <v>0</v>
      </c>
      <c r="U1309" s="361">
        <v>0</v>
      </c>
      <c r="V1309" s="361">
        <v>0</v>
      </c>
      <c r="W1309" s="361">
        <v>0</v>
      </c>
      <c r="X1309" s="361">
        <v>0</v>
      </c>
      <c r="Y1309" s="361">
        <v>0</v>
      </c>
      <c r="Z1309" s="362">
        <f t="shared" si="92"/>
        <v>0</v>
      </c>
      <c r="AA1309" s="365"/>
    </row>
    <row r="1310" spans="1:27" s="364" customFormat="1" ht="12.75" customHeight="1">
      <c r="A1310" s="358">
        <f t="shared" si="91"/>
        <v>15</v>
      </c>
      <c r="B1310" s="398">
        <v>710307190010101</v>
      </c>
      <c r="C1310" s="417" t="s">
        <v>1461</v>
      </c>
      <c r="D1310" s="359">
        <f>+SUMIF('BG SISTEMA'!A:A,'CA EF'!B1310,'BG SISTEMA'!F:F)</f>
        <v>0</v>
      </c>
      <c r="E1310" s="360"/>
      <c r="F1310" s="360"/>
      <c r="G1310" s="361">
        <v>0</v>
      </c>
      <c r="H1310" s="361">
        <f t="shared" si="93"/>
        <v>0</v>
      </c>
      <c r="I1310" s="361">
        <v>0</v>
      </c>
      <c r="J1310" s="361">
        <v>0</v>
      </c>
      <c r="K1310" s="361">
        <v>0</v>
      </c>
      <c r="L1310" s="361">
        <v>0</v>
      </c>
      <c r="M1310" s="361">
        <v>0</v>
      </c>
      <c r="N1310" s="361">
        <v>0</v>
      </c>
      <c r="O1310" s="361">
        <v>0</v>
      </c>
      <c r="P1310" s="361">
        <v>0</v>
      </c>
      <c r="Q1310" s="361">
        <v>0</v>
      </c>
      <c r="R1310" s="361">
        <v>0</v>
      </c>
      <c r="S1310" s="361">
        <v>0</v>
      </c>
      <c r="T1310" s="361">
        <v>0</v>
      </c>
      <c r="U1310" s="361">
        <v>0</v>
      </c>
      <c r="V1310" s="361">
        <v>0</v>
      </c>
      <c r="W1310" s="361">
        <v>0</v>
      </c>
      <c r="X1310" s="361">
        <v>0</v>
      </c>
      <c r="Y1310" s="361">
        <v>0</v>
      </c>
      <c r="Z1310" s="362">
        <f t="shared" si="92"/>
        <v>0</v>
      </c>
      <c r="AA1310" s="363"/>
    </row>
    <row r="1311" spans="1:27" s="364" customFormat="1" ht="12.75" customHeight="1">
      <c r="A1311" s="358">
        <f t="shared" si="91"/>
        <v>15</v>
      </c>
      <c r="B1311" s="398">
        <v>710307190010199</v>
      </c>
      <c r="C1311" s="417" t="s">
        <v>1462</v>
      </c>
      <c r="D1311" s="359">
        <f>+SUMIF('BG SISTEMA'!A:A,'CA EF'!B1311,'BG SISTEMA'!F:F)</f>
        <v>461431</v>
      </c>
      <c r="E1311" s="360"/>
      <c r="F1311" s="360"/>
      <c r="G1311" s="361">
        <v>0</v>
      </c>
      <c r="H1311" s="361">
        <f t="shared" si="93"/>
        <v>461431</v>
      </c>
      <c r="I1311" s="361">
        <v>0</v>
      </c>
      <c r="J1311" s="361">
        <v>0</v>
      </c>
      <c r="K1311" s="361">
        <v>0</v>
      </c>
      <c r="L1311" s="361">
        <v>0</v>
      </c>
      <c r="M1311" s="361">
        <v>0</v>
      </c>
      <c r="N1311" s="361">
        <v>0</v>
      </c>
      <c r="O1311" s="361">
        <v>0</v>
      </c>
      <c r="P1311" s="361">
        <v>0</v>
      </c>
      <c r="Q1311" s="361">
        <v>0</v>
      </c>
      <c r="R1311" s="361">
        <v>0</v>
      </c>
      <c r="S1311" s="361">
        <f>-$H1311</f>
        <v>-461431</v>
      </c>
      <c r="T1311" s="361">
        <v>0</v>
      </c>
      <c r="U1311" s="361">
        <v>0</v>
      </c>
      <c r="V1311" s="361">
        <v>0</v>
      </c>
      <c r="W1311" s="361">
        <v>0</v>
      </c>
      <c r="X1311" s="361">
        <v>0</v>
      </c>
      <c r="Y1311" s="361">
        <v>0</v>
      </c>
      <c r="Z1311" s="362">
        <f t="shared" si="92"/>
        <v>0</v>
      </c>
      <c r="AA1311" s="365"/>
    </row>
    <row r="1312" spans="1:27" s="364" customFormat="1" ht="12.75" customHeight="1">
      <c r="A1312" s="358">
        <f t="shared" si="91"/>
        <v>15</v>
      </c>
      <c r="B1312" s="398">
        <v>710307190010201</v>
      </c>
      <c r="C1312" s="417" t="s">
        <v>1463</v>
      </c>
      <c r="D1312" s="359">
        <f>+SUMIF('BG SISTEMA'!A:A,'CA EF'!B1312,'BG SISTEMA'!F:F)</f>
        <v>0</v>
      </c>
      <c r="E1312" s="360"/>
      <c r="F1312" s="360"/>
      <c r="G1312" s="361">
        <v>0</v>
      </c>
      <c r="H1312" s="361">
        <f t="shared" si="93"/>
        <v>0</v>
      </c>
      <c r="I1312" s="361">
        <v>0</v>
      </c>
      <c r="J1312" s="361">
        <v>0</v>
      </c>
      <c r="K1312" s="361">
        <v>0</v>
      </c>
      <c r="L1312" s="361">
        <v>0</v>
      </c>
      <c r="M1312" s="361">
        <v>0</v>
      </c>
      <c r="N1312" s="361">
        <v>0</v>
      </c>
      <c r="O1312" s="361">
        <v>0</v>
      </c>
      <c r="P1312" s="361">
        <v>0</v>
      </c>
      <c r="Q1312" s="361">
        <v>0</v>
      </c>
      <c r="R1312" s="361">
        <v>0</v>
      </c>
      <c r="S1312" s="361">
        <v>0</v>
      </c>
      <c r="T1312" s="361">
        <v>0</v>
      </c>
      <c r="U1312" s="361">
        <v>0</v>
      </c>
      <c r="V1312" s="361">
        <v>0</v>
      </c>
      <c r="W1312" s="361">
        <v>0</v>
      </c>
      <c r="X1312" s="361">
        <v>0</v>
      </c>
      <c r="Y1312" s="361">
        <v>0</v>
      </c>
      <c r="Z1312" s="362">
        <f t="shared" si="92"/>
        <v>0</v>
      </c>
      <c r="AA1312" s="365"/>
    </row>
    <row r="1313" spans="1:27" s="364" customFormat="1" ht="12.75" customHeight="1">
      <c r="A1313" s="358">
        <f t="shared" si="91"/>
        <v>15</v>
      </c>
      <c r="B1313" s="398">
        <v>710307190010299</v>
      </c>
      <c r="C1313" s="417" t="s">
        <v>1464</v>
      </c>
      <c r="D1313" s="359">
        <f>+SUMIF('BG SISTEMA'!A:A,'CA EF'!B1313,'BG SISTEMA'!F:F)</f>
        <v>0</v>
      </c>
      <c r="E1313" s="360"/>
      <c r="F1313" s="360"/>
      <c r="G1313" s="361">
        <v>0</v>
      </c>
      <c r="H1313" s="361">
        <f t="shared" si="93"/>
        <v>0</v>
      </c>
      <c r="I1313" s="361">
        <v>0</v>
      </c>
      <c r="J1313" s="361">
        <v>0</v>
      </c>
      <c r="K1313" s="361">
        <v>0</v>
      </c>
      <c r="L1313" s="361">
        <v>0</v>
      </c>
      <c r="M1313" s="361">
        <v>0</v>
      </c>
      <c r="N1313" s="361">
        <v>0</v>
      </c>
      <c r="O1313" s="361">
        <v>0</v>
      </c>
      <c r="P1313" s="361">
        <v>0</v>
      </c>
      <c r="Q1313" s="361">
        <v>0</v>
      </c>
      <c r="R1313" s="361">
        <v>0</v>
      </c>
      <c r="S1313" s="361">
        <v>0</v>
      </c>
      <c r="T1313" s="361">
        <v>0</v>
      </c>
      <c r="U1313" s="361">
        <v>0</v>
      </c>
      <c r="V1313" s="361">
        <v>0</v>
      </c>
      <c r="W1313" s="361">
        <v>0</v>
      </c>
      <c r="X1313" s="361">
        <v>0</v>
      </c>
      <c r="Y1313" s="361">
        <v>0</v>
      </c>
      <c r="Z1313" s="362">
        <f t="shared" si="92"/>
        <v>0</v>
      </c>
      <c r="AA1313" s="365"/>
    </row>
    <row r="1314" spans="1:27" s="364" customFormat="1" ht="12.75" customHeight="1">
      <c r="A1314" s="358">
        <f t="shared" si="91"/>
        <v>15</v>
      </c>
      <c r="B1314" s="398">
        <v>710307190020101</v>
      </c>
      <c r="C1314" s="417" t="s">
        <v>1465</v>
      </c>
      <c r="D1314" s="359">
        <f>+SUMIF('BG SISTEMA'!A:A,'CA EF'!B1314,'BG SISTEMA'!F:F)</f>
        <v>0</v>
      </c>
      <c r="E1314" s="360"/>
      <c r="F1314" s="360"/>
      <c r="G1314" s="361">
        <v>0</v>
      </c>
      <c r="H1314" s="361">
        <f t="shared" si="93"/>
        <v>0</v>
      </c>
      <c r="I1314" s="361">
        <v>0</v>
      </c>
      <c r="J1314" s="361">
        <v>0</v>
      </c>
      <c r="K1314" s="361">
        <v>0</v>
      </c>
      <c r="L1314" s="361">
        <v>0</v>
      </c>
      <c r="M1314" s="361">
        <v>0</v>
      </c>
      <c r="N1314" s="361">
        <v>0</v>
      </c>
      <c r="O1314" s="361">
        <v>0</v>
      </c>
      <c r="P1314" s="361">
        <v>0</v>
      </c>
      <c r="Q1314" s="361">
        <v>0</v>
      </c>
      <c r="R1314" s="361">
        <v>0</v>
      </c>
      <c r="S1314" s="361">
        <v>0</v>
      </c>
      <c r="T1314" s="361">
        <v>0</v>
      </c>
      <c r="U1314" s="361">
        <v>0</v>
      </c>
      <c r="V1314" s="361">
        <v>0</v>
      </c>
      <c r="W1314" s="361">
        <v>0</v>
      </c>
      <c r="X1314" s="361">
        <v>0</v>
      </c>
      <c r="Y1314" s="361">
        <v>0</v>
      </c>
      <c r="Z1314" s="362">
        <f t="shared" si="92"/>
        <v>0</v>
      </c>
      <c r="AA1314" s="365"/>
    </row>
    <row r="1315" spans="1:27" s="364" customFormat="1" ht="12.75" customHeight="1">
      <c r="A1315" s="358">
        <f t="shared" si="91"/>
        <v>15</v>
      </c>
      <c r="B1315" s="398">
        <v>710307190020199</v>
      </c>
      <c r="C1315" s="417" t="s">
        <v>1466</v>
      </c>
      <c r="D1315" s="359">
        <f>+SUMIF('BG SISTEMA'!A:A,'CA EF'!B1315,'BG SISTEMA'!F:F)</f>
        <v>0</v>
      </c>
      <c r="E1315" s="360"/>
      <c r="F1315" s="360"/>
      <c r="G1315" s="361">
        <v>0</v>
      </c>
      <c r="H1315" s="361">
        <f t="shared" si="93"/>
        <v>0</v>
      </c>
      <c r="I1315" s="361">
        <v>0</v>
      </c>
      <c r="J1315" s="361">
        <v>0</v>
      </c>
      <c r="K1315" s="361">
        <v>0</v>
      </c>
      <c r="L1315" s="361">
        <v>0</v>
      </c>
      <c r="M1315" s="361">
        <v>0</v>
      </c>
      <c r="N1315" s="361">
        <v>0</v>
      </c>
      <c r="O1315" s="361">
        <v>0</v>
      </c>
      <c r="P1315" s="361">
        <v>0</v>
      </c>
      <c r="Q1315" s="361">
        <v>0</v>
      </c>
      <c r="R1315" s="361">
        <v>0</v>
      </c>
      <c r="S1315" s="361">
        <v>0</v>
      </c>
      <c r="T1315" s="361">
        <v>0</v>
      </c>
      <c r="U1315" s="361">
        <v>0</v>
      </c>
      <c r="V1315" s="361">
        <v>0</v>
      </c>
      <c r="W1315" s="361">
        <v>0</v>
      </c>
      <c r="X1315" s="361">
        <v>0</v>
      </c>
      <c r="Y1315" s="361">
        <v>0</v>
      </c>
      <c r="Z1315" s="362">
        <f t="shared" si="92"/>
        <v>0</v>
      </c>
      <c r="AA1315" s="365"/>
    </row>
    <row r="1316" spans="1:27" s="364" customFormat="1" ht="12.75" customHeight="1">
      <c r="A1316" s="358">
        <f t="shared" si="91"/>
        <v>15</v>
      </c>
      <c r="B1316" s="398">
        <v>710307190020201</v>
      </c>
      <c r="C1316" s="417" t="s">
        <v>1467</v>
      </c>
      <c r="D1316" s="359">
        <f>+SUMIF('BG SISTEMA'!A:A,'CA EF'!B1316,'BG SISTEMA'!F:F)</f>
        <v>0</v>
      </c>
      <c r="E1316" s="360"/>
      <c r="F1316" s="360"/>
      <c r="G1316" s="361">
        <v>0</v>
      </c>
      <c r="H1316" s="361">
        <f t="shared" si="93"/>
        <v>0</v>
      </c>
      <c r="I1316" s="361">
        <v>0</v>
      </c>
      <c r="J1316" s="361">
        <v>0</v>
      </c>
      <c r="K1316" s="361">
        <v>0</v>
      </c>
      <c r="L1316" s="361">
        <v>0</v>
      </c>
      <c r="M1316" s="361">
        <v>0</v>
      </c>
      <c r="N1316" s="361">
        <v>0</v>
      </c>
      <c r="O1316" s="361">
        <v>0</v>
      </c>
      <c r="P1316" s="361">
        <v>0</v>
      </c>
      <c r="Q1316" s="361">
        <v>0</v>
      </c>
      <c r="R1316" s="361">
        <v>0</v>
      </c>
      <c r="S1316" s="361">
        <v>0</v>
      </c>
      <c r="T1316" s="361">
        <v>0</v>
      </c>
      <c r="U1316" s="361">
        <v>0</v>
      </c>
      <c r="V1316" s="361">
        <v>0</v>
      </c>
      <c r="W1316" s="361">
        <v>0</v>
      </c>
      <c r="X1316" s="361">
        <v>0</v>
      </c>
      <c r="Y1316" s="361">
        <v>0</v>
      </c>
      <c r="Z1316" s="362">
        <f t="shared" si="92"/>
        <v>0</v>
      </c>
      <c r="AA1316" s="365"/>
    </row>
    <row r="1317" spans="1:27" s="364" customFormat="1" ht="12.75" customHeight="1">
      <c r="A1317" s="358">
        <f t="shared" si="91"/>
        <v>15</v>
      </c>
      <c r="B1317" s="398">
        <v>710307190020299</v>
      </c>
      <c r="C1317" s="417" t="s">
        <v>1468</v>
      </c>
      <c r="D1317" s="359">
        <f>+SUMIF('BG SISTEMA'!A:A,'CA EF'!B1317,'BG SISTEMA'!F:F)</f>
        <v>0</v>
      </c>
      <c r="E1317" s="360"/>
      <c r="F1317" s="360"/>
      <c r="G1317" s="361">
        <v>0</v>
      </c>
      <c r="H1317" s="361">
        <f t="shared" si="93"/>
        <v>0</v>
      </c>
      <c r="I1317" s="361">
        <v>0</v>
      </c>
      <c r="J1317" s="361">
        <v>0</v>
      </c>
      <c r="K1317" s="361">
        <v>0</v>
      </c>
      <c r="L1317" s="361">
        <v>0</v>
      </c>
      <c r="M1317" s="361">
        <v>0</v>
      </c>
      <c r="N1317" s="361">
        <v>0</v>
      </c>
      <c r="O1317" s="361">
        <v>0</v>
      </c>
      <c r="P1317" s="361">
        <v>0</v>
      </c>
      <c r="Q1317" s="361">
        <v>0</v>
      </c>
      <c r="R1317" s="361">
        <v>0</v>
      </c>
      <c r="S1317" s="361">
        <v>0</v>
      </c>
      <c r="T1317" s="361">
        <v>0</v>
      </c>
      <c r="U1317" s="361">
        <v>0</v>
      </c>
      <c r="V1317" s="361">
        <v>0</v>
      </c>
      <c r="W1317" s="361">
        <v>0</v>
      </c>
      <c r="X1317" s="361">
        <v>0</v>
      </c>
      <c r="Y1317" s="361">
        <v>0</v>
      </c>
      <c r="Z1317" s="362">
        <f t="shared" si="92"/>
        <v>0</v>
      </c>
      <c r="AA1317" s="363"/>
    </row>
    <row r="1318" spans="1:27" s="364" customFormat="1" ht="12.75" customHeight="1">
      <c r="A1318" s="358">
        <f t="shared" si="91"/>
        <v>15</v>
      </c>
      <c r="B1318" s="398">
        <v>710307190020301</v>
      </c>
      <c r="C1318" s="417" t="s">
        <v>1469</v>
      </c>
      <c r="D1318" s="359">
        <f>+SUMIF('BG SISTEMA'!A:A,'CA EF'!B1318,'BG SISTEMA'!F:F)</f>
        <v>0</v>
      </c>
      <c r="E1318" s="360"/>
      <c r="F1318" s="360"/>
      <c r="G1318" s="361">
        <v>0</v>
      </c>
      <c r="H1318" s="361">
        <f t="shared" si="93"/>
        <v>0</v>
      </c>
      <c r="I1318" s="361">
        <v>0</v>
      </c>
      <c r="J1318" s="361">
        <v>0</v>
      </c>
      <c r="K1318" s="361">
        <v>0</v>
      </c>
      <c r="L1318" s="361">
        <v>0</v>
      </c>
      <c r="M1318" s="361">
        <v>0</v>
      </c>
      <c r="N1318" s="361">
        <v>0</v>
      </c>
      <c r="O1318" s="361">
        <v>0</v>
      </c>
      <c r="P1318" s="361">
        <v>0</v>
      </c>
      <c r="Q1318" s="361">
        <v>0</v>
      </c>
      <c r="R1318" s="361">
        <v>0</v>
      </c>
      <c r="S1318" s="361">
        <v>0</v>
      </c>
      <c r="T1318" s="361">
        <v>0</v>
      </c>
      <c r="U1318" s="361">
        <v>0</v>
      </c>
      <c r="V1318" s="361">
        <v>0</v>
      </c>
      <c r="W1318" s="361">
        <v>0</v>
      </c>
      <c r="X1318" s="361">
        <v>0</v>
      </c>
      <c r="Y1318" s="361">
        <v>0</v>
      </c>
      <c r="Z1318" s="362">
        <f t="shared" si="92"/>
        <v>0</v>
      </c>
      <c r="AA1318" s="365"/>
    </row>
    <row r="1319" spans="1:27" s="364" customFormat="1" ht="12.75" customHeight="1">
      <c r="A1319" s="358">
        <f t="shared" si="91"/>
        <v>15</v>
      </c>
      <c r="B1319" s="398">
        <v>710307190020399</v>
      </c>
      <c r="C1319" s="417" t="s">
        <v>1470</v>
      </c>
      <c r="D1319" s="359">
        <f>+SUMIF('BG SISTEMA'!A:A,'CA EF'!B1319,'BG SISTEMA'!F:F)</f>
        <v>0</v>
      </c>
      <c r="E1319" s="360"/>
      <c r="F1319" s="360"/>
      <c r="G1319" s="361">
        <v>0</v>
      </c>
      <c r="H1319" s="361">
        <f t="shared" si="93"/>
        <v>0</v>
      </c>
      <c r="I1319" s="361">
        <v>0</v>
      </c>
      <c r="J1319" s="361">
        <v>0</v>
      </c>
      <c r="K1319" s="361">
        <v>0</v>
      </c>
      <c r="L1319" s="361">
        <v>0</v>
      </c>
      <c r="M1319" s="361">
        <v>0</v>
      </c>
      <c r="N1319" s="361">
        <v>0</v>
      </c>
      <c r="O1319" s="361">
        <v>0</v>
      </c>
      <c r="P1319" s="361">
        <v>0</v>
      </c>
      <c r="Q1319" s="361">
        <v>0</v>
      </c>
      <c r="R1319" s="361">
        <v>0</v>
      </c>
      <c r="S1319" s="361">
        <v>0</v>
      </c>
      <c r="T1319" s="361">
        <v>0</v>
      </c>
      <c r="U1319" s="361">
        <v>0</v>
      </c>
      <c r="V1319" s="361">
        <v>0</v>
      </c>
      <c r="W1319" s="361">
        <v>0</v>
      </c>
      <c r="X1319" s="361">
        <v>0</v>
      </c>
      <c r="Y1319" s="361">
        <v>0</v>
      </c>
      <c r="Z1319" s="362">
        <f t="shared" si="92"/>
        <v>0</v>
      </c>
      <c r="AA1319" s="365"/>
    </row>
    <row r="1320" spans="1:27" s="364" customFormat="1" ht="12.75" customHeight="1">
      <c r="A1320" s="358">
        <f t="shared" si="91"/>
        <v>15</v>
      </c>
      <c r="B1320" s="398">
        <v>710307190020401</v>
      </c>
      <c r="C1320" s="417" t="s">
        <v>1471</v>
      </c>
      <c r="D1320" s="359">
        <f>+SUMIF('BG SISTEMA'!A:A,'CA EF'!B1320,'BG SISTEMA'!F:F)</f>
        <v>0</v>
      </c>
      <c r="E1320" s="360"/>
      <c r="F1320" s="360"/>
      <c r="G1320" s="361">
        <v>0</v>
      </c>
      <c r="H1320" s="361">
        <f t="shared" si="93"/>
        <v>0</v>
      </c>
      <c r="I1320" s="361">
        <v>0</v>
      </c>
      <c r="J1320" s="361">
        <v>0</v>
      </c>
      <c r="K1320" s="361">
        <v>0</v>
      </c>
      <c r="L1320" s="361">
        <v>0</v>
      </c>
      <c r="M1320" s="361">
        <v>0</v>
      </c>
      <c r="N1320" s="361">
        <v>0</v>
      </c>
      <c r="O1320" s="361">
        <v>0</v>
      </c>
      <c r="P1320" s="361">
        <v>0</v>
      </c>
      <c r="Q1320" s="361">
        <v>0</v>
      </c>
      <c r="R1320" s="361">
        <v>0</v>
      </c>
      <c r="S1320" s="361">
        <v>0</v>
      </c>
      <c r="T1320" s="361">
        <v>0</v>
      </c>
      <c r="U1320" s="361">
        <v>0</v>
      </c>
      <c r="V1320" s="361">
        <v>0</v>
      </c>
      <c r="W1320" s="361">
        <v>0</v>
      </c>
      <c r="X1320" s="361">
        <v>0</v>
      </c>
      <c r="Y1320" s="361">
        <v>0</v>
      </c>
      <c r="Z1320" s="362">
        <f t="shared" si="92"/>
        <v>0</v>
      </c>
      <c r="AA1320" s="365"/>
    </row>
    <row r="1321" spans="1:27" s="364" customFormat="1" ht="12.75" customHeight="1">
      <c r="A1321" s="358">
        <f t="shared" si="91"/>
        <v>15</v>
      </c>
      <c r="B1321" s="398">
        <v>710307190020499</v>
      </c>
      <c r="C1321" s="417" t="s">
        <v>1472</v>
      </c>
      <c r="D1321" s="359">
        <f>+SUMIF('BG SISTEMA'!A:A,'CA EF'!B1321,'BG SISTEMA'!F:F)</f>
        <v>0</v>
      </c>
      <c r="E1321" s="360"/>
      <c r="F1321" s="360"/>
      <c r="G1321" s="361">
        <v>0</v>
      </c>
      <c r="H1321" s="361">
        <f t="shared" ref="H1321:H1384" si="97">+D1321+E1321-F1321-G1321</f>
        <v>0</v>
      </c>
      <c r="I1321" s="361">
        <v>0</v>
      </c>
      <c r="J1321" s="361">
        <v>0</v>
      </c>
      <c r="K1321" s="361">
        <v>0</v>
      </c>
      <c r="L1321" s="361">
        <v>0</v>
      </c>
      <c r="M1321" s="361">
        <v>0</v>
      </c>
      <c r="N1321" s="361">
        <v>0</v>
      </c>
      <c r="O1321" s="361">
        <v>0</v>
      </c>
      <c r="P1321" s="361">
        <v>0</v>
      </c>
      <c r="Q1321" s="361">
        <v>0</v>
      </c>
      <c r="R1321" s="361">
        <v>0</v>
      </c>
      <c r="S1321" s="361">
        <v>0</v>
      </c>
      <c r="T1321" s="361">
        <v>0</v>
      </c>
      <c r="U1321" s="361">
        <v>0</v>
      </c>
      <c r="V1321" s="361">
        <v>0</v>
      </c>
      <c r="W1321" s="361">
        <v>0</v>
      </c>
      <c r="X1321" s="361">
        <v>0</v>
      </c>
      <c r="Y1321" s="361">
        <v>0</v>
      </c>
      <c r="Z1321" s="362">
        <f t="shared" si="92"/>
        <v>0</v>
      </c>
      <c r="AA1321" s="365"/>
    </row>
    <row r="1322" spans="1:27" s="364" customFormat="1" ht="12.75" customHeight="1">
      <c r="A1322" s="358">
        <f t="shared" si="91"/>
        <v>15</v>
      </c>
      <c r="B1322" s="398">
        <v>710307190020501</v>
      </c>
      <c r="C1322" s="417" t="s">
        <v>1473</v>
      </c>
      <c r="D1322" s="359">
        <f>+SUMIF('BG SISTEMA'!A:A,'CA EF'!B1322,'BG SISTEMA'!F:F)</f>
        <v>0</v>
      </c>
      <c r="E1322" s="360"/>
      <c r="F1322" s="360"/>
      <c r="G1322" s="361">
        <v>0</v>
      </c>
      <c r="H1322" s="361">
        <f t="shared" si="97"/>
        <v>0</v>
      </c>
      <c r="I1322" s="361">
        <v>0</v>
      </c>
      <c r="J1322" s="361">
        <v>0</v>
      </c>
      <c r="K1322" s="361">
        <v>0</v>
      </c>
      <c r="L1322" s="361">
        <v>0</v>
      </c>
      <c r="M1322" s="361">
        <v>0</v>
      </c>
      <c r="N1322" s="361">
        <v>0</v>
      </c>
      <c r="O1322" s="361">
        <v>0</v>
      </c>
      <c r="P1322" s="361">
        <v>0</v>
      </c>
      <c r="Q1322" s="361">
        <v>0</v>
      </c>
      <c r="R1322" s="361">
        <v>0</v>
      </c>
      <c r="S1322" s="361">
        <v>0</v>
      </c>
      <c r="T1322" s="361">
        <v>0</v>
      </c>
      <c r="U1322" s="361">
        <v>0</v>
      </c>
      <c r="V1322" s="361">
        <v>0</v>
      </c>
      <c r="W1322" s="361">
        <v>0</v>
      </c>
      <c r="X1322" s="361">
        <v>0</v>
      </c>
      <c r="Y1322" s="361">
        <v>0</v>
      </c>
      <c r="Z1322" s="362">
        <f t="shared" si="92"/>
        <v>0</v>
      </c>
      <c r="AA1322" s="365"/>
    </row>
    <row r="1323" spans="1:27" s="364" customFormat="1" ht="12.75" customHeight="1">
      <c r="A1323" s="358">
        <f t="shared" si="91"/>
        <v>15</v>
      </c>
      <c r="B1323" s="398">
        <v>710307190020599</v>
      </c>
      <c r="C1323" s="417" t="s">
        <v>1474</v>
      </c>
      <c r="D1323" s="359">
        <f>+SUMIF('BG SISTEMA'!A:A,'CA EF'!B1323,'BG SISTEMA'!F:F)</f>
        <v>0</v>
      </c>
      <c r="E1323" s="360"/>
      <c r="F1323" s="360"/>
      <c r="G1323" s="361">
        <v>0</v>
      </c>
      <c r="H1323" s="361">
        <f t="shared" si="97"/>
        <v>0</v>
      </c>
      <c r="I1323" s="361">
        <v>0</v>
      </c>
      <c r="J1323" s="361">
        <v>0</v>
      </c>
      <c r="K1323" s="361">
        <v>0</v>
      </c>
      <c r="L1323" s="361">
        <v>0</v>
      </c>
      <c r="M1323" s="361">
        <v>0</v>
      </c>
      <c r="N1323" s="361">
        <v>0</v>
      </c>
      <c r="O1323" s="361">
        <v>0</v>
      </c>
      <c r="P1323" s="361">
        <v>0</v>
      </c>
      <c r="Q1323" s="361">
        <v>0</v>
      </c>
      <c r="R1323" s="361">
        <v>0</v>
      </c>
      <c r="S1323" s="361">
        <v>0</v>
      </c>
      <c r="T1323" s="361">
        <v>0</v>
      </c>
      <c r="U1323" s="361">
        <v>0</v>
      </c>
      <c r="V1323" s="361">
        <v>0</v>
      </c>
      <c r="W1323" s="361">
        <v>0</v>
      </c>
      <c r="X1323" s="361">
        <v>0</v>
      </c>
      <c r="Y1323" s="361">
        <v>0</v>
      </c>
      <c r="Z1323" s="362">
        <f t="shared" si="92"/>
        <v>0</v>
      </c>
      <c r="AA1323" s="363"/>
    </row>
    <row r="1324" spans="1:27" s="364" customFormat="1" ht="12.75" customHeight="1">
      <c r="A1324" s="358">
        <f t="shared" si="91"/>
        <v>15</v>
      </c>
      <c r="B1324" s="398">
        <v>710307190020601</v>
      </c>
      <c r="C1324" s="417" t="s">
        <v>1475</v>
      </c>
      <c r="D1324" s="359">
        <f>+SUMIF('BG SISTEMA'!A:A,'CA EF'!B1324,'BG SISTEMA'!F:F)</f>
        <v>0</v>
      </c>
      <c r="E1324" s="360"/>
      <c r="F1324" s="360"/>
      <c r="G1324" s="361">
        <v>0</v>
      </c>
      <c r="H1324" s="361">
        <f t="shared" si="97"/>
        <v>0</v>
      </c>
      <c r="I1324" s="361">
        <v>0</v>
      </c>
      <c r="J1324" s="361">
        <v>0</v>
      </c>
      <c r="K1324" s="361">
        <v>0</v>
      </c>
      <c r="L1324" s="361">
        <v>0</v>
      </c>
      <c r="M1324" s="361">
        <v>0</v>
      </c>
      <c r="N1324" s="361">
        <v>0</v>
      </c>
      <c r="O1324" s="361">
        <v>0</v>
      </c>
      <c r="P1324" s="361">
        <v>0</v>
      </c>
      <c r="Q1324" s="361">
        <v>0</v>
      </c>
      <c r="R1324" s="361">
        <v>0</v>
      </c>
      <c r="S1324" s="361">
        <v>0</v>
      </c>
      <c r="T1324" s="361">
        <v>0</v>
      </c>
      <c r="U1324" s="361">
        <v>0</v>
      </c>
      <c r="V1324" s="361">
        <v>0</v>
      </c>
      <c r="W1324" s="361">
        <v>0</v>
      </c>
      <c r="X1324" s="361">
        <v>0</v>
      </c>
      <c r="Y1324" s="361">
        <v>0</v>
      </c>
      <c r="Z1324" s="362">
        <f t="shared" si="92"/>
        <v>0</v>
      </c>
      <c r="AA1324" s="365"/>
    </row>
    <row r="1325" spans="1:27" s="364" customFormat="1" ht="12.75" customHeight="1">
      <c r="A1325" s="358">
        <f t="shared" si="91"/>
        <v>15</v>
      </c>
      <c r="B1325" s="398">
        <v>710307190020699</v>
      </c>
      <c r="C1325" s="417" t="s">
        <v>1476</v>
      </c>
      <c r="D1325" s="359">
        <f>+SUMIF('BG SISTEMA'!A:A,'CA EF'!B1325,'BG SISTEMA'!F:F)</f>
        <v>0</v>
      </c>
      <c r="E1325" s="360"/>
      <c r="F1325" s="360"/>
      <c r="G1325" s="361">
        <v>0</v>
      </c>
      <c r="H1325" s="361">
        <f t="shared" si="97"/>
        <v>0</v>
      </c>
      <c r="I1325" s="361">
        <v>0</v>
      </c>
      <c r="J1325" s="361">
        <v>0</v>
      </c>
      <c r="K1325" s="361">
        <v>0</v>
      </c>
      <c r="L1325" s="361">
        <v>0</v>
      </c>
      <c r="M1325" s="361">
        <v>0</v>
      </c>
      <c r="N1325" s="361">
        <v>0</v>
      </c>
      <c r="O1325" s="361">
        <v>0</v>
      </c>
      <c r="P1325" s="361">
        <v>0</v>
      </c>
      <c r="Q1325" s="361">
        <v>0</v>
      </c>
      <c r="R1325" s="361">
        <v>0</v>
      </c>
      <c r="S1325" s="361">
        <v>0</v>
      </c>
      <c r="T1325" s="361">
        <v>0</v>
      </c>
      <c r="U1325" s="361">
        <v>0</v>
      </c>
      <c r="V1325" s="361">
        <v>0</v>
      </c>
      <c r="W1325" s="361">
        <v>0</v>
      </c>
      <c r="X1325" s="361">
        <v>0</v>
      </c>
      <c r="Y1325" s="361">
        <v>0</v>
      </c>
      <c r="Z1325" s="362">
        <f t="shared" si="92"/>
        <v>0</v>
      </c>
      <c r="AA1325" s="365"/>
    </row>
    <row r="1326" spans="1:27" s="364" customFormat="1" ht="12.75" customHeight="1">
      <c r="A1326" s="358">
        <f t="shared" si="91"/>
        <v>15</v>
      </c>
      <c r="B1326" s="398">
        <v>710307190020701</v>
      </c>
      <c r="C1326" s="417" t="s">
        <v>1477</v>
      </c>
      <c r="D1326" s="359">
        <f>+SUMIF('BG SISTEMA'!A:A,'CA EF'!B1326,'BG SISTEMA'!F:F)</f>
        <v>0</v>
      </c>
      <c r="E1326" s="360"/>
      <c r="F1326" s="360"/>
      <c r="G1326" s="361">
        <v>0</v>
      </c>
      <c r="H1326" s="361">
        <f t="shared" si="97"/>
        <v>0</v>
      </c>
      <c r="I1326" s="361">
        <v>0</v>
      </c>
      <c r="J1326" s="361">
        <v>0</v>
      </c>
      <c r="K1326" s="361">
        <v>0</v>
      </c>
      <c r="L1326" s="361">
        <v>0</v>
      </c>
      <c r="M1326" s="361">
        <v>0</v>
      </c>
      <c r="N1326" s="361">
        <v>0</v>
      </c>
      <c r="O1326" s="361">
        <v>0</v>
      </c>
      <c r="P1326" s="361">
        <v>0</v>
      </c>
      <c r="Q1326" s="361">
        <v>0</v>
      </c>
      <c r="R1326" s="361">
        <v>0</v>
      </c>
      <c r="S1326" s="361">
        <v>0</v>
      </c>
      <c r="T1326" s="361">
        <v>0</v>
      </c>
      <c r="U1326" s="361">
        <v>0</v>
      </c>
      <c r="V1326" s="361">
        <v>0</v>
      </c>
      <c r="W1326" s="361">
        <v>0</v>
      </c>
      <c r="X1326" s="361">
        <v>0</v>
      </c>
      <c r="Y1326" s="361">
        <v>0</v>
      </c>
      <c r="Z1326" s="362">
        <f t="shared" si="92"/>
        <v>0</v>
      </c>
      <c r="AA1326" s="365"/>
    </row>
    <row r="1327" spans="1:27" s="364" customFormat="1" ht="12.75" customHeight="1">
      <c r="A1327" s="358">
        <f t="shared" si="91"/>
        <v>15</v>
      </c>
      <c r="B1327" s="398">
        <v>710307190020799</v>
      </c>
      <c r="C1327" s="417" t="s">
        <v>1478</v>
      </c>
      <c r="D1327" s="359">
        <f>+SUMIF('BG SISTEMA'!A:A,'CA EF'!B1327,'BG SISTEMA'!F:F)</f>
        <v>0</v>
      </c>
      <c r="E1327" s="360"/>
      <c r="F1327" s="360"/>
      <c r="G1327" s="361">
        <v>0</v>
      </c>
      <c r="H1327" s="361">
        <f t="shared" si="97"/>
        <v>0</v>
      </c>
      <c r="I1327" s="361">
        <v>0</v>
      </c>
      <c r="J1327" s="361">
        <v>0</v>
      </c>
      <c r="K1327" s="361">
        <v>0</v>
      </c>
      <c r="L1327" s="361">
        <v>0</v>
      </c>
      <c r="M1327" s="361">
        <v>0</v>
      </c>
      <c r="N1327" s="361">
        <v>0</v>
      </c>
      <c r="O1327" s="361">
        <v>0</v>
      </c>
      <c r="P1327" s="361">
        <v>0</v>
      </c>
      <c r="Q1327" s="361">
        <v>0</v>
      </c>
      <c r="R1327" s="361">
        <v>0</v>
      </c>
      <c r="S1327" s="361">
        <v>0</v>
      </c>
      <c r="T1327" s="361">
        <v>0</v>
      </c>
      <c r="U1327" s="361">
        <v>0</v>
      </c>
      <c r="V1327" s="361">
        <v>0</v>
      </c>
      <c r="W1327" s="361">
        <v>0</v>
      </c>
      <c r="X1327" s="361">
        <v>0</v>
      </c>
      <c r="Y1327" s="361">
        <v>0</v>
      </c>
      <c r="Z1327" s="362">
        <f t="shared" si="92"/>
        <v>0</v>
      </c>
      <c r="AA1327" s="365"/>
    </row>
    <row r="1328" spans="1:27" s="364" customFormat="1" ht="12.75" customHeight="1">
      <c r="A1328" s="358">
        <f t="shared" si="91"/>
        <v>15</v>
      </c>
      <c r="B1328" s="398">
        <v>710307190020801</v>
      </c>
      <c r="C1328" s="417" t="s">
        <v>1479</v>
      </c>
      <c r="D1328" s="359">
        <f>+SUMIF('BG SISTEMA'!A:A,'CA EF'!B1328,'BG SISTEMA'!F:F)</f>
        <v>0</v>
      </c>
      <c r="E1328" s="360"/>
      <c r="F1328" s="360"/>
      <c r="G1328" s="361">
        <v>0</v>
      </c>
      <c r="H1328" s="361">
        <f t="shared" si="97"/>
        <v>0</v>
      </c>
      <c r="I1328" s="361">
        <v>0</v>
      </c>
      <c r="J1328" s="361">
        <v>0</v>
      </c>
      <c r="K1328" s="361">
        <v>0</v>
      </c>
      <c r="L1328" s="361">
        <v>0</v>
      </c>
      <c r="M1328" s="361">
        <v>0</v>
      </c>
      <c r="N1328" s="361">
        <v>0</v>
      </c>
      <c r="O1328" s="361">
        <v>0</v>
      </c>
      <c r="P1328" s="361">
        <v>0</v>
      </c>
      <c r="Q1328" s="361">
        <v>0</v>
      </c>
      <c r="R1328" s="361">
        <v>0</v>
      </c>
      <c r="S1328" s="361">
        <v>0</v>
      </c>
      <c r="T1328" s="361">
        <v>0</v>
      </c>
      <c r="U1328" s="361">
        <v>0</v>
      </c>
      <c r="V1328" s="361">
        <v>0</v>
      </c>
      <c r="W1328" s="361">
        <v>0</v>
      </c>
      <c r="X1328" s="361">
        <v>0</v>
      </c>
      <c r="Y1328" s="361">
        <v>0</v>
      </c>
      <c r="Z1328" s="362">
        <f t="shared" si="92"/>
        <v>0</v>
      </c>
      <c r="AA1328" s="365"/>
    </row>
    <row r="1329" spans="1:27" s="364" customFormat="1" ht="12.75" customHeight="1">
      <c r="A1329" s="358">
        <f t="shared" si="91"/>
        <v>15</v>
      </c>
      <c r="B1329" s="398">
        <v>710307190020899</v>
      </c>
      <c r="C1329" s="417" t="s">
        <v>1480</v>
      </c>
      <c r="D1329" s="359">
        <f>+SUMIF('BG SISTEMA'!A:A,'CA EF'!B1329,'BG SISTEMA'!F:F)</f>
        <v>0</v>
      </c>
      <c r="E1329" s="360"/>
      <c r="F1329" s="360"/>
      <c r="G1329" s="361">
        <v>0</v>
      </c>
      <c r="H1329" s="361">
        <f t="shared" si="97"/>
        <v>0</v>
      </c>
      <c r="I1329" s="361">
        <v>0</v>
      </c>
      <c r="J1329" s="361">
        <v>0</v>
      </c>
      <c r="K1329" s="361">
        <v>0</v>
      </c>
      <c r="L1329" s="361">
        <v>0</v>
      </c>
      <c r="M1329" s="361">
        <v>0</v>
      </c>
      <c r="N1329" s="361">
        <v>0</v>
      </c>
      <c r="O1329" s="361">
        <v>0</v>
      </c>
      <c r="P1329" s="361">
        <v>0</v>
      </c>
      <c r="Q1329" s="361">
        <v>0</v>
      </c>
      <c r="R1329" s="361">
        <v>0</v>
      </c>
      <c r="S1329" s="361">
        <v>0</v>
      </c>
      <c r="T1329" s="361">
        <v>0</v>
      </c>
      <c r="U1329" s="361">
        <v>0</v>
      </c>
      <c r="V1329" s="361">
        <v>0</v>
      </c>
      <c r="W1329" s="361">
        <v>0</v>
      </c>
      <c r="X1329" s="361">
        <v>0</v>
      </c>
      <c r="Y1329" s="361">
        <v>0</v>
      </c>
      <c r="Z1329" s="362">
        <f t="shared" si="92"/>
        <v>0</v>
      </c>
      <c r="AA1329" s="363"/>
    </row>
    <row r="1330" spans="1:27" s="364" customFormat="1" ht="12.75" customHeight="1">
      <c r="A1330" s="358">
        <f t="shared" si="91"/>
        <v>15</v>
      </c>
      <c r="B1330" s="398">
        <v>710307190030101</v>
      </c>
      <c r="C1330" s="417" t="s">
        <v>1481</v>
      </c>
      <c r="D1330" s="359">
        <f>+SUMIF('BG SISTEMA'!A:A,'CA EF'!B1330,'BG SISTEMA'!F:F)</f>
        <v>0</v>
      </c>
      <c r="E1330" s="360"/>
      <c r="F1330" s="360"/>
      <c r="G1330" s="361">
        <v>0</v>
      </c>
      <c r="H1330" s="361">
        <f t="shared" si="97"/>
        <v>0</v>
      </c>
      <c r="I1330" s="361">
        <v>0</v>
      </c>
      <c r="J1330" s="361">
        <v>0</v>
      </c>
      <c r="K1330" s="361">
        <v>0</v>
      </c>
      <c r="L1330" s="361">
        <v>0</v>
      </c>
      <c r="M1330" s="361">
        <v>0</v>
      </c>
      <c r="N1330" s="361">
        <v>0</v>
      </c>
      <c r="O1330" s="361">
        <v>0</v>
      </c>
      <c r="P1330" s="361">
        <v>0</v>
      </c>
      <c r="Q1330" s="361">
        <v>0</v>
      </c>
      <c r="R1330" s="361">
        <v>0</v>
      </c>
      <c r="S1330" s="361">
        <v>0</v>
      </c>
      <c r="T1330" s="361">
        <v>0</v>
      </c>
      <c r="U1330" s="361">
        <v>0</v>
      </c>
      <c r="V1330" s="361">
        <v>0</v>
      </c>
      <c r="W1330" s="361">
        <v>0</v>
      </c>
      <c r="X1330" s="361">
        <v>0</v>
      </c>
      <c r="Y1330" s="361">
        <v>0</v>
      </c>
      <c r="Z1330" s="362">
        <f t="shared" si="92"/>
        <v>0</v>
      </c>
      <c r="AA1330" s="365"/>
    </row>
    <row r="1331" spans="1:27" s="364" customFormat="1" ht="12.75" customHeight="1">
      <c r="A1331" s="358">
        <f t="shared" si="91"/>
        <v>15</v>
      </c>
      <c r="B1331" s="398">
        <v>710307190030199</v>
      </c>
      <c r="C1331" s="417" t="s">
        <v>1482</v>
      </c>
      <c r="D1331" s="359">
        <f>+SUMIF('BG SISTEMA'!A:A,'CA EF'!B1331,'BG SISTEMA'!F:F)</f>
        <v>0</v>
      </c>
      <c r="E1331" s="360"/>
      <c r="F1331" s="360"/>
      <c r="G1331" s="361">
        <v>0</v>
      </c>
      <c r="H1331" s="361">
        <f t="shared" si="97"/>
        <v>0</v>
      </c>
      <c r="I1331" s="361">
        <v>0</v>
      </c>
      <c r="J1331" s="361">
        <v>0</v>
      </c>
      <c r="K1331" s="361">
        <v>0</v>
      </c>
      <c r="L1331" s="361">
        <v>0</v>
      </c>
      <c r="M1331" s="361">
        <v>0</v>
      </c>
      <c r="N1331" s="361">
        <v>0</v>
      </c>
      <c r="O1331" s="361">
        <v>0</v>
      </c>
      <c r="P1331" s="361">
        <v>0</v>
      </c>
      <c r="Q1331" s="361">
        <v>0</v>
      </c>
      <c r="R1331" s="361">
        <v>0</v>
      </c>
      <c r="S1331" s="361">
        <v>0</v>
      </c>
      <c r="T1331" s="361">
        <v>0</v>
      </c>
      <c r="U1331" s="361">
        <v>0</v>
      </c>
      <c r="V1331" s="361">
        <v>0</v>
      </c>
      <c r="W1331" s="361">
        <v>0</v>
      </c>
      <c r="X1331" s="361">
        <v>0</v>
      </c>
      <c r="Y1331" s="361">
        <v>0</v>
      </c>
      <c r="Z1331" s="362">
        <f t="shared" si="92"/>
        <v>0</v>
      </c>
      <c r="AA1331" s="365"/>
    </row>
    <row r="1332" spans="1:27" s="364" customFormat="1" ht="12.75" customHeight="1">
      <c r="A1332" s="358">
        <f t="shared" si="91"/>
        <v>15</v>
      </c>
      <c r="B1332" s="398">
        <v>710307190040101</v>
      </c>
      <c r="C1332" s="417" t="s">
        <v>1483</v>
      </c>
      <c r="D1332" s="359">
        <f>+SUMIF('BG SISTEMA'!A:A,'CA EF'!B1332,'BG SISTEMA'!F:F)</f>
        <v>0</v>
      </c>
      <c r="E1332" s="360"/>
      <c r="F1332" s="360"/>
      <c r="G1332" s="361">
        <v>0</v>
      </c>
      <c r="H1332" s="361">
        <f t="shared" si="97"/>
        <v>0</v>
      </c>
      <c r="I1332" s="361">
        <v>0</v>
      </c>
      <c r="J1332" s="361">
        <v>0</v>
      </c>
      <c r="K1332" s="361">
        <v>0</v>
      </c>
      <c r="L1332" s="361">
        <v>0</v>
      </c>
      <c r="M1332" s="361">
        <v>0</v>
      </c>
      <c r="N1332" s="361">
        <v>0</v>
      </c>
      <c r="O1332" s="361">
        <v>0</v>
      </c>
      <c r="P1332" s="361">
        <v>0</v>
      </c>
      <c r="Q1332" s="361">
        <v>0</v>
      </c>
      <c r="R1332" s="361">
        <v>0</v>
      </c>
      <c r="S1332" s="361">
        <v>0</v>
      </c>
      <c r="T1332" s="361">
        <v>0</v>
      </c>
      <c r="U1332" s="361">
        <v>0</v>
      </c>
      <c r="V1332" s="361">
        <v>0</v>
      </c>
      <c r="W1332" s="361">
        <v>0</v>
      </c>
      <c r="X1332" s="361">
        <v>0</v>
      </c>
      <c r="Y1332" s="361">
        <v>0</v>
      </c>
      <c r="Z1332" s="362">
        <f t="shared" si="92"/>
        <v>0</v>
      </c>
      <c r="AA1332" s="363"/>
    </row>
    <row r="1333" spans="1:27" s="364" customFormat="1" ht="12.75" customHeight="1">
      <c r="A1333" s="358">
        <f t="shared" si="91"/>
        <v>15</v>
      </c>
      <c r="B1333" s="398">
        <v>710307190040199</v>
      </c>
      <c r="C1333" s="417" t="s">
        <v>1484</v>
      </c>
      <c r="D1333" s="359">
        <f>+SUMIF('BG SISTEMA'!A:A,'CA EF'!B1333,'BG SISTEMA'!F:F)</f>
        <v>0</v>
      </c>
      <c r="E1333" s="360"/>
      <c r="F1333" s="360"/>
      <c r="G1333" s="361">
        <v>0</v>
      </c>
      <c r="H1333" s="361">
        <f t="shared" si="97"/>
        <v>0</v>
      </c>
      <c r="I1333" s="361">
        <v>0</v>
      </c>
      <c r="J1333" s="361">
        <v>0</v>
      </c>
      <c r="K1333" s="361">
        <v>0</v>
      </c>
      <c r="L1333" s="361">
        <v>0</v>
      </c>
      <c r="M1333" s="361">
        <v>0</v>
      </c>
      <c r="N1333" s="361">
        <v>0</v>
      </c>
      <c r="O1333" s="361">
        <v>0</v>
      </c>
      <c r="P1333" s="361">
        <v>0</v>
      </c>
      <c r="Q1333" s="361">
        <v>0</v>
      </c>
      <c r="R1333" s="361">
        <v>0</v>
      </c>
      <c r="S1333" s="361">
        <v>0</v>
      </c>
      <c r="T1333" s="361">
        <v>0</v>
      </c>
      <c r="U1333" s="361">
        <v>0</v>
      </c>
      <c r="V1333" s="361">
        <v>0</v>
      </c>
      <c r="W1333" s="361">
        <v>0</v>
      </c>
      <c r="X1333" s="361">
        <v>0</v>
      </c>
      <c r="Y1333" s="361">
        <v>0</v>
      </c>
      <c r="Z1333" s="362">
        <f t="shared" si="92"/>
        <v>0</v>
      </c>
      <c r="AA1333" s="365"/>
    </row>
    <row r="1334" spans="1:27" s="364" customFormat="1" ht="12.75" customHeight="1">
      <c r="A1334" s="358">
        <f t="shared" si="91"/>
        <v>15</v>
      </c>
      <c r="B1334" s="398">
        <v>710307210010101</v>
      </c>
      <c r="C1334" s="417" t="s">
        <v>1485</v>
      </c>
      <c r="D1334" s="359">
        <f>+SUMIF('BG SISTEMA'!A:A,'CA EF'!B1334,'BG SISTEMA'!F:F)</f>
        <v>0</v>
      </c>
      <c r="E1334" s="360"/>
      <c r="F1334" s="360"/>
      <c r="G1334" s="361">
        <v>0</v>
      </c>
      <c r="H1334" s="361">
        <f t="shared" si="97"/>
        <v>0</v>
      </c>
      <c r="I1334" s="361">
        <v>0</v>
      </c>
      <c r="J1334" s="361">
        <v>0</v>
      </c>
      <c r="K1334" s="361">
        <v>0</v>
      </c>
      <c r="L1334" s="361">
        <v>0</v>
      </c>
      <c r="M1334" s="361">
        <v>0</v>
      </c>
      <c r="N1334" s="361">
        <v>0</v>
      </c>
      <c r="O1334" s="361">
        <v>0</v>
      </c>
      <c r="P1334" s="361">
        <v>0</v>
      </c>
      <c r="Q1334" s="361">
        <v>0</v>
      </c>
      <c r="R1334" s="361">
        <v>0</v>
      </c>
      <c r="S1334" s="361">
        <v>0</v>
      </c>
      <c r="T1334" s="361">
        <v>0</v>
      </c>
      <c r="U1334" s="361">
        <v>0</v>
      </c>
      <c r="V1334" s="361">
        <v>0</v>
      </c>
      <c r="W1334" s="361">
        <v>0</v>
      </c>
      <c r="X1334" s="361">
        <v>0</v>
      </c>
      <c r="Y1334" s="361">
        <v>0</v>
      </c>
      <c r="Z1334" s="362">
        <f t="shared" si="92"/>
        <v>0</v>
      </c>
      <c r="AA1334" s="365"/>
    </row>
    <row r="1335" spans="1:27" s="364" customFormat="1" ht="12.75" customHeight="1">
      <c r="A1335" s="358">
        <f t="shared" si="91"/>
        <v>15</v>
      </c>
      <c r="B1335" s="398">
        <v>710307210010199</v>
      </c>
      <c r="C1335" s="417" t="s">
        <v>1486</v>
      </c>
      <c r="D1335" s="359">
        <f>+SUMIF('BG SISTEMA'!A:A,'CA EF'!B1335,'BG SISTEMA'!F:F)</f>
        <v>0</v>
      </c>
      <c r="E1335" s="360"/>
      <c r="F1335" s="360"/>
      <c r="G1335" s="361">
        <v>0</v>
      </c>
      <c r="H1335" s="361">
        <f t="shared" si="97"/>
        <v>0</v>
      </c>
      <c r="I1335" s="361">
        <v>0</v>
      </c>
      <c r="J1335" s="361">
        <v>0</v>
      </c>
      <c r="K1335" s="361">
        <v>0</v>
      </c>
      <c r="L1335" s="361">
        <v>0</v>
      </c>
      <c r="M1335" s="361">
        <v>0</v>
      </c>
      <c r="N1335" s="361">
        <v>0</v>
      </c>
      <c r="O1335" s="361">
        <v>0</v>
      </c>
      <c r="P1335" s="361">
        <v>0</v>
      </c>
      <c r="Q1335" s="361">
        <v>0</v>
      </c>
      <c r="R1335" s="361">
        <v>0</v>
      </c>
      <c r="S1335" s="361">
        <v>0</v>
      </c>
      <c r="T1335" s="361">
        <v>0</v>
      </c>
      <c r="U1335" s="361">
        <v>0</v>
      </c>
      <c r="V1335" s="361">
        <v>0</v>
      </c>
      <c r="W1335" s="361">
        <v>0</v>
      </c>
      <c r="X1335" s="361">
        <v>0</v>
      </c>
      <c r="Y1335" s="361">
        <v>0</v>
      </c>
      <c r="Z1335" s="362">
        <f t="shared" si="92"/>
        <v>0</v>
      </c>
      <c r="AA1335" s="365"/>
    </row>
    <row r="1336" spans="1:27" s="364" customFormat="1" ht="12.75" customHeight="1">
      <c r="A1336" s="358">
        <f t="shared" si="91"/>
        <v>15</v>
      </c>
      <c r="B1336" s="398">
        <v>710307210010201</v>
      </c>
      <c r="C1336" s="417" t="s">
        <v>1487</v>
      </c>
      <c r="D1336" s="359">
        <f>+SUMIF('BG SISTEMA'!A:A,'CA EF'!B1336,'BG SISTEMA'!F:F)</f>
        <v>0</v>
      </c>
      <c r="E1336" s="360"/>
      <c r="F1336" s="360"/>
      <c r="G1336" s="361">
        <v>0</v>
      </c>
      <c r="H1336" s="361">
        <f t="shared" si="97"/>
        <v>0</v>
      </c>
      <c r="I1336" s="361">
        <v>0</v>
      </c>
      <c r="J1336" s="361">
        <v>0</v>
      </c>
      <c r="K1336" s="361">
        <v>0</v>
      </c>
      <c r="L1336" s="361">
        <v>0</v>
      </c>
      <c r="M1336" s="361">
        <v>0</v>
      </c>
      <c r="N1336" s="361">
        <v>0</v>
      </c>
      <c r="O1336" s="361">
        <v>0</v>
      </c>
      <c r="P1336" s="361">
        <v>0</v>
      </c>
      <c r="Q1336" s="361">
        <v>0</v>
      </c>
      <c r="R1336" s="361">
        <v>0</v>
      </c>
      <c r="S1336" s="361">
        <v>0</v>
      </c>
      <c r="T1336" s="361">
        <v>0</v>
      </c>
      <c r="U1336" s="361">
        <v>0</v>
      </c>
      <c r="V1336" s="361">
        <v>0</v>
      </c>
      <c r="W1336" s="361">
        <v>0</v>
      </c>
      <c r="X1336" s="361">
        <v>0</v>
      </c>
      <c r="Y1336" s="361">
        <v>0</v>
      </c>
      <c r="Z1336" s="362">
        <f t="shared" si="92"/>
        <v>0</v>
      </c>
      <c r="AA1336" s="365"/>
    </row>
    <row r="1337" spans="1:27" s="364" customFormat="1" ht="12.75" customHeight="1">
      <c r="A1337" s="358">
        <f t="shared" si="91"/>
        <v>15</v>
      </c>
      <c r="B1337" s="398">
        <v>710307210010202</v>
      </c>
      <c r="C1337" s="417" t="s">
        <v>1488</v>
      </c>
      <c r="D1337" s="359">
        <f>+SUMIF('BG SISTEMA'!A:A,'CA EF'!B1337,'BG SISTEMA'!F:F)</f>
        <v>0</v>
      </c>
      <c r="E1337" s="360"/>
      <c r="F1337" s="360"/>
      <c r="G1337" s="361">
        <v>0</v>
      </c>
      <c r="H1337" s="361">
        <f t="shared" si="97"/>
        <v>0</v>
      </c>
      <c r="I1337" s="361">
        <v>0</v>
      </c>
      <c r="J1337" s="361">
        <v>0</v>
      </c>
      <c r="K1337" s="361">
        <v>0</v>
      </c>
      <c r="L1337" s="361">
        <v>0</v>
      </c>
      <c r="M1337" s="361">
        <v>0</v>
      </c>
      <c r="N1337" s="361">
        <v>0</v>
      </c>
      <c r="O1337" s="361">
        <v>0</v>
      </c>
      <c r="P1337" s="361">
        <v>0</v>
      </c>
      <c r="Q1337" s="361">
        <v>0</v>
      </c>
      <c r="R1337" s="361">
        <v>0</v>
      </c>
      <c r="S1337" s="361">
        <v>0</v>
      </c>
      <c r="T1337" s="361">
        <v>0</v>
      </c>
      <c r="U1337" s="361">
        <v>0</v>
      </c>
      <c r="V1337" s="361">
        <v>0</v>
      </c>
      <c r="W1337" s="361">
        <v>0</v>
      </c>
      <c r="X1337" s="361">
        <v>0</v>
      </c>
      <c r="Y1337" s="361">
        <v>0</v>
      </c>
      <c r="Z1337" s="362">
        <f t="shared" si="92"/>
        <v>0</v>
      </c>
      <c r="AA1337" s="365"/>
    </row>
    <row r="1338" spans="1:27" s="364" customFormat="1" ht="12.75" customHeight="1">
      <c r="A1338" s="358">
        <f t="shared" si="91"/>
        <v>15</v>
      </c>
      <c r="B1338" s="398">
        <v>710307210020101</v>
      </c>
      <c r="C1338" s="417" t="s">
        <v>1489</v>
      </c>
      <c r="D1338" s="359">
        <f>+SUMIF('BG SISTEMA'!A:A,'CA EF'!B1338,'BG SISTEMA'!F:F)</f>
        <v>0</v>
      </c>
      <c r="E1338" s="360"/>
      <c r="F1338" s="360"/>
      <c r="G1338" s="361">
        <v>0</v>
      </c>
      <c r="H1338" s="361">
        <f t="shared" si="97"/>
        <v>0</v>
      </c>
      <c r="I1338" s="361">
        <v>0</v>
      </c>
      <c r="J1338" s="361">
        <v>0</v>
      </c>
      <c r="K1338" s="361">
        <v>0</v>
      </c>
      <c r="L1338" s="361">
        <v>0</v>
      </c>
      <c r="M1338" s="361">
        <v>0</v>
      </c>
      <c r="N1338" s="361">
        <v>0</v>
      </c>
      <c r="O1338" s="361">
        <v>0</v>
      </c>
      <c r="P1338" s="361">
        <v>0</v>
      </c>
      <c r="Q1338" s="361">
        <v>0</v>
      </c>
      <c r="R1338" s="361">
        <v>0</v>
      </c>
      <c r="S1338" s="361">
        <v>0</v>
      </c>
      <c r="T1338" s="361">
        <v>0</v>
      </c>
      <c r="U1338" s="361">
        <v>0</v>
      </c>
      <c r="V1338" s="361">
        <v>0</v>
      </c>
      <c r="W1338" s="361">
        <v>0</v>
      </c>
      <c r="X1338" s="361">
        <v>0</v>
      </c>
      <c r="Y1338" s="361">
        <v>0</v>
      </c>
      <c r="Z1338" s="362">
        <f t="shared" si="92"/>
        <v>0</v>
      </c>
      <c r="AA1338" s="365"/>
    </row>
    <row r="1339" spans="1:27" s="364" customFormat="1" ht="12.75" customHeight="1">
      <c r="A1339" s="358">
        <f t="shared" si="91"/>
        <v>15</v>
      </c>
      <c r="B1339" s="398">
        <v>710307210020199</v>
      </c>
      <c r="C1339" s="417" t="s">
        <v>1490</v>
      </c>
      <c r="D1339" s="359">
        <f>+SUMIF('BG SISTEMA'!A:A,'CA EF'!B1339,'BG SISTEMA'!F:F)</f>
        <v>0</v>
      </c>
      <c r="E1339" s="360"/>
      <c r="F1339" s="360"/>
      <c r="G1339" s="361">
        <v>0</v>
      </c>
      <c r="H1339" s="361">
        <f t="shared" si="97"/>
        <v>0</v>
      </c>
      <c r="I1339" s="361">
        <v>0</v>
      </c>
      <c r="J1339" s="361">
        <v>0</v>
      </c>
      <c r="K1339" s="361">
        <v>0</v>
      </c>
      <c r="L1339" s="361">
        <v>0</v>
      </c>
      <c r="M1339" s="361">
        <v>0</v>
      </c>
      <c r="N1339" s="361">
        <v>0</v>
      </c>
      <c r="O1339" s="361">
        <v>0</v>
      </c>
      <c r="P1339" s="361">
        <v>0</v>
      </c>
      <c r="Q1339" s="361">
        <v>0</v>
      </c>
      <c r="R1339" s="361">
        <v>0</v>
      </c>
      <c r="S1339" s="361">
        <v>0</v>
      </c>
      <c r="T1339" s="361">
        <v>0</v>
      </c>
      <c r="U1339" s="361">
        <v>0</v>
      </c>
      <c r="V1339" s="361">
        <v>0</v>
      </c>
      <c r="W1339" s="361">
        <v>0</v>
      </c>
      <c r="X1339" s="361">
        <v>0</v>
      </c>
      <c r="Y1339" s="361">
        <v>0</v>
      </c>
      <c r="Z1339" s="362">
        <f t="shared" si="92"/>
        <v>0</v>
      </c>
      <c r="AA1339" s="363"/>
    </row>
    <row r="1340" spans="1:27" s="364" customFormat="1" ht="12.75" customHeight="1">
      <c r="A1340" s="358">
        <f t="shared" si="91"/>
        <v>15</v>
      </c>
      <c r="B1340" s="398">
        <v>710307210020201</v>
      </c>
      <c r="C1340" s="417" t="s">
        <v>1491</v>
      </c>
      <c r="D1340" s="359">
        <f>+SUMIF('BG SISTEMA'!A:A,'CA EF'!B1340,'BG SISTEMA'!F:F)</f>
        <v>0</v>
      </c>
      <c r="E1340" s="360"/>
      <c r="F1340" s="360"/>
      <c r="G1340" s="361">
        <v>0</v>
      </c>
      <c r="H1340" s="361">
        <f t="shared" si="97"/>
        <v>0</v>
      </c>
      <c r="I1340" s="361">
        <v>0</v>
      </c>
      <c r="J1340" s="361">
        <v>0</v>
      </c>
      <c r="K1340" s="361">
        <v>0</v>
      </c>
      <c r="L1340" s="361">
        <v>0</v>
      </c>
      <c r="M1340" s="361">
        <v>0</v>
      </c>
      <c r="N1340" s="361">
        <v>0</v>
      </c>
      <c r="O1340" s="361">
        <v>0</v>
      </c>
      <c r="P1340" s="361">
        <v>0</v>
      </c>
      <c r="Q1340" s="361">
        <v>0</v>
      </c>
      <c r="R1340" s="361">
        <v>0</v>
      </c>
      <c r="S1340" s="361">
        <v>0</v>
      </c>
      <c r="T1340" s="361">
        <v>0</v>
      </c>
      <c r="U1340" s="361">
        <v>0</v>
      </c>
      <c r="V1340" s="361">
        <v>0</v>
      </c>
      <c r="W1340" s="361">
        <v>0</v>
      </c>
      <c r="X1340" s="361">
        <v>0</v>
      </c>
      <c r="Y1340" s="361">
        <v>0</v>
      </c>
      <c r="Z1340" s="362">
        <f t="shared" si="92"/>
        <v>0</v>
      </c>
      <c r="AA1340" s="365"/>
    </row>
    <row r="1341" spans="1:27" s="364" customFormat="1" ht="12.75" customHeight="1">
      <c r="A1341" s="358">
        <f t="shared" si="91"/>
        <v>15</v>
      </c>
      <c r="B1341" s="398">
        <v>710307210020299</v>
      </c>
      <c r="C1341" s="417" t="s">
        <v>1492</v>
      </c>
      <c r="D1341" s="359">
        <f>+SUMIF('BG SISTEMA'!A:A,'CA EF'!B1341,'BG SISTEMA'!F:F)</f>
        <v>0</v>
      </c>
      <c r="E1341" s="360"/>
      <c r="F1341" s="360"/>
      <c r="G1341" s="361">
        <v>0</v>
      </c>
      <c r="H1341" s="361">
        <f t="shared" si="97"/>
        <v>0</v>
      </c>
      <c r="I1341" s="361">
        <v>0</v>
      </c>
      <c r="J1341" s="361">
        <v>0</v>
      </c>
      <c r="K1341" s="361">
        <v>0</v>
      </c>
      <c r="L1341" s="361">
        <v>0</v>
      </c>
      <c r="M1341" s="361">
        <v>0</v>
      </c>
      <c r="N1341" s="361">
        <v>0</v>
      </c>
      <c r="O1341" s="361">
        <v>0</v>
      </c>
      <c r="P1341" s="361">
        <v>0</v>
      </c>
      <c r="Q1341" s="361">
        <v>0</v>
      </c>
      <c r="R1341" s="361">
        <v>0</v>
      </c>
      <c r="S1341" s="361">
        <v>0</v>
      </c>
      <c r="T1341" s="361">
        <v>0</v>
      </c>
      <c r="U1341" s="361">
        <v>0</v>
      </c>
      <c r="V1341" s="361">
        <v>0</v>
      </c>
      <c r="W1341" s="361">
        <v>0</v>
      </c>
      <c r="X1341" s="361">
        <v>0</v>
      </c>
      <c r="Y1341" s="361">
        <v>0</v>
      </c>
      <c r="Z1341" s="362">
        <f t="shared" si="92"/>
        <v>0</v>
      </c>
      <c r="AA1341" s="365"/>
    </row>
    <row r="1342" spans="1:27" s="364" customFormat="1" ht="12.75" customHeight="1">
      <c r="A1342" s="358">
        <f t="shared" si="91"/>
        <v>15</v>
      </c>
      <c r="B1342" s="398">
        <v>710307210020301</v>
      </c>
      <c r="C1342" s="417" t="s">
        <v>1493</v>
      </c>
      <c r="D1342" s="359">
        <f>+SUMIF('BG SISTEMA'!A:A,'CA EF'!B1342,'BG SISTEMA'!F:F)</f>
        <v>0</v>
      </c>
      <c r="E1342" s="360"/>
      <c r="F1342" s="360"/>
      <c r="G1342" s="361">
        <v>0</v>
      </c>
      <c r="H1342" s="361">
        <f t="shared" si="97"/>
        <v>0</v>
      </c>
      <c r="I1342" s="361">
        <v>0</v>
      </c>
      <c r="J1342" s="361">
        <v>0</v>
      </c>
      <c r="K1342" s="361">
        <v>0</v>
      </c>
      <c r="L1342" s="361">
        <v>0</v>
      </c>
      <c r="M1342" s="361">
        <v>0</v>
      </c>
      <c r="N1342" s="361">
        <v>0</v>
      </c>
      <c r="O1342" s="361">
        <v>0</v>
      </c>
      <c r="P1342" s="361">
        <v>0</v>
      </c>
      <c r="Q1342" s="361">
        <v>0</v>
      </c>
      <c r="R1342" s="361">
        <v>0</v>
      </c>
      <c r="S1342" s="361">
        <v>0</v>
      </c>
      <c r="T1342" s="361">
        <v>0</v>
      </c>
      <c r="U1342" s="361">
        <v>0</v>
      </c>
      <c r="V1342" s="361">
        <v>0</v>
      </c>
      <c r="W1342" s="361">
        <v>0</v>
      </c>
      <c r="X1342" s="361">
        <v>0</v>
      </c>
      <c r="Y1342" s="361">
        <v>0</v>
      </c>
      <c r="Z1342" s="362">
        <f t="shared" si="92"/>
        <v>0</v>
      </c>
      <c r="AA1342" s="365"/>
    </row>
    <row r="1343" spans="1:27" s="364" customFormat="1" ht="12.75" customHeight="1">
      <c r="A1343" s="358">
        <f t="shared" si="91"/>
        <v>15</v>
      </c>
      <c r="B1343" s="398">
        <v>710307210020399</v>
      </c>
      <c r="C1343" s="417" t="s">
        <v>1494</v>
      </c>
      <c r="D1343" s="359">
        <f>+SUMIF('BG SISTEMA'!A:A,'CA EF'!B1343,'BG SISTEMA'!F:F)</f>
        <v>0</v>
      </c>
      <c r="E1343" s="360"/>
      <c r="F1343" s="360"/>
      <c r="G1343" s="361">
        <v>0</v>
      </c>
      <c r="H1343" s="361">
        <f t="shared" si="97"/>
        <v>0</v>
      </c>
      <c r="I1343" s="361">
        <v>0</v>
      </c>
      <c r="J1343" s="361">
        <v>0</v>
      </c>
      <c r="K1343" s="361">
        <v>0</v>
      </c>
      <c r="L1343" s="361">
        <v>0</v>
      </c>
      <c r="M1343" s="361">
        <v>0</v>
      </c>
      <c r="N1343" s="361">
        <v>0</v>
      </c>
      <c r="O1343" s="361">
        <v>0</v>
      </c>
      <c r="P1343" s="361">
        <v>0</v>
      </c>
      <c r="Q1343" s="361">
        <v>0</v>
      </c>
      <c r="R1343" s="361">
        <v>0</v>
      </c>
      <c r="S1343" s="361">
        <v>0</v>
      </c>
      <c r="T1343" s="361">
        <v>0</v>
      </c>
      <c r="U1343" s="361">
        <v>0</v>
      </c>
      <c r="V1343" s="361">
        <v>0</v>
      </c>
      <c r="W1343" s="361">
        <v>0</v>
      </c>
      <c r="X1343" s="361">
        <v>0</v>
      </c>
      <c r="Y1343" s="361">
        <v>0</v>
      </c>
      <c r="Z1343" s="362">
        <f t="shared" si="92"/>
        <v>0</v>
      </c>
      <c r="AA1343" s="365"/>
    </row>
    <row r="1344" spans="1:27" s="364" customFormat="1" ht="12.75" customHeight="1">
      <c r="A1344" s="358">
        <f t="shared" si="91"/>
        <v>15</v>
      </c>
      <c r="B1344" s="398">
        <v>710307210020401</v>
      </c>
      <c r="C1344" s="417" t="s">
        <v>1495</v>
      </c>
      <c r="D1344" s="359">
        <f>+SUMIF('BG SISTEMA'!A:A,'CA EF'!B1344,'BG SISTEMA'!F:F)</f>
        <v>0</v>
      </c>
      <c r="E1344" s="360"/>
      <c r="F1344" s="360"/>
      <c r="G1344" s="361">
        <v>0</v>
      </c>
      <c r="H1344" s="361">
        <f t="shared" si="97"/>
        <v>0</v>
      </c>
      <c r="I1344" s="361">
        <v>0</v>
      </c>
      <c r="J1344" s="361">
        <v>0</v>
      </c>
      <c r="K1344" s="361">
        <v>0</v>
      </c>
      <c r="L1344" s="361">
        <v>0</v>
      </c>
      <c r="M1344" s="361">
        <v>0</v>
      </c>
      <c r="N1344" s="361">
        <v>0</v>
      </c>
      <c r="O1344" s="361">
        <v>0</v>
      </c>
      <c r="P1344" s="361">
        <v>0</v>
      </c>
      <c r="Q1344" s="361">
        <v>0</v>
      </c>
      <c r="R1344" s="361">
        <v>0</v>
      </c>
      <c r="S1344" s="361">
        <v>0</v>
      </c>
      <c r="T1344" s="361">
        <v>0</v>
      </c>
      <c r="U1344" s="361">
        <v>0</v>
      </c>
      <c r="V1344" s="361">
        <v>0</v>
      </c>
      <c r="W1344" s="361">
        <v>0</v>
      </c>
      <c r="X1344" s="361">
        <v>0</v>
      </c>
      <c r="Y1344" s="361">
        <v>0</v>
      </c>
      <c r="Z1344" s="362">
        <f t="shared" si="92"/>
        <v>0</v>
      </c>
      <c r="AA1344" s="365"/>
    </row>
    <row r="1345" spans="1:27" s="364" customFormat="1" ht="12.75" customHeight="1">
      <c r="A1345" s="358">
        <f t="shared" si="91"/>
        <v>15</v>
      </c>
      <c r="B1345" s="398">
        <v>710307210020499</v>
      </c>
      <c r="C1345" s="417" t="s">
        <v>1496</v>
      </c>
      <c r="D1345" s="359">
        <f>+SUMIF('BG SISTEMA'!A:A,'CA EF'!B1345,'BG SISTEMA'!F:F)</f>
        <v>0</v>
      </c>
      <c r="E1345" s="360"/>
      <c r="F1345" s="360"/>
      <c r="G1345" s="361">
        <v>0</v>
      </c>
      <c r="H1345" s="361">
        <f t="shared" si="97"/>
        <v>0</v>
      </c>
      <c r="I1345" s="361">
        <v>0</v>
      </c>
      <c r="J1345" s="361">
        <v>0</v>
      </c>
      <c r="K1345" s="361">
        <v>0</v>
      </c>
      <c r="L1345" s="361">
        <v>0</v>
      </c>
      <c r="M1345" s="361">
        <v>0</v>
      </c>
      <c r="N1345" s="361">
        <v>0</v>
      </c>
      <c r="O1345" s="361">
        <v>0</v>
      </c>
      <c r="P1345" s="361">
        <v>0</v>
      </c>
      <c r="Q1345" s="361">
        <v>0</v>
      </c>
      <c r="R1345" s="361">
        <v>0</v>
      </c>
      <c r="S1345" s="361">
        <v>0</v>
      </c>
      <c r="T1345" s="361">
        <v>0</v>
      </c>
      <c r="U1345" s="361">
        <v>0</v>
      </c>
      <c r="V1345" s="361">
        <v>0</v>
      </c>
      <c r="W1345" s="361">
        <v>0</v>
      </c>
      <c r="X1345" s="361">
        <v>0</v>
      </c>
      <c r="Y1345" s="361">
        <v>0</v>
      </c>
      <c r="Z1345" s="362">
        <f t="shared" si="92"/>
        <v>0</v>
      </c>
      <c r="AA1345" s="363"/>
    </row>
    <row r="1346" spans="1:27" s="364" customFormat="1" ht="12.75" customHeight="1">
      <c r="A1346" s="358">
        <f t="shared" si="91"/>
        <v>15</v>
      </c>
      <c r="B1346" s="398">
        <v>710307210020501</v>
      </c>
      <c r="C1346" s="417" t="s">
        <v>1497</v>
      </c>
      <c r="D1346" s="359">
        <f>+SUMIF('BG SISTEMA'!A:A,'CA EF'!B1346,'BG SISTEMA'!F:F)</f>
        <v>0</v>
      </c>
      <c r="E1346" s="360"/>
      <c r="F1346" s="360"/>
      <c r="G1346" s="361">
        <v>0</v>
      </c>
      <c r="H1346" s="361">
        <f t="shared" si="97"/>
        <v>0</v>
      </c>
      <c r="I1346" s="361">
        <v>0</v>
      </c>
      <c r="J1346" s="361">
        <v>0</v>
      </c>
      <c r="K1346" s="361">
        <v>0</v>
      </c>
      <c r="L1346" s="361">
        <v>0</v>
      </c>
      <c r="M1346" s="361">
        <v>0</v>
      </c>
      <c r="N1346" s="361">
        <v>0</v>
      </c>
      <c r="O1346" s="361">
        <v>0</v>
      </c>
      <c r="P1346" s="361">
        <v>0</v>
      </c>
      <c r="Q1346" s="361">
        <v>0</v>
      </c>
      <c r="R1346" s="361">
        <v>0</v>
      </c>
      <c r="S1346" s="361">
        <v>0</v>
      </c>
      <c r="T1346" s="361">
        <v>0</v>
      </c>
      <c r="U1346" s="361">
        <v>0</v>
      </c>
      <c r="V1346" s="361">
        <v>0</v>
      </c>
      <c r="W1346" s="361">
        <v>0</v>
      </c>
      <c r="X1346" s="361">
        <v>0</v>
      </c>
      <c r="Y1346" s="361">
        <v>0</v>
      </c>
      <c r="Z1346" s="362">
        <f t="shared" si="92"/>
        <v>0</v>
      </c>
      <c r="AA1346" s="365"/>
    </row>
    <row r="1347" spans="1:27" s="364" customFormat="1" ht="12.75" customHeight="1">
      <c r="A1347" s="358">
        <f t="shared" si="91"/>
        <v>15</v>
      </c>
      <c r="B1347" s="398">
        <v>710307210020599</v>
      </c>
      <c r="C1347" s="417" t="s">
        <v>1498</v>
      </c>
      <c r="D1347" s="359">
        <f>+SUMIF('BG SISTEMA'!A:A,'CA EF'!B1347,'BG SISTEMA'!F:F)</f>
        <v>0</v>
      </c>
      <c r="E1347" s="360"/>
      <c r="F1347" s="360"/>
      <c r="G1347" s="361">
        <v>0</v>
      </c>
      <c r="H1347" s="361">
        <f t="shared" si="97"/>
        <v>0</v>
      </c>
      <c r="I1347" s="361">
        <v>0</v>
      </c>
      <c r="J1347" s="361">
        <v>0</v>
      </c>
      <c r="K1347" s="361">
        <v>0</v>
      </c>
      <c r="L1347" s="361">
        <v>0</v>
      </c>
      <c r="M1347" s="361">
        <v>0</v>
      </c>
      <c r="N1347" s="361">
        <v>0</v>
      </c>
      <c r="O1347" s="361">
        <v>0</v>
      </c>
      <c r="P1347" s="361">
        <v>0</v>
      </c>
      <c r="Q1347" s="361">
        <v>0</v>
      </c>
      <c r="R1347" s="361">
        <v>0</v>
      </c>
      <c r="S1347" s="361">
        <v>0</v>
      </c>
      <c r="T1347" s="361">
        <v>0</v>
      </c>
      <c r="U1347" s="361">
        <v>0</v>
      </c>
      <c r="V1347" s="361">
        <v>0</v>
      </c>
      <c r="W1347" s="361">
        <v>0</v>
      </c>
      <c r="X1347" s="361">
        <v>0</v>
      </c>
      <c r="Y1347" s="361">
        <v>0</v>
      </c>
      <c r="Z1347" s="362">
        <f t="shared" si="92"/>
        <v>0</v>
      </c>
      <c r="AA1347" s="365"/>
    </row>
    <row r="1348" spans="1:27" s="364" customFormat="1" ht="12.75" customHeight="1">
      <c r="A1348" s="358">
        <f t="shared" si="91"/>
        <v>15</v>
      </c>
      <c r="B1348" s="398">
        <v>710307210020601</v>
      </c>
      <c r="C1348" s="417" t="s">
        <v>1499</v>
      </c>
      <c r="D1348" s="359">
        <f>+SUMIF('BG SISTEMA'!A:A,'CA EF'!B1348,'BG SISTEMA'!F:F)</f>
        <v>0</v>
      </c>
      <c r="E1348" s="360"/>
      <c r="F1348" s="360"/>
      <c r="G1348" s="361">
        <v>0</v>
      </c>
      <c r="H1348" s="361">
        <f t="shared" si="97"/>
        <v>0</v>
      </c>
      <c r="I1348" s="361">
        <v>0</v>
      </c>
      <c r="J1348" s="361">
        <v>0</v>
      </c>
      <c r="K1348" s="361">
        <v>0</v>
      </c>
      <c r="L1348" s="361">
        <v>0</v>
      </c>
      <c r="M1348" s="361">
        <v>0</v>
      </c>
      <c r="N1348" s="361">
        <v>0</v>
      </c>
      <c r="O1348" s="361">
        <v>0</v>
      </c>
      <c r="P1348" s="361">
        <v>0</v>
      </c>
      <c r="Q1348" s="361">
        <v>0</v>
      </c>
      <c r="R1348" s="361">
        <v>0</v>
      </c>
      <c r="S1348" s="361">
        <v>0</v>
      </c>
      <c r="T1348" s="361">
        <v>0</v>
      </c>
      <c r="U1348" s="361">
        <v>0</v>
      </c>
      <c r="V1348" s="361">
        <v>0</v>
      </c>
      <c r="W1348" s="361">
        <v>0</v>
      </c>
      <c r="X1348" s="361">
        <v>0</v>
      </c>
      <c r="Y1348" s="361">
        <v>0</v>
      </c>
      <c r="Z1348" s="362">
        <f t="shared" si="92"/>
        <v>0</v>
      </c>
      <c r="AA1348" s="365"/>
    </row>
    <row r="1349" spans="1:27" s="364" customFormat="1" ht="12.75" customHeight="1">
      <c r="A1349" s="358">
        <f t="shared" si="91"/>
        <v>15</v>
      </c>
      <c r="B1349" s="398">
        <v>710307210020699</v>
      </c>
      <c r="C1349" s="417" t="s">
        <v>1500</v>
      </c>
      <c r="D1349" s="359">
        <f>+SUMIF('BG SISTEMA'!A:A,'CA EF'!B1349,'BG SISTEMA'!F:F)</f>
        <v>0</v>
      </c>
      <c r="E1349" s="360"/>
      <c r="F1349" s="360"/>
      <c r="G1349" s="361">
        <v>0</v>
      </c>
      <c r="H1349" s="361">
        <f t="shared" si="97"/>
        <v>0</v>
      </c>
      <c r="I1349" s="361">
        <v>0</v>
      </c>
      <c r="J1349" s="361">
        <v>0</v>
      </c>
      <c r="K1349" s="361">
        <v>0</v>
      </c>
      <c r="L1349" s="361">
        <v>0</v>
      </c>
      <c r="M1349" s="361">
        <v>0</v>
      </c>
      <c r="N1349" s="361">
        <v>0</v>
      </c>
      <c r="O1349" s="361">
        <v>0</v>
      </c>
      <c r="P1349" s="361">
        <v>0</v>
      </c>
      <c r="Q1349" s="361">
        <v>0</v>
      </c>
      <c r="R1349" s="361">
        <v>0</v>
      </c>
      <c r="S1349" s="361">
        <v>0</v>
      </c>
      <c r="T1349" s="361">
        <v>0</v>
      </c>
      <c r="U1349" s="361">
        <v>0</v>
      </c>
      <c r="V1349" s="361">
        <v>0</v>
      </c>
      <c r="W1349" s="361">
        <v>0</v>
      </c>
      <c r="X1349" s="361">
        <v>0</v>
      </c>
      <c r="Y1349" s="361">
        <v>0</v>
      </c>
      <c r="Z1349" s="362">
        <f t="shared" si="92"/>
        <v>0</v>
      </c>
      <c r="AA1349" s="365"/>
    </row>
    <row r="1350" spans="1:27" s="364" customFormat="1" ht="12.75" customHeight="1">
      <c r="A1350" s="358">
        <f t="shared" si="91"/>
        <v>15</v>
      </c>
      <c r="B1350" s="398">
        <v>710307210020701</v>
      </c>
      <c r="C1350" s="417" t="s">
        <v>1501</v>
      </c>
      <c r="D1350" s="359">
        <f>+SUMIF('BG SISTEMA'!A:A,'CA EF'!B1350,'BG SISTEMA'!F:F)</f>
        <v>0</v>
      </c>
      <c r="E1350" s="360"/>
      <c r="F1350" s="360"/>
      <c r="G1350" s="361">
        <v>0</v>
      </c>
      <c r="H1350" s="361">
        <f t="shared" si="97"/>
        <v>0</v>
      </c>
      <c r="I1350" s="361">
        <v>0</v>
      </c>
      <c r="J1350" s="361">
        <v>0</v>
      </c>
      <c r="K1350" s="361">
        <v>0</v>
      </c>
      <c r="L1350" s="361">
        <v>0</v>
      </c>
      <c r="M1350" s="361">
        <v>0</v>
      </c>
      <c r="N1350" s="361">
        <v>0</v>
      </c>
      <c r="O1350" s="361">
        <v>0</v>
      </c>
      <c r="P1350" s="361">
        <v>0</v>
      </c>
      <c r="Q1350" s="361">
        <v>0</v>
      </c>
      <c r="R1350" s="361">
        <v>0</v>
      </c>
      <c r="S1350" s="361">
        <v>0</v>
      </c>
      <c r="T1350" s="361">
        <v>0</v>
      </c>
      <c r="U1350" s="361">
        <v>0</v>
      </c>
      <c r="V1350" s="361">
        <v>0</v>
      </c>
      <c r="W1350" s="361">
        <v>0</v>
      </c>
      <c r="X1350" s="361">
        <v>0</v>
      </c>
      <c r="Y1350" s="361">
        <v>0</v>
      </c>
      <c r="Z1350" s="362">
        <f t="shared" si="92"/>
        <v>0</v>
      </c>
      <c r="AA1350" s="365"/>
    </row>
    <row r="1351" spans="1:27" s="364" customFormat="1" ht="12.75" customHeight="1">
      <c r="A1351" s="358">
        <f t="shared" si="91"/>
        <v>15</v>
      </c>
      <c r="B1351" s="398">
        <v>710307210020799</v>
      </c>
      <c r="C1351" s="417" t="s">
        <v>1502</v>
      </c>
      <c r="D1351" s="359">
        <f>+SUMIF('BG SISTEMA'!A:A,'CA EF'!B1351,'BG SISTEMA'!F:F)</f>
        <v>0</v>
      </c>
      <c r="E1351" s="360"/>
      <c r="F1351" s="360"/>
      <c r="G1351" s="361">
        <v>0</v>
      </c>
      <c r="H1351" s="361">
        <f t="shared" si="97"/>
        <v>0</v>
      </c>
      <c r="I1351" s="361">
        <v>0</v>
      </c>
      <c r="J1351" s="361">
        <v>0</v>
      </c>
      <c r="K1351" s="361">
        <v>0</v>
      </c>
      <c r="L1351" s="361">
        <v>0</v>
      </c>
      <c r="M1351" s="361">
        <v>0</v>
      </c>
      <c r="N1351" s="361">
        <v>0</v>
      </c>
      <c r="O1351" s="361">
        <v>0</v>
      </c>
      <c r="P1351" s="361">
        <v>0</v>
      </c>
      <c r="Q1351" s="361">
        <v>0</v>
      </c>
      <c r="R1351" s="361">
        <v>0</v>
      </c>
      <c r="S1351" s="361">
        <v>0</v>
      </c>
      <c r="T1351" s="361">
        <v>0</v>
      </c>
      <c r="U1351" s="361">
        <v>0</v>
      </c>
      <c r="V1351" s="361">
        <v>0</v>
      </c>
      <c r="W1351" s="361">
        <v>0</v>
      </c>
      <c r="X1351" s="361">
        <v>0</v>
      </c>
      <c r="Y1351" s="361">
        <v>0</v>
      </c>
      <c r="Z1351" s="362">
        <f t="shared" si="92"/>
        <v>0</v>
      </c>
      <c r="AA1351" s="363"/>
    </row>
    <row r="1352" spans="1:27" s="364" customFormat="1" ht="12.75" customHeight="1">
      <c r="A1352" s="358">
        <f t="shared" si="91"/>
        <v>15</v>
      </c>
      <c r="B1352" s="398">
        <v>710307210020801</v>
      </c>
      <c r="C1352" s="417" t="s">
        <v>1503</v>
      </c>
      <c r="D1352" s="359">
        <f>+SUMIF('BG SISTEMA'!A:A,'CA EF'!B1352,'BG SISTEMA'!F:F)</f>
        <v>0</v>
      </c>
      <c r="E1352" s="360"/>
      <c r="F1352" s="360"/>
      <c r="G1352" s="361">
        <v>0</v>
      </c>
      <c r="H1352" s="361">
        <f t="shared" si="97"/>
        <v>0</v>
      </c>
      <c r="I1352" s="361">
        <v>0</v>
      </c>
      <c r="J1352" s="361">
        <v>0</v>
      </c>
      <c r="K1352" s="361">
        <v>0</v>
      </c>
      <c r="L1352" s="361">
        <v>0</v>
      </c>
      <c r="M1352" s="361">
        <v>0</v>
      </c>
      <c r="N1352" s="361">
        <v>0</v>
      </c>
      <c r="O1352" s="361">
        <v>0</v>
      </c>
      <c r="P1352" s="361">
        <v>0</v>
      </c>
      <c r="Q1352" s="361">
        <v>0</v>
      </c>
      <c r="R1352" s="361">
        <v>0</v>
      </c>
      <c r="S1352" s="361">
        <v>0</v>
      </c>
      <c r="T1352" s="361">
        <v>0</v>
      </c>
      <c r="U1352" s="361">
        <v>0</v>
      </c>
      <c r="V1352" s="361">
        <v>0</v>
      </c>
      <c r="W1352" s="361">
        <v>0</v>
      </c>
      <c r="X1352" s="361">
        <v>0</v>
      </c>
      <c r="Y1352" s="361">
        <v>0</v>
      </c>
      <c r="Z1352" s="362">
        <f t="shared" si="92"/>
        <v>0</v>
      </c>
      <c r="AA1352" s="365"/>
    </row>
    <row r="1353" spans="1:27" s="364" customFormat="1" ht="12.75" customHeight="1">
      <c r="A1353" s="358">
        <f t="shared" si="91"/>
        <v>15</v>
      </c>
      <c r="B1353" s="398">
        <v>710307210020899</v>
      </c>
      <c r="C1353" s="417" t="s">
        <v>1504</v>
      </c>
      <c r="D1353" s="359">
        <f>+SUMIF('BG SISTEMA'!A:A,'CA EF'!B1353,'BG SISTEMA'!F:F)</f>
        <v>0</v>
      </c>
      <c r="E1353" s="360"/>
      <c r="F1353" s="360"/>
      <c r="G1353" s="361">
        <v>0</v>
      </c>
      <c r="H1353" s="361">
        <f t="shared" si="97"/>
        <v>0</v>
      </c>
      <c r="I1353" s="361">
        <v>0</v>
      </c>
      <c r="J1353" s="361">
        <v>0</v>
      </c>
      <c r="K1353" s="361">
        <v>0</v>
      </c>
      <c r="L1353" s="361">
        <v>0</v>
      </c>
      <c r="M1353" s="361">
        <v>0</v>
      </c>
      <c r="N1353" s="361">
        <v>0</v>
      </c>
      <c r="O1353" s="361">
        <v>0</v>
      </c>
      <c r="P1353" s="361">
        <v>0</v>
      </c>
      <c r="Q1353" s="361">
        <v>0</v>
      </c>
      <c r="R1353" s="361">
        <v>0</v>
      </c>
      <c r="S1353" s="361">
        <v>0</v>
      </c>
      <c r="T1353" s="361">
        <v>0</v>
      </c>
      <c r="U1353" s="361">
        <v>0</v>
      </c>
      <c r="V1353" s="361">
        <v>0</v>
      </c>
      <c r="W1353" s="361">
        <v>0</v>
      </c>
      <c r="X1353" s="361">
        <v>0</v>
      </c>
      <c r="Y1353" s="361">
        <v>0</v>
      </c>
      <c r="Z1353" s="362">
        <f t="shared" si="92"/>
        <v>0</v>
      </c>
      <c r="AA1353" s="365"/>
    </row>
    <row r="1354" spans="1:27" s="364" customFormat="1" ht="12.75" customHeight="1">
      <c r="A1354" s="358">
        <f t="shared" si="91"/>
        <v>15</v>
      </c>
      <c r="B1354" s="398">
        <v>710307210030101</v>
      </c>
      <c r="C1354" s="417" t="s">
        <v>1505</v>
      </c>
      <c r="D1354" s="359">
        <f>+SUMIF('BG SISTEMA'!A:A,'CA EF'!B1354,'BG SISTEMA'!F:F)</f>
        <v>0</v>
      </c>
      <c r="E1354" s="360"/>
      <c r="F1354" s="360"/>
      <c r="G1354" s="361">
        <v>0</v>
      </c>
      <c r="H1354" s="361">
        <f t="shared" si="97"/>
        <v>0</v>
      </c>
      <c r="I1354" s="361">
        <v>0</v>
      </c>
      <c r="J1354" s="361">
        <v>0</v>
      </c>
      <c r="K1354" s="361">
        <v>0</v>
      </c>
      <c r="L1354" s="361">
        <v>0</v>
      </c>
      <c r="M1354" s="361">
        <v>0</v>
      </c>
      <c r="N1354" s="361">
        <v>0</v>
      </c>
      <c r="O1354" s="361">
        <v>0</v>
      </c>
      <c r="P1354" s="361">
        <v>0</v>
      </c>
      <c r="Q1354" s="361">
        <v>0</v>
      </c>
      <c r="R1354" s="361">
        <v>0</v>
      </c>
      <c r="S1354" s="361">
        <v>0</v>
      </c>
      <c r="T1354" s="361">
        <v>0</v>
      </c>
      <c r="U1354" s="361">
        <v>0</v>
      </c>
      <c r="V1354" s="361">
        <v>0</v>
      </c>
      <c r="W1354" s="361">
        <v>0</v>
      </c>
      <c r="X1354" s="361">
        <v>0</v>
      </c>
      <c r="Y1354" s="361">
        <v>0</v>
      </c>
      <c r="Z1354" s="362">
        <f t="shared" si="92"/>
        <v>0</v>
      </c>
      <c r="AA1354" s="365"/>
    </row>
    <row r="1355" spans="1:27" s="364" customFormat="1" ht="12.75" customHeight="1">
      <c r="A1355" s="358">
        <f t="shared" si="91"/>
        <v>15</v>
      </c>
      <c r="B1355" s="398">
        <v>710307210030199</v>
      </c>
      <c r="C1355" s="417" t="s">
        <v>1506</v>
      </c>
      <c r="D1355" s="359">
        <f>+SUMIF('BG SISTEMA'!A:A,'CA EF'!B1355,'BG SISTEMA'!F:F)</f>
        <v>0</v>
      </c>
      <c r="E1355" s="360"/>
      <c r="F1355" s="360"/>
      <c r="G1355" s="361">
        <v>0</v>
      </c>
      <c r="H1355" s="361">
        <f t="shared" si="97"/>
        <v>0</v>
      </c>
      <c r="I1355" s="361">
        <v>0</v>
      </c>
      <c r="J1355" s="361">
        <v>0</v>
      </c>
      <c r="K1355" s="361">
        <v>0</v>
      </c>
      <c r="L1355" s="361">
        <v>0</v>
      </c>
      <c r="M1355" s="361">
        <v>0</v>
      </c>
      <c r="N1355" s="361">
        <v>0</v>
      </c>
      <c r="O1355" s="361">
        <v>0</v>
      </c>
      <c r="P1355" s="361">
        <v>0</v>
      </c>
      <c r="Q1355" s="361">
        <v>0</v>
      </c>
      <c r="R1355" s="361">
        <v>0</v>
      </c>
      <c r="S1355" s="361">
        <v>0</v>
      </c>
      <c r="T1355" s="361">
        <v>0</v>
      </c>
      <c r="U1355" s="361">
        <v>0</v>
      </c>
      <c r="V1355" s="361">
        <v>0</v>
      </c>
      <c r="W1355" s="361">
        <v>0</v>
      </c>
      <c r="X1355" s="361">
        <v>0</v>
      </c>
      <c r="Y1355" s="361">
        <v>0</v>
      </c>
      <c r="Z1355" s="362">
        <f t="shared" si="92"/>
        <v>0</v>
      </c>
      <c r="AA1355" s="363"/>
    </row>
    <row r="1356" spans="1:27" s="364" customFormat="1" ht="12.75" customHeight="1">
      <c r="A1356" s="358">
        <f t="shared" si="91"/>
        <v>15</v>
      </c>
      <c r="B1356" s="398">
        <v>710307230010101</v>
      </c>
      <c r="C1356" s="417" t="s">
        <v>1507</v>
      </c>
      <c r="D1356" s="359">
        <f>+SUMIF('BG SISTEMA'!A:A,'CA EF'!B1356,'BG SISTEMA'!F:F)</f>
        <v>0</v>
      </c>
      <c r="E1356" s="360"/>
      <c r="F1356" s="360"/>
      <c r="G1356" s="361">
        <v>0</v>
      </c>
      <c r="H1356" s="361">
        <f t="shared" si="97"/>
        <v>0</v>
      </c>
      <c r="I1356" s="361">
        <v>0</v>
      </c>
      <c r="J1356" s="361">
        <v>0</v>
      </c>
      <c r="K1356" s="361">
        <v>0</v>
      </c>
      <c r="L1356" s="361">
        <v>0</v>
      </c>
      <c r="M1356" s="361">
        <v>0</v>
      </c>
      <c r="N1356" s="361">
        <v>0</v>
      </c>
      <c r="O1356" s="361">
        <v>0</v>
      </c>
      <c r="P1356" s="361">
        <v>0</v>
      </c>
      <c r="Q1356" s="361">
        <v>0</v>
      </c>
      <c r="R1356" s="361">
        <v>0</v>
      </c>
      <c r="S1356" s="361">
        <v>0</v>
      </c>
      <c r="T1356" s="361">
        <v>0</v>
      </c>
      <c r="U1356" s="361">
        <v>0</v>
      </c>
      <c r="V1356" s="361">
        <v>0</v>
      </c>
      <c r="W1356" s="361">
        <v>0</v>
      </c>
      <c r="X1356" s="361">
        <v>0</v>
      </c>
      <c r="Y1356" s="361">
        <v>0</v>
      </c>
      <c r="Z1356" s="362">
        <f t="shared" si="92"/>
        <v>0</v>
      </c>
      <c r="AA1356" s="365"/>
    </row>
    <row r="1357" spans="1:27" s="364" customFormat="1" ht="12.75" customHeight="1">
      <c r="A1357" s="358">
        <f t="shared" si="91"/>
        <v>15</v>
      </c>
      <c r="B1357" s="398">
        <v>710307230010199</v>
      </c>
      <c r="C1357" s="417" t="s">
        <v>1508</v>
      </c>
      <c r="D1357" s="359">
        <f>+SUMIF('BG SISTEMA'!A:A,'CA EF'!B1357,'BG SISTEMA'!F:F)</f>
        <v>0</v>
      </c>
      <c r="E1357" s="360"/>
      <c r="F1357" s="360"/>
      <c r="G1357" s="361">
        <v>0</v>
      </c>
      <c r="H1357" s="361">
        <f t="shared" si="97"/>
        <v>0</v>
      </c>
      <c r="I1357" s="361">
        <v>0</v>
      </c>
      <c r="J1357" s="361">
        <v>0</v>
      </c>
      <c r="K1357" s="361">
        <v>0</v>
      </c>
      <c r="L1357" s="361">
        <v>0</v>
      </c>
      <c r="M1357" s="361">
        <v>0</v>
      </c>
      <c r="N1357" s="361">
        <v>0</v>
      </c>
      <c r="O1357" s="361">
        <v>0</v>
      </c>
      <c r="P1357" s="361">
        <v>0</v>
      </c>
      <c r="Q1357" s="361">
        <v>0</v>
      </c>
      <c r="R1357" s="361">
        <v>0</v>
      </c>
      <c r="S1357" s="361">
        <v>0</v>
      </c>
      <c r="T1357" s="361">
        <v>0</v>
      </c>
      <c r="U1357" s="361">
        <v>0</v>
      </c>
      <c r="V1357" s="361">
        <v>0</v>
      </c>
      <c r="W1357" s="361">
        <v>0</v>
      </c>
      <c r="X1357" s="361">
        <v>0</v>
      </c>
      <c r="Y1357" s="361">
        <v>0</v>
      </c>
      <c r="Z1357" s="362">
        <f t="shared" si="92"/>
        <v>0</v>
      </c>
      <c r="AA1357" s="365"/>
    </row>
    <row r="1358" spans="1:27" s="364" customFormat="1" ht="12.75" customHeight="1">
      <c r="A1358" s="358">
        <f t="shared" si="91"/>
        <v>15</v>
      </c>
      <c r="B1358" s="398">
        <v>710307250010101</v>
      </c>
      <c r="C1358" s="417" t="s">
        <v>1509</v>
      </c>
      <c r="D1358" s="359">
        <f>+SUMIF('BG SISTEMA'!A:A,'CA EF'!B1358,'BG SISTEMA'!F:F)</f>
        <v>0</v>
      </c>
      <c r="E1358" s="360"/>
      <c r="F1358" s="360"/>
      <c r="G1358" s="361">
        <v>0</v>
      </c>
      <c r="H1358" s="361">
        <f t="shared" si="97"/>
        <v>0</v>
      </c>
      <c r="I1358" s="361">
        <v>0</v>
      </c>
      <c r="J1358" s="361">
        <v>0</v>
      </c>
      <c r="K1358" s="361">
        <v>0</v>
      </c>
      <c r="L1358" s="361">
        <v>0</v>
      </c>
      <c r="M1358" s="361">
        <v>0</v>
      </c>
      <c r="N1358" s="361">
        <v>0</v>
      </c>
      <c r="O1358" s="361">
        <v>0</v>
      </c>
      <c r="P1358" s="361">
        <v>0</v>
      </c>
      <c r="Q1358" s="361">
        <v>0</v>
      </c>
      <c r="R1358" s="361">
        <v>0</v>
      </c>
      <c r="S1358" s="361">
        <v>0</v>
      </c>
      <c r="T1358" s="361">
        <v>0</v>
      </c>
      <c r="U1358" s="361">
        <v>0</v>
      </c>
      <c r="V1358" s="361">
        <v>0</v>
      </c>
      <c r="W1358" s="361">
        <v>0</v>
      </c>
      <c r="X1358" s="361">
        <v>0</v>
      </c>
      <c r="Y1358" s="361">
        <v>0</v>
      </c>
      <c r="Z1358" s="362">
        <f t="shared" si="92"/>
        <v>0</v>
      </c>
      <c r="AA1358" s="365"/>
    </row>
    <row r="1359" spans="1:27" s="364" customFormat="1" ht="12.75" customHeight="1">
      <c r="A1359" s="358">
        <f t="shared" si="91"/>
        <v>15</v>
      </c>
      <c r="B1359" s="398">
        <v>710307250010199</v>
      </c>
      <c r="C1359" s="417" t="s">
        <v>1510</v>
      </c>
      <c r="D1359" s="359">
        <f>+SUMIF('BG SISTEMA'!A:A,'CA EF'!B1359,'BG SISTEMA'!F:F)</f>
        <v>0</v>
      </c>
      <c r="E1359" s="360"/>
      <c r="F1359" s="360"/>
      <c r="G1359" s="361">
        <v>0</v>
      </c>
      <c r="H1359" s="361">
        <f t="shared" si="97"/>
        <v>0</v>
      </c>
      <c r="I1359" s="361">
        <v>0</v>
      </c>
      <c r="J1359" s="361">
        <v>0</v>
      </c>
      <c r="K1359" s="361">
        <v>0</v>
      </c>
      <c r="L1359" s="361">
        <v>0</v>
      </c>
      <c r="M1359" s="361">
        <v>0</v>
      </c>
      <c r="N1359" s="361">
        <v>0</v>
      </c>
      <c r="O1359" s="361">
        <v>0</v>
      </c>
      <c r="P1359" s="361">
        <v>0</v>
      </c>
      <c r="Q1359" s="361">
        <v>0</v>
      </c>
      <c r="R1359" s="361">
        <v>0</v>
      </c>
      <c r="S1359" s="361">
        <v>0</v>
      </c>
      <c r="T1359" s="361">
        <v>0</v>
      </c>
      <c r="U1359" s="361">
        <v>0</v>
      </c>
      <c r="V1359" s="361">
        <v>0</v>
      </c>
      <c r="W1359" s="361">
        <v>0</v>
      </c>
      <c r="X1359" s="361">
        <v>0</v>
      </c>
      <c r="Y1359" s="361">
        <v>0</v>
      </c>
      <c r="Z1359" s="362">
        <f t="shared" si="92"/>
        <v>0</v>
      </c>
      <c r="AA1359" s="365"/>
    </row>
    <row r="1360" spans="1:27" s="364" customFormat="1" ht="12.75" customHeight="1">
      <c r="A1360" s="358">
        <f t="shared" si="91"/>
        <v>15</v>
      </c>
      <c r="B1360" s="398">
        <v>710307270010101</v>
      </c>
      <c r="C1360" s="417" t="s">
        <v>1511</v>
      </c>
      <c r="D1360" s="359">
        <f>+SUMIF('BG SISTEMA'!A:A,'CA EF'!B1360,'BG SISTEMA'!F:F)</f>
        <v>0</v>
      </c>
      <c r="E1360" s="360"/>
      <c r="F1360" s="360"/>
      <c r="G1360" s="361">
        <v>0</v>
      </c>
      <c r="H1360" s="361">
        <f t="shared" si="97"/>
        <v>0</v>
      </c>
      <c r="I1360" s="361">
        <v>0</v>
      </c>
      <c r="J1360" s="361">
        <v>0</v>
      </c>
      <c r="K1360" s="361">
        <v>0</v>
      </c>
      <c r="L1360" s="361">
        <v>0</v>
      </c>
      <c r="M1360" s="361">
        <v>0</v>
      </c>
      <c r="N1360" s="361">
        <v>0</v>
      </c>
      <c r="O1360" s="361">
        <v>0</v>
      </c>
      <c r="P1360" s="361">
        <v>0</v>
      </c>
      <c r="Q1360" s="361">
        <v>0</v>
      </c>
      <c r="R1360" s="361">
        <v>0</v>
      </c>
      <c r="S1360" s="361">
        <v>0</v>
      </c>
      <c r="T1360" s="361">
        <v>0</v>
      </c>
      <c r="U1360" s="361">
        <v>0</v>
      </c>
      <c r="V1360" s="361">
        <v>0</v>
      </c>
      <c r="W1360" s="361">
        <v>0</v>
      </c>
      <c r="X1360" s="361">
        <v>0</v>
      </c>
      <c r="Y1360" s="361">
        <v>0</v>
      </c>
      <c r="Z1360" s="362">
        <f t="shared" si="92"/>
        <v>0</v>
      </c>
      <c r="AA1360" s="365"/>
    </row>
    <row r="1361" spans="1:27" s="364" customFormat="1" ht="12.75" customHeight="1">
      <c r="A1361" s="358">
        <f t="shared" si="91"/>
        <v>15</v>
      </c>
      <c r="B1361" s="398">
        <v>710307270010199</v>
      </c>
      <c r="C1361" s="417" t="s">
        <v>1512</v>
      </c>
      <c r="D1361" s="359">
        <f>+SUMIF('BG SISTEMA'!A:A,'CA EF'!B1361,'BG SISTEMA'!F:F)</f>
        <v>0</v>
      </c>
      <c r="E1361" s="360"/>
      <c r="F1361" s="360"/>
      <c r="G1361" s="361">
        <v>0</v>
      </c>
      <c r="H1361" s="361">
        <f t="shared" si="97"/>
        <v>0</v>
      </c>
      <c r="I1361" s="361">
        <v>0</v>
      </c>
      <c r="J1361" s="361">
        <v>0</v>
      </c>
      <c r="K1361" s="361">
        <v>0</v>
      </c>
      <c r="L1361" s="361">
        <v>0</v>
      </c>
      <c r="M1361" s="361">
        <v>0</v>
      </c>
      <c r="N1361" s="361">
        <v>0</v>
      </c>
      <c r="O1361" s="361">
        <v>0</v>
      </c>
      <c r="P1361" s="361">
        <v>0</v>
      </c>
      <c r="Q1361" s="361">
        <v>0</v>
      </c>
      <c r="R1361" s="361">
        <v>0</v>
      </c>
      <c r="S1361" s="361">
        <v>0</v>
      </c>
      <c r="T1361" s="361">
        <v>0</v>
      </c>
      <c r="U1361" s="361">
        <v>0</v>
      </c>
      <c r="V1361" s="361">
        <v>0</v>
      </c>
      <c r="W1361" s="361">
        <v>0</v>
      </c>
      <c r="X1361" s="361">
        <v>0</v>
      </c>
      <c r="Y1361" s="361">
        <v>0</v>
      </c>
      <c r="Z1361" s="362">
        <f t="shared" si="92"/>
        <v>0</v>
      </c>
      <c r="AA1361" s="365"/>
    </row>
    <row r="1362" spans="1:27" s="364" customFormat="1" ht="12.75" customHeight="1">
      <c r="A1362" s="358">
        <f t="shared" si="91"/>
        <v>15</v>
      </c>
      <c r="B1362" s="398">
        <v>710307270020101</v>
      </c>
      <c r="C1362" s="417" t="s">
        <v>1513</v>
      </c>
      <c r="D1362" s="359">
        <f>+SUMIF('BG SISTEMA'!A:A,'CA EF'!B1362,'BG SISTEMA'!F:F)</f>
        <v>0</v>
      </c>
      <c r="E1362" s="360"/>
      <c r="F1362" s="360"/>
      <c r="G1362" s="361">
        <v>0</v>
      </c>
      <c r="H1362" s="361">
        <f t="shared" si="97"/>
        <v>0</v>
      </c>
      <c r="I1362" s="361">
        <v>0</v>
      </c>
      <c r="J1362" s="361">
        <v>0</v>
      </c>
      <c r="K1362" s="361">
        <v>0</v>
      </c>
      <c r="L1362" s="361">
        <v>0</v>
      </c>
      <c r="M1362" s="361">
        <v>0</v>
      </c>
      <c r="N1362" s="361">
        <v>0</v>
      </c>
      <c r="O1362" s="361">
        <v>0</v>
      </c>
      <c r="P1362" s="361">
        <v>0</v>
      </c>
      <c r="Q1362" s="361">
        <v>0</v>
      </c>
      <c r="R1362" s="361">
        <v>0</v>
      </c>
      <c r="S1362" s="361">
        <v>0</v>
      </c>
      <c r="T1362" s="361">
        <v>0</v>
      </c>
      <c r="U1362" s="361">
        <v>0</v>
      </c>
      <c r="V1362" s="361">
        <v>0</v>
      </c>
      <c r="W1362" s="361">
        <v>0</v>
      </c>
      <c r="X1362" s="361">
        <v>0</v>
      </c>
      <c r="Y1362" s="361">
        <v>0</v>
      </c>
      <c r="Z1362" s="362">
        <f t="shared" si="92"/>
        <v>0</v>
      </c>
      <c r="AA1362" s="363"/>
    </row>
    <row r="1363" spans="1:27" s="364" customFormat="1" ht="12.75" customHeight="1">
      <c r="A1363" s="358">
        <f t="shared" si="91"/>
        <v>15</v>
      </c>
      <c r="B1363" s="398">
        <v>710307270020199</v>
      </c>
      <c r="C1363" s="417" t="s">
        <v>1514</v>
      </c>
      <c r="D1363" s="359">
        <f>+SUMIF('BG SISTEMA'!A:A,'CA EF'!B1363,'BG SISTEMA'!F:F)</f>
        <v>0</v>
      </c>
      <c r="E1363" s="360"/>
      <c r="F1363" s="360"/>
      <c r="G1363" s="361">
        <v>0</v>
      </c>
      <c r="H1363" s="361">
        <f t="shared" si="97"/>
        <v>0</v>
      </c>
      <c r="I1363" s="361">
        <v>0</v>
      </c>
      <c r="J1363" s="361">
        <v>0</v>
      </c>
      <c r="K1363" s="361">
        <v>0</v>
      </c>
      <c r="L1363" s="361">
        <v>0</v>
      </c>
      <c r="M1363" s="361">
        <v>0</v>
      </c>
      <c r="N1363" s="361">
        <v>0</v>
      </c>
      <c r="O1363" s="361">
        <v>0</v>
      </c>
      <c r="P1363" s="361">
        <v>0</v>
      </c>
      <c r="Q1363" s="361">
        <v>0</v>
      </c>
      <c r="R1363" s="361">
        <v>0</v>
      </c>
      <c r="S1363" s="361">
        <v>0</v>
      </c>
      <c r="T1363" s="361">
        <v>0</v>
      </c>
      <c r="U1363" s="361">
        <v>0</v>
      </c>
      <c r="V1363" s="361">
        <v>0</v>
      </c>
      <c r="W1363" s="361">
        <v>0</v>
      </c>
      <c r="X1363" s="361">
        <v>0</v>
      </c>
      <c r="Y1363" s="361">
        <v>0</v>
      </c>
      <c r="Z1363" s="362">
        <f t="shared" si="92"/>
        <v>0</v>
      </c>
      <c r="AA1363" s="365"/>
    </row>
    <row r="1364" spans="1:27" s="364" customFormat="1" ht="12.75" customHeight="1">
      <c r="A1364" s="358">
        <f t="shared" si="91"/>
        <v>15</v>
      </c>
      <c r="B1364" s="398">
        <v>710307290010101</v>
      </c>
      <c r="C1364" s="417" t="s">
        <v>1515</v>
      </c>
      <c r="D1364" s="359">
        <f>+SUMIF('BG SISTEMA'!A:A,'CA EF'!B1364,'BG SISTEMA'!F:F)</f>
        <v>0</v>
      </c>
      <c r="E1364" s="360"/>
      <c r="F1364" s="360"/>
      <c r="G1364" s="361">
        <v>0</v>
      </c>
      <c r="H1364" s="361">
        <f t="shared" si="97"/>
        <v>0</v>
      </c>
      <c r="I1364" s="361">
        <v>0</v>
      </c>
      <c r="J1364" s="361">
        <v>0</v>
      </c>
      <c r="K1364" s="361">
        <v>0</v>
      </c>
      <c r="L1364" s="361">
        <v>0</v>
      </c>
      <c r="M1364" s="361">
        <v>0</v>
      </c>
      <c r="N1364" s="361">
        <v>0</v>
      </c>
      <c r="O1364" s="361">
        <v>0</v>
      </c>
      <c r="P1364" s="361">
        <v>0</v>
      </c>
      <c r="Q1364" s="361">
        <v>0</v>
      </c>
      <c r="R1364" s="361">
        <v>0</v>
      </c>
      <c r="S1364" s="361">
        <v>0</v>
      </c>
      <c r="T1364" s="361">
        <v>0</v>
      </c>
      <c r="U1364" s="361">
        <v>0</v>
      </c>
      <c r="V1364" s="361">
        <v>0</v>
      </c>
      <c r="W1364" s="361">
        <v>0</v>
      </c>
      <c r="X1364" s="361">
        <v>0</v>
      </c>
      <c r="Y1364" s="361">
        <v>0</v>
      </c>
      <c r="Z1364" s="362">
        <f t="shared" si="92"/>
        <v>0</v>
      </c>
      <c r="AA1364" s="365"/>
    </row>
    <row r="1365" spans="1:27" s="364" customFormat="1" ht="12.75" customHeight="1">
      <c r="A1365" s="358">
        <f t="shared" si="91"/>
        <v>15</v>
      </c>
      <c r="B1365" s="398">
        <v>710307290010199</v>
      </c>
      <c r="C1365" s="417" t="s">
        <v>1516</v>
      </c>
      <c r="D1365" s="359">
        <f>+SUMIF('BG SISTEMA'!A:A,'CA EF'!B1365,'BG SISTEMA'!F:F)</f>
        <v>0</v>
      </c>
      <c r="E1365" s="360"/>
      <c r="F1365" s="360"/>
      <c r="G1365" s="361">
        <v>0</v>
      </c>
      <c r="H1365" s="361">
        <f t="shared" si="97"/>
        <v>0</v>
      </c>
      <c r="I1365" s="361">
        <v>0</v>
      </c>
      <c r="J1365" s="361">
        <v>0</v>
      </c>
      <c r="K1365" s="361">
        <v>0</v>
      </c>
      <c r="L1365" s="361">
        <v>0</v>
      </c>
      <c r="M1365" s="361">
        <v>0</v>
      </c>
      <c r="N1365" s="361">
        <v>0</v>
      </c>
      <c r="O1365" s="361">
        <v>0</v>
      </c>
      <c r="P1365" s="361">
        <v>0</v>
      </c>
      <c r="Q1365" s="361">
        <v>0</v>
      </c>
      <c r="R1365" s="361">
        <v>0</v>
      </c>
      <c r="S1365" s="361">
        <v>0</v>
      </c>
      <c r="T1365" s="361">
        <v>0</v>
      </c>
      <c r="U1365" s="361">
        <v>0</v>
      </c>
      <c r="V1365" s="361">
        <v>0</v>
      </c>
      <c r="W1365" s="361">
        <v>0</v>
      </c>
      <c r="X1365" s="361">
        <v>0</v>
      </c>
      <c r="Y1365" s="361">
        <v>0</v>
      </c>
      <c r="Z1365" s="362">
        <f t="shared" si="92"/>
        <v>0</v>
      </c>
      <c r="AA1365" s="365"/>
    </row>
    <row r="1366" spans="1:27" s="364" customFormat="1" ht="12.75" customHeight="1">
      <c r="A1366" s="358">
        <f t="shared" si="91"/>
        <v>15</v>
      </c>
      <c r="B1366" s="398">
        <v>710307290020101</v>
      </c>
      <c r="C1366" s="417" t="s">
        <v>1517</v>
      </c>
      <c r="D1366" s="359">
        <f>+SUMIF('BG SISTEMA'!A:A,'CA EF'!B1366,'BG SISTEMA'!F:F)</f>
        <v>0</v>
      </c>
      <c r="E1366" s="360"/>
      <c r="F1366" s="360"/>
      <c r="G1366" s="361">
        <v>0</v>
      </c>
      <c r="H1366" s="361">
        <f t="shared" si="97"/>
        <v>0</v>
      </c>
      <c r="I1366" s="361">
        <v>0</v>
      </c>
      <c r="J1366" s="361">
        <v>0</v>
      </c>
      <c r="K1366" s="361">
        <v>0</v>
      </c>
      <c r="L1366" s="361">
        <v>0</v>
      </c>
      <c r="M1366" s="361">
        <v>0</v>
      </c>
      <c r="N1366" s="361">
        <v>0</v>
      </c>
      <c r="O1366" s="361">
        <v>0</v>
      </c>
      <c r="P1366" s="361">
        <v>0</v>
      </c>
      <c r="Q1366" s="361">
        <v>0</v>
      </c>
      <c r="R1366" s="361">
        <v>0</v>
      </c>
      <c r="S1366" s="361">
        <v>0</v>
      </c>
      <c r="T1366" s="361">
        <v>0</v>
      </c>
      <c r="U1366" s="361">
        <v>0</v>
      </c>
      <c r="V1366" s="361">
        <v>0</v>
      </c>
      <c r="W1366" s="361">
        <v>0</v>
      </c>
      <c r="X1366" s="361">
        <v>0</v>
      </c>
      <c r="Y1366" s="361">
        <v>0</v>
      </c>
      <c r="Z1366" s="362">
        <f t="shared" si="92"/>
        <v>0</v>
      </c>
      <c r="AA1366" s="365"/>
    </row>
    <row r="1367" spans="1:27" s="364" customFormat="1" ht="12.75" customHeight="1">
      <c r="A1367" s="358">
        <f t="shared" si="91"/>
        <v>15</v>
      </c>
      <c r="B1367" s="398">
        <v>710307290020199</v>
      </c>
      <c r="C1367" s="417" t="s">
        <v>1518</v>
      </c>
      <c r="D1367" s="359">
        <f>+SUMIF('BG SISTEMA'!A:A,'CA EF'!B1367,'BG SISTEMA'!F:F)</f>
        <v>0</v>
      </c>
      <c r="E1367" s="360"/>
      <c r="F1367" s="360"/>
      <c r="G1367" s="361">
        <v>0</v>
      </c>
      <c r="H1367" s="361">
        <f t="shared" si="97"/>
        <v>0</v>
      </c>
      <c r="I1367" s="361">
        <v>0</v>
      </c>
      <c r="J1367" s="361">
        <v>0</v>
      </c>
      <c r="K1367" s="361">
        <v>0</v>
      </c>
      <c r="L1367" s="361">
        <v>0</v>
      </c>
      <c r="M1367" s="361">
        <v>0</v>
      </c>
      <c r="N1367" s="361">
        <v>0</v>
      </c>
      <c r="O1367" s="361">
        <v>0</v>
      </c>
      <c r="P1367" s="361">
        <v>0</v>
      </c>
      <c r="Q1367" s="361">
        <v>0</v>
      </c>
      <c r="R1367" s="361">
        <v>0</v>
      </c>
      <c r="S1367" s="361">
        <v>0</v>
      </c>
      <c r="T1367" s="361">
        <v>0</v>
      </c>
      <c r="U1367" s="361">
        <v>0</v>
      </c>
      <c r="V1367" s="361">
        <v>0</v>
      </c>
      <c r="W1367" s="361">
        <v>0</v>
      </c>
      <c r="X1367" s="361">
        <v>0</v>
      </c>
      <c r="Y1367" s="361">
        <v>0</v>
      </c>
      <c r="Z1367" s="362">
        <f t="shared" si="92"/>
        <v>0</v>
      </c>
      <c r="AA1367" s="363"/>
    </row>
    <row r="1368" spans="1:27" s="364" customFormat="1" ht="12.75" customHeight="1">
      <c r="A1368" s="358">
        <f t="shared" si="91"/>
        <v>15</v>
      </c>
      <c r="B1368" s="398">
        <v>710407310010101</v>
      </c>
      <c r="C1368" s="417" t="s">
        <v>1519</v>
      </c>
      <c r="D1368" s="359">
        <f>+SUMIF('BG SISTEMA'!A:A,'CA EF'!B1368,'BG SISTEMA'!F:F)</f>
        <v>72056208</v>
      </c>
      <c r="E1368" s="360"/>
      <c r="F1368" s="360"/>
      <c r="G1368" s="361">
        <v>0</v>
      </c>
      <c r="H1368" s="361">
        <f t="shared" si="97"/>
        <v>72056208</v>
      </c>
      <c r="I1368" s="361">
        <v>0</v>
      </c>
      <c r="J1368" s="361">
        <v>0</v>
      </c>
      <c r="K1368" s="361">
        <v>0</v>
      </c>
      <c r="L1368" s="361">
        <v>0</v>
      </c>
      <c r="M1368" s="361">
        <v>0</v>
      </c>
      <c r="N1368" s="361">
        <f>-$H1368</f>
        <v>-72056208</v>
      </c>
      <c r="O1368" s="361">
        <v>0</v>
      </c>
      <c r="P1368" s="361">
        <v>0</v>
      </c>
      <c r="Q1368" s="361">
        <v>0</v>
      </c>
      <c r="R1368" s="361">
        <v>0</v>
      </c>
      <c r="S1368" s="361">
        <v>0</v>
      </c>
      <c r="T1368" s="361">
        <v>0</v>
      </c>
      <c r="U1368" s="361">
        <v>0</v>
      </c>
      <c r="V1368" s="361">
        <v>0</v>
      </c>
      <c r="W1368" s="361">
        <v>0</v>
      </c>
      <c r="X1368" s="361">
        <v>0</v>
      </c>
      <c r="Y1368" s="361">
        <v>0</v>
      </c>
      <c r="Z1368" s="362">
        <f t="shared" si="92"/>
        <v>0</v>
      </c>
      <c r="AA1368" s="365"/>
    </row>
    <row r="1369" spans="1:27" s="364" customFormat="1" ht="12.75" customHeight="1">
      <c r="A1369" s="358">
        <f t="shared" si="91"/>
        <v>15</v>
      </c>
      <c r="B1369" s="398">
        <v>710407310010199</v>
      </c>
      <c r="C1369" s="417" t="s">
        <v>1520</v>
      </c>
      <c r="D1369" s="359">
        <f>+SUMIF('BG SISTEMA'!A:A,'CA EF'!B1369,'BG SISTEMA'!F:F)</f>
        <v>142833091</v>
      </c>
      <c r="E1369" s="360"/>
      <c r="F1369" s="360"/>
      <c r="G1369" s="361">
        <v>0</v>
      </c>
      <c r="H1369" s="361">
        <f t="shared" si="97"/>
        <v>142833091</v>
      </c>
      <c r="I1369" s="361">
        <v>0</v>
      </c>
      <c r="J1369" s="361">
        <v>0</v>
      </c>
      <c r="K1369" s="361">
        <v>0</v>
      </c>
      <c r="L1369" s="361">
        <v>0</v>
      </c>
      <c r="M1369" s="361">
        <v>0</v>
      </c>
      <c r="N1369" s="361">
        <f>-$H1369</f>
        <v>-142833091</v>
      </c>
      <c r="O1369" s="361">
        <v>0</v>
      </c>
      <c r="P1369" s="361">
        <v>0</v>
      </c>
      <c r="Q1369" s="361">
        <v>0</v>
      </c>
      <c r="R1369" s="361">
        <v>0</v>
      </c>
      <c r="S1369" s="361">
        <v>0</v>
      </c>
      <c r="T1369" s="361">
        <v>0</v>
      </c>
      <c r="U1369" s="361">
        <v>0</v>
      </c>
      <c r="V1369" s="361">
        <v>0</v>
      </c>
      <c r="W1369" s="361">
        <v>0</v>
      </c>
      <c r="X1369" s="361">
        <v>0</v>
      </c>
      <c r="Y1369" s="361">
        <v>0</v>
      </c>
      <c r="Z1369" s="362">
        <f t="shared" si="92"/>
        <v>0</v>
      </c>
      <c r="AA1369" s="365"/>
    </row>
    <row r="1370" spans="1:27" s="364" customFormat="1" ht="12.75" customHeight="1">
      <c r="A1370" s="358">
        <f t="shared" si="91"/>
        <v>15</v>
      </c>
      <c r="B1370" s="398">
        <v>710407310020101</v>
      </c>
      <c r="C1370" s="417" t="s">
        <v>1521</v>
      </c>
      <c r="D1370" s="359">
        <f>+SUMIF('BG SISTEMA'!A:A,'CA EF'!B1370,'BG SISTEMA'!F:F)</f>
        <v>0</v>
      </c>
      <c r="E1370" s="360"/>
      <c r="F1370" s="360"/>
      <c r="G1370" s="361">
        <v>0</v>
      </c>
      <c r="H1370" s="361">
        <f t="shared" si="97"/>
        <v>0</v>
      </c>
      <c r="I1370" s="361">
        <v>0</v>
      </c>
      <c r="J1370" s="361">
        <v>0</v>
      </c>
      <c r="K1370" s="361">
        <v>0</v>
      </c>
      <c r="L1370" s="361">
        <v>0</v>
      </c>
      <c r="M1370" s="361">
        <v>0</v>
      </c>
      <c r="N1370" s="361">
        <v>0</v>
      </c>
      <c r="O1370" s="361">
        <v>0</v>
      </c>
      <c r="P1370" s="361">
        <v>0</v>
      </c>
      <c r="Q1370" s="361">
        <v>0</v>
      </c>
      <c r="R1370" s="361">
        <v>0</v>
      </c>
      <c r="S1370" s="361">
        <v>0</v>
      </c>
      <c r="T1370" s="361">
        <v>0</v>
      </c>
      <c r="U1370" s="361">
        <v>0</v>
      </c>
      <c r="V1370" s="361">
        <v>0</v>
      </c>
      <c r="W1370" s="361">
        <v>0</v>
      </c>
      <c r="X1370" s="361">
        <v>0</v>
      </c>
      <c r="Y1370" s="361">
        <v>0</v>
      </c>
      <c r="Z1370" s="362">
        <f t="shared" si="92"/>
        <v>0</v>
      </c>
      <c r="AA1370" s="365"/>
    </row>
    <row r="1371" spans="1:27" s="364" customFormat="1" ht="12.75" customHeight="1">
      <c r="A1371" s="358">
        <f t="shared" si="91"/>
        <v>15</v>
      </c>
      <c r="B1371" s="398">
        <v>710407310020199</v>
      </c>
      <c r="C1371" s="417" t="s">
        <v>1522</v>
      </c>
      <c r="D1371" s="359">
        <f>+SUMIF('BG SISTEMA'!A:A,'CA EF'!B1371,'BG SISTEMA'!F:F)</f>
        <v>0</v>
      </c>
      <c r="E1371" s="360"/>
      <c r="F1371" s="360"/>
      <c r="G1371" s="361">
        <v>0</v>
      </c>
      <c r="H1371" s="361">
        <f t="shared" si="97"/>
        <v>0</v>
      </c>
      <c r="I1371" s="361">
        <v>0</v>
      </c>
      <c r="J1371" s="361">
        <v>0</v>
      </c>
      <c r="K1371" s="361">
        <v>0</v>
      </c>
      <c r="L1371" s="361">
        <v>0</v>
      </c>
      <c r="M1371" s="361">
        <v>0</v>
      </c>
      <c r="N1371" s="361">
        <v>0</v>
      </c>
      <c r="O1371" s="361">
        <v>0</v>
      </c>
      <c r="P1371" s="361">
        <v>0</v>
      </c>
      <c r="Q1371" s="361">
        <v>0</v>
      </c>
      <c r="R1371" s="361">
        <v>0</v>
      </c>
      <c r="S1371" s="361">
        <v>0</v>
      </c>
      <c r="T1371" s="361">
        <v>0</v>
      </c>
      <c r="U1371" s="361">
        <v>0</v>
      </c>
      <c r="V1371" s="361">
        <v>0</v>
      </c>
      <c r="W1371" s="361">
        <v>0</v>
      </c>
      <c r="X1371" s="361">
        <v>0</v>
      </c>
      <c r="Y1371" s="361">
        <v>0</v>
      </c>
      <c r="Z1371" s="362">
        <f t="shared" si="92"/>
        <v>0</v>
      </c>
      <c r="AA1371" s="365"/>
    </row>
    <row r="1372" spans="1:27" s="364" customFormat="1" ht="12.75" customHeight="1">
      <c r="A1372" s="358">
        <f t="shared" si="91"/>
        <v>15</v>
      </c>
      <c r="B1372" s="398">
        <v>710407310030101</v>
      </c>
      <c r="C1372" s="417" t="s">
        <v>1523</v>
      </c>
      <c r="D1372" s="359">
        <f>+SUMIF('BG SISTEMA'!A:A,'CA EF'!B1372,'BG SISTEMA'!F:F)</f>
        <v>0</v>
      </c>
      <c r="E1372" s="360"/>
      <c r="F1372" s="360"/>
      <c r="G1372" s="361">
        <v>0</v>
      </c>
      <c r="H1372" s="361">
        <f t="shared" si="97"/>
        <v>0</v>
      </c>
      <c r="I1372" s="361">
        <v>0</v>
      </c>
      <c r="J1372" s="361">
        <v>0</v>
      </c>
      <c r="K1372" s="361">
        <v>0</v>
      </c>
      <c r="L1372" s="361">
        <v>0</v>
      </c>
      <c r="M1372" s="361">
        <v>0</v>
      </c>
      <c r="N1372" s="361">
        <v>0</v>
      </c>
      <c r="O1372" s="361">
        <v>0</v>
      </c>
      <c r="P1372" s="361">
        <v>0</v>
      </c>
      <c r="Q1372" s="361">
        <v>0</v>
      </c>
      <c r="R1372" s="361">
        <v>0</v>
      </c>
      <c r="S1372" s="361">
        <v>0</v>
      </c>
      <c r="T1372" s="361">
        <v>0</v>
      </c>
      <c r="U1372" s="361">
        <v>0</v>
      </c>
      <c r="V1372" s="361">
        <v>0</v>
      </c>
      <c r="W1372" s="361">
        <v>0</v>
      </c>
      <c r="X1372" s="361">
        <v>0</v>
      </c>
      <c r="Y1372" s="361">
        <v>0</v>
      </c>
      <c r="Z1372" s="362">
        <f t="shared" si="92"/>
        <v>0</v>
      </c>
      <c r="AA1372" s="365"/>
    </row>
    <row r="1373" spans="1:27" s="364" customFormat="1" ht="12.75" customHeight="1">
      <c r="A1373" s="358">
        <f t="shared" si="91"/>
        <v>15</v>
      </c>
      <c r="B1373" s="398">
        <v>710407310030199</v>
      </c>
      <c r="C1373" s="417" t="s">
        <v>1524</v>
      </c>
      <c r="D1373" s="359">
        <f>+SUMIF('BG SISTEMA'!A:A,'CA EF'!B1373,'BG SISTEMA'!F:F)</f>
        <v>19367045</v>
      </c>
      <c r="E1373" s="360"/>
      <c r="F1373" s="360"/>
      <c r="G1373" s="361">
        <v>0</v>
      </c>
      <c r="H1373" s="361">
        <f t="shared" si="97"/>
        <v>19367045</v>
      </c>
      <c r="I1373" s="361">
        <v>0</v>
      </c>
      <c r="J1373" s="361">
        <v>0</v>
      </c>
      <c r="K1373" s="361">
        <v>0</v>
      </c>
      <c r="L1373" s="361">
        <v>0</v>
      </c>
      <c r="M1373" s="361">
        <v>0</v>
      </c>
      <c r="N1373" s="361">
        <f>-$H1373</f>
        <v>-19367045</v>
      </c>
      <c r="O1373" s="361">
        <v>0</v>
      </c>
      <c r="P1373" s="361">
        <v>0</v>
      </c>
      <c r="Q1373" s="361">
        <v>0</v>
      </c>
      <c r="R1373" s="361">
        <v>0</v>
      </c>
      <c r="S1373" s="361">
        <v>0</v>
      </c>
      <c r="T1373" s="361">
        <v>0</v>
      </c>
      <c r="U1373" s="361">
        <v>0</v>
      </c>
      <c r="V1373" s="361">
        <v>0</v>
      </c>
      <c r="W1373" s="361">
        <v>0</v>
      </c>
      <c r="X1373" s="361">
        <v>0</v>
      </c>
      <c r="Y1373" s="361">
        <v>0</v>
      </c>
      <c r="Z1373" s="362">
        <f t="shared" si="92"/>
        <v>0</v>
      </c>
      <c r="AA1373" s="363"/>
    </row>
    <row r="1374" spans="1:27" s="364" customFormat="1" ht="12.75" customHeight="1">
      <c r="A1374" s="358">
        <f t="shared" si="91"/>
        <v>15</v>
      </c>
      <c r="B1374" s="398">
        <v>710407310040101</v>
      </c>
      <c r="C1374" s="417" t="s">
        <v>1525</v>
      </c>
      <c r="D1374" s="359">
        <f>+SUMIF('BG SISTEMA'!A:A,'CA EF'!B1374,'BG SISTEMA'!F:F)</f>
        <v>0</v>
      </c>
      <c r="E1374" s="360"/>
      <c r="F1374" s="360"/>
      <c r="G1374" s="361">
        <v>0</v>
      </c>
      <c r="H1374" s="361">
        <f t="shared" si="97"/>
        <v>0</v>
      </c>
      <c r="I1374" s="361">
        <v>0</v>
      </c>
      <c r="J1374" s="361">
        <v>0</v>
      </c>
      <c r="K1374" s="361">
        <f>-$H1374</f>
        <v>0</v>
      </c>
      <c r="L1374" s="361">
        <v>0</v>
      </c>
      <c r="M1374" s="361">
        <v>0</v>
      </c>
      <c r="N1374" s="361">
        <v>0</v>
      </c>
      <c r="O1374" s="361">
        <v>0</v>
      </c>
      <c r="P1374" s="361">
        <v>0</v>
      </c>
      <c r="Q1374" s="361">
        <v>0</v>
      </c>
      <c r="R1374" s="361">
        <v>0</v>
      </c>
      <c r="S1374" s="361">
        <v>0</v>
      </c>
      <c r="T1374" s="361">
        <v>0</v>
      </c>
      <c r="U1374" s="361">
        <v>0</v>
      </c>
      <c r="V1374" s="361">
        <v>0</v>
      </c>
      <c r="W1374" s="361">
        <v>0</v>
      </c>
      <c r="X1374" s="361">
        <v>0</v>
      </c>
      <c r="Y1374" s="361">
        <v>0</v>
      </c>
      <c r="Z1374" s="362">
        <f t="shared" si="92"/>
        <v>0</v>
      </c>
      <c r="AA1374" s="365"/>
    </row>
    <row r="1375" spans="1:27" s="364" customFormat="1" ht="12.75" customHeight="1">
      <c r="A1375" s="358">
        <f t="shared" si="91"/>
        <v>15</v>
      </c>
      <c r="B1375" s="398">
        <v>710407310040199</v>
      </c>
      <c r="C1375" s="417" t="s">
        <v>1526</v>
      </c>
      <c r="D1375" s="359">
        <f>+SUMIF('BG SISTEMA'!A:A,'CA EF'!B1375,'BG SISTEMA'!F:F)</f>
        <v>99185545</v>
      </c>
      <c r="E1375" s="360"/>
      <c r="F1375" s="438"/>
      <c r="G1375" s="361">
        <v>0</v>
      </c>
      <c r="H1375" s="361">
        <f t="shared" si="97"/>
        <v>99185545</v>
      </c>
      <c r="I1375" s="361">
        <v>0</v>
      </c>
      <c r="J1375" s="361">
        <v>0</v>
      </c>
      <c r="K1375" s="361">
        <v>0</v>
      </c>
      <c r="L1375" s="361">
        <v>0</v>
      </c>
      <c r="M1375" s="361">
        <v>0</v>
      </c>
      <c r="N1375" s="361">
        <f>-$H1375</f>
        <v>-99185545</v>
      </c>
      <c r="O1375" s="361">
        <v>0</v>
      </c>
      <c r="P1375" s="361">
        <v>0</v>
      </c>
      <c r="Q1375" s="361">
        <v>0</v>
      </c>
      <c r="R1375" s="361">
        <v>0</v>
      </c>
      <c r="S1375" s="361">
        <v>0</v>
      </c>
      <c r="T1375" s="361">
        <v>0</v>
      </c>
      <c r="U1375" s="361">
        <v>0</v>
      </c>
      <c r="V1375" s="361">
        <v>0</v>
      </c>
      <c r="W1375" s="361">
        <v>0</v>
      </c>
      <c r="X1375" s="361">
        <v>0</v>
      </c>
      <c r="Y1375" s="361">
        <v>0</v>
      </c>
      <c r="Z1375" s="362">
        <f t="shared" si="92"/>
        <v>0</v>
      </c>
      <c r="AA1375" s="365"/>
    </row>
    <row r="1376" spans="1:27" s="364" customFormat="1" ht="12.75" customHeight="1">
      <c r="A1376" s="358">
        <f t="shared" si="91"/>
        <v>15</v>
      </c>
      <c r="B1376" s="398">
        <v>710407330010101</v>
      </c>
      <c r="C1376" s="417" t="s">
        <v>1527</v>
      </c>
      <c r="D1376" s="359">
        <f>+SUMIF('BG SISTEMA'!A:A,'CA EF'!B1376,'BG SISTEMA'!F:F)</f>
        <v>0</v>
      </c>
      <c r="E1376" s="360"/>
      <c r="F1376" s="360"/>
      <c r="G1376" s="361">
        <v>0</v>
      </c>
      <c r="H1376" s="361">
        <f t="shared" si="97"/>
        <v>0</v>
      </c>
      <c r="I1376" s="361">
        <v>0</v>
      </c>
      <c r="J1376" s="361">
        <v>0</v>
      </c>
      <c r="K1376" s="361">
        <v>0</v>
      </c>
      <c r="L1376" s="361">
        <v>0</v>
      </c>
      <c r="M1376" s="361">
        <v>0</v>
      </c>
      <c r="N1376" s="361">
        <v>0</v>
      </c>
      <c r="O1376" s="361">
        <v>0</v>
      </c>
      <c r="P1376" s="361">
        <v>0</v>
      </c>
      <c r="Q1376" s="361">
        <v>0</v>
      </c>
      <c r="R1376" s="361">
        <v>0</v>
      </c>
      <c r="S1376" s="361">
        <v>0</v>
      </c>
      <c r="T1376" s="361">
        <v>0</v>
      </c>
      <c r="U1376" s="361">
        <v>0</v>
      </c>
      <c r="V1376" s="361">
        <v>0</v>
      </c>
      <c r="W1376" s="361">
        <v>0</v>
      </c>
      <c r="X1376" s="361">
        <v>0</v>
      </c>
      <c r="Y1376" s="361">
        <v>0</v>
      </c>
      <c r="Z1376" s="362">
        <f t="shared" si="92"/>
        <v>0</v>
      </c>
      <c r="AA1376" s="365"/>
    </row>
    <row r="1377" spans="1:27" s="364" customFormat="1" ht="12.75" customHeight="1">
      <c r="A1377" s="358">
        <f t="shared" si="91"/>
        <v>15</v>
      </c>
      <c r="B1377" s="398">
        <v>710407330010199</v>
      </c>
      <c r="C1377" s="417" t="s">
        <v>1528</v>
      </c>
      <c r="D1377" s="359">
        <f>+SUMIF('BG SISTEMA'!A:A,'CA EF'!B1377,'BG SISTEMA'!F:F)</f>
        <v>0</v>
      </c>
      <c r="E1377" s="360"/>
      <c r="F1377" s="360"/>
      <c r="G1377" s="361">
        <v>0</v>
      </c>
      <c r="H1377" s="361">
        <f t="shared" si="97"/>
        <v>0</v>
      </c>
      <c r="I1377" s="361">
        <v>0</v>
      </c>
      <c r="J1377" s="361">
        <v>0</v>
      </c>
      <c r="K1377" s="361">
        <v>0</v>
      </c>
      <c r="L1377" s="361">
        <v>0</v>
      </c>
      <c r="M1377" s="361">
        <v>0</v>
      </c>
      <c r="N1377" s="361">
        <v>0</v>
      </c>
      <c r="O1377" s="361">
        <v>0</v>
      </c>
      <c r="P1377" s="361">
        <v>0</v>
      </c>
      <c r="Q1377" s="361">
        <v>0</v>
      </c>
      <c r="R1377" s="361">
        <v>0</v>
      </c>
      <c r="S1377" s="361">
        <v>0</v>
      </c>
      <c r="T1377" s="361">
        <v>0</v>
      </c>
      <c r="U1377" s="361">
        <v>0</v>
      </c>
      <c r="V1377" s="361">
        <v>0</v>
      </c>
      <c r="W1377" s="361">
        <v>0</v>
      </c>
      <c r="X1377" s="361">
        <v>0</v>
      </c>
      <c r="Y1377" s="361">
        <v>0</v>
      </c>
      <c r="Z1377" s="362">
        <f t="shared" si="92"/>
        <v>0</v>
      </c>
      <c r="AA1377" s="365"/>
    </row>
    <row r="1378" spans="1:27" s="364" customFormat="1" ht="12.75" customHeight="1">
      <c r="A1378" s="358">
        <f t="shared" si="91"/>
        <v>15</v>
      </c>
      <c r="B1378" s="398">
        <v>710407330010201</v>
      </c>
      <c r="C1378" s="417" t="s">
        <v>1529</v>
      </c>
      <c r="D1378" s="359">
        <f>+SUMIF('BG SISTEMA'!A:A,'CA EF'!B1378,'BG SISTEMA'!F:F)</f>
        <v>0</v>
      </c>
      <c r="E1378" s="360"/>
      <c r="F1378" s="360"/>
      <c r="G1378" s="361">
        <v>0</v>
      </c>
      <c r="H1378" s="361">
        <f t="shared" si="97"/>
        <v>0</v>
      </c>
      <c r="I1378" s="361">
        <v>0</v>
      </c>
      <c r="J1378" s="361">
        <v>0</v>
      </c>
      <c r="K1378" s="361">
        <v>0</v>
      </c>
      <c r="L1378" s="361">
        <v>0</v>
      </c>
      <c r="M1378" s="361">
        <v>0</v>
      </c>
      <c r="N1378" s="361">
        <v>0</v>
      </c>
      <c r="O1378" s="361">
        <v>0</v>
      </c>
      <c r="P1378" s="361">
        <v>0</v>
      </c>
      <c r="Q1378" s="361">
        <v>0</v>
      </c>
      <c r="R1378" s="361">
        <v>0</v>
      </c>
      <c r="S1378" s="361">
        <v>0</v>
      </c>
      <c r="T1378" s="361">
        <v>0</v>
      </c>
      <c r="U1378" s="361">
        <v>0</v>
      </c>
      <c r="V1378" s="361">
        <v>0</v>
      </c>
      <c r="W1378" s="361">
        <v>0</v>
      </c>
      <c r="X1378" s="361">
        <v>0</v>
      </c>
      <c r="Y1378" s="361">
        <v>0</v>
      </c>
      <c r="Z1378" s="362">
        <f t="shared" si="92"/>
        <v>0</v>
      </c>
      <c r="AA1378" s="363"/>
    </row>
    <row r="1379" spans="1:27" s="364" customFormat="1" ht="12.75" customHeight="1">
      <c r="A1379" s="358">
        <f t="shared" si="91"/>
        <v>15</v>
      </c>
      <c r="B1379" s="398">
        <v>710407330010299</v>
      </c>
      <c r="C1379" s="417" t="s">
        <v>1530</v>
      </c>
      <c r="D1379" s="359">
        <f>+SUMIF('BG SISTEMA'!A:A,'CA EF'!B1379,'BG SISTEMA'!F:F)</f>
        <v>1311520682</v>
      </c>
      <c r="E1379" s="360"/>
      <c r="F1379" s="438"/>
      <c r="G1379" s="361">
        <v>0</v>
      </c>
      <c r="H1379" s="361">
        <f t="shared" si="97"/>
        <v>1311520682</v>
      </c>
      <c r="I1379" s="361">
        <v>0</v>
      </c>
      <c r="J1379" s="361">
        <v>0</v>
      </c>
      <c r="K1379" s="361">
        <v>0</v>
      </c>
      <c r="L1379" s="361">
        <v>0</v>
      </c>
      <c r="M1379" s="361">
        <v>0</v>
      </c>
      <c r="N1379" s="361">
        <f>-$H1379</f>
        <v>-1311520682</v>
      </c>
      <c r="O1379" s="361">
        <v>0</v>
      </c>
      <c r="P1379" s="361">
        <v>0</v>
      </c>
      <c r="Q1379" s="361">
        <v>0</v>
      </c>
      <c r="R1379" s="361">
        <v>0</v>
      </c>
      <c r="S1379" s="361">
        <v>0</v>
      </c>
      <c r="T1379" s="361">
        <v>0</v>
      </c>
      <c r="U1379" s="361">
        <v>0</v>
      </c>
      <c r="V1379" s="361">
        <v>0</v>
      </c>
      <c r="W1379" s="361">
        <v>0</v>
      </c>
      <c r="X1379" s="361">
        <v>0</v>
      </c>
      <c r="Y1379" s="361">
        <v>0</v>
      </c>
      <c r="Z1379" s="362">
        <f t="shared" si="92"/>
        <v>0</v>
      </c>
      <c r="AA1379" s="365"/>
    </row>
    <row r="1380" spans="1:27" s="364" customFormat="1" ht="12.75" customHeight="1">
      <c r="A1380" s="358">
        <f t="shared" si="91"/>
        <v>15</v>
      </c>
      <c r="B1380" s="398">
        <v>710407330010301</v>
      </c>
      <c r="C1380" s="417" t="s">
        <v>1531</v>
      </c>
      <c r="D1380" s="359">
        <f>+SUMIF('BG SISTEMA'!A:A,'CA EF'!B1380,'BG SISTEMA'!F:F)</f>
        <v>0</v>
      </c>
      <c r="E1380" s="360"/>
      <c r="F1380" s="360"/>
      <c r="G1380" s="361">
        <v>0</v>
      </c>
      <c r="H1380" s="361">
        <f t="shared" si="97"/>
        <v>0</v>
      </c>
      <c r="I1380" s="361">
        <v>0</v>
      </c>
      <c r="J1380" s="361">
        <v>0</v>
      </c>
      <c r="K1380" s="361">
        <v>0</v>
      </c>
      <c r="L1380" s="361">
        <v>0</v>
      </c>
      <c r="M1380" s="361">
        <v>0</v>
      </c>
      <c r="N1380" s="361">
        <v>0</v>
      </c>
      <c r="O1380" s="361">
        <v>0</v>
      </c>
      <c r="P1380" s="361">
        <v>0</v>
      </c>
      <c r="Q1380" s="361">
        <v>0</v>
      </c>
      <c r="R1380" s="361">
        <v>0</v>
      </c>
      <c r="S1380" s="361">
        <v>0</v>
      </c>
      <c r="T1380" s="361">
        <v>0</v>
      </c>
      <c r="U1380" s="361">
        <v>0</v>
      </c>
      <c r="V1380" s="361">
        <v>0</v>
      </c>
      <c r="W1380" s="361">
        <v>0</v>
      </c>
      <c r="X1380" s="361">
        <v>0</v>
      </c>
      <c r="Y1380" s="361">
        <v>0</v>
      </c>
      <c r="Z1380" s="362">
        <f t="shared" si="92"/>
        <v>0</v>
      </c>
      <c r="AA1380" s="365"/>
    </row>
    <row r="1381" spans="1:27" s="364" customFormat="1" ht="12.75" customHeight="1">
      <c r="A1381" s="358">
        <f t="shared" si="91"/>
        <v>15</v>
      </c>
      <c r="B1381" s="398">
        <v>710407330010399</v>
      </c>
      <c r="C1381" s="417" t="s">
        <v>1532</v>
      </c>
      <c r="D1381" s="359">
        <f>+SUMIF('BG SISTEMA'!A:A,'CA EF'!B1381,'BG SISTEMA'!F:F)</f>
        <v>13200000</v>
      </c>
      <c r="E1381" s="360"/>
      <c r="F1381" s="360"/>
      <c r="G1381" s="361">
        <v>0</v>
      </c>
      <c r="H1381" s="361">
        <f t="shared" si="97"/>
        <v>13200000</v>
      </c>
      <c r="I1381" s="361">
        <v>0</v>
      </c>
      <c r="J1381" s="361">
        <v>0</v>
      </c>
      <c r="K1381" s="361">
        <v>0</v>
      </c>
      <c r="L1381" s="361">
        <v>0</v>
      </c>
      <c r="M1381" s="361">
        <v>0</v>
      </c>
      <c r="N1381" s="361">
        <f>-$H1381</f>
        <v>-13200000</v>
      </c>
      <c r="O1381" s="361">
        <v>0</v>
      </c>
      <c r="P1381" s="361">
        <v>0</v>
      </c>
      <c r="Q1381" s="361">
        <v>0</v>
      </c>
      <c r="R1381" s="361">
        <v>0</v>
      </c>
      <c r="S1381" s="361">
        <v>0</v>
      </c>
      <c r="T1381" s="361">
        <v>0</v>
      </c>
      <c r="U1381" s="361">
        <v>0</v>
      </c>
      <c r="V1381" s="361">
        <v>0</v>
      </c>
      <c r="W1381" s="361">
        <v>0</v>
      </c>
      <c r="X1381" s="361">
        <v>0</v>
      </c>
      <c r="Y1381" s="361">
        <v>0</v>
      </c>
      <c r="Z1381" s="362">
        <f t="shared" si="92"/>
        <v>0</v>
      </c>
      <c r="AA1381" s="365"/>
    </row>
    <row r="1382" spans="1:27" s="364" customFormat="1" ht="12.75" customHeight="1">
      <c r="A1382" s="358">
        <f t="shared" si="91"/>
        <v>15</v>
      </c>
      <c r="B1382" s="398">
        <v>710407330010401</v>
      </c>
      <c r="C1382" s="417" t="s">
        <v>1533</v>
      </c>
      <c r="D1382" s="359">
        <f>+SUMIF('BG SISTEMA'!A:A,'CA EF'!B1382,'BG SISTEMA'!F:F)</f>
        <v>0</v>
      </c>
      <c r="E1382" s="360"/>
      <c r="F1382" s="360"/>
      <c r="G1382" s="361">
        <v>0</v>
      </c>
      <c r="H1382" s="361">
        <f t="shared" si="97"/>
        <v>0</v>
      </c>
      <c r="I1382" s="361">
        <v>0</v>
      </c>
      <c r="J1382" s="361">
        <v>0</v>
      </c>
      <c r="K1382" s="361">
        <v>0</v>
      </c>
      <c r="L1382" s="361">
        <v>0</v>
      </c>
      <c r="M1382" s="361">
        <v>0</v>
      </c>
      <c r="N1382" s="361">
        <v>0</v>
      </c>
      <c r="O1382" s="361">
        <v>0</v>
      </c>
      <c r="P1382" s="361">
        <v>0</v>
      </c>
      <c r="Q1382" s="361">
        <v>0</v>
      </c>
      <c r="R1382" s="361">
        <v>0</v>
      </c>
      <c r="S1382" s="361">
        <v>0</v>
      </c>
      <c r="T1382" s="361">
        <v>0</v>
      </c>
      <c r="U1382" s="361">
        <v>0</v>
      </c>
      <c r="V1382" s="361">
        <v>0</v>
      </c>
      <c r="W1382" s="361">
        <v>0</v>
      </c>
      <c r="X1382" s="361">
        <v>0</v>
      </c>
      <c r="Y1382" s="361">
        <v>0</v>
      </c>
      <c r="Z1382" s="362">
        <f t="shared" si="92"/>
        <v>0</v>
      </c>
      <c r="AA1382" s="365"/>
    </row>
    <row r="1383" spans="1:27" s="364" customFormat="1" ht="12.75" customHeight="1">
      <c r="A1383" s="358">
        <f t="shared" si="91"/>
        <v>15</v>
      </c>
      <c r="B1383" s="398">
        <v>710407330010499</v>
      </c>
      <c r="C1383" s="417" t="s">
        <v>1534</v>
      </c>
      <c r="D1383" s="359">
        <f>+SUMIF('BG SISTEMA'!A:A,'CA EF'!B1383,'BG SISTEMA'!F:F)</f>
        <v>0</v>
      </c>
      <c r="E1383" s="360"/>
      <c r="F1383" s="360"/>
      <c r="G1383" s="361">
        <v>0</v>
      </c>
      <c r="H1383" s="361">
        <f t="shared" si="97"/>
        <v>0</v>
      </c>
      <c r="I1383" s="361">
        <v>0</v>
      </c>
      <c r="J1383" s="361">
        <v>0</v>
      </c>
      <c r="K1383" s="361">
        <v>0</v>
      </c>
      <c r="L1383" s="361">
        <v>0</v>
      </c>
      <c r="M1383" s="361">
        <v>0</v>
      </c>
      <c r="N1383" s="361">
        <v>0</v>
      </c>
      <c r="O1383" s="361">
        <v>0</v>
      </c>
      <c r="P1383" s="361">
        <v>0</v>
      </c>
      <c r="Q1383" s="361">
        <v>0</v>
      </c>
      <c r="R1383" s="361">
        <v>0</v>
      </c>
      <c r="S1383" s="361">
        <v>0</v>
      </c>
      <c r="T1383" s="361">
        <v>0</v>
      </c>
      <c r="U1383" s="361">
        <v>0</v>
      </c>
      <c r="V1383" s="361">
        <v>0</v>
      </c>
      <c r="W1383" s="361">
        <v>0</v>
      </c>
      <c r="X1383" s="361">
        <v>0</v>
      </c>
      <c r="Y1383" s="361">
        <v>0</v>
      </c>
      <c r="Z1383" s="362">
        <f t="shared" si="92"/>
        <v>0</v>
      </c>
      <c r="AA1383" s="365"/>
    </row>
    <row r="1384" spans="1:27" s="364" customFormat="1" ht="12.75" customHeight="1">
      <c r="A1384" s="358">
        <f t="shared" si="91"/>
        <v>15</v>
      </c>
      <c r="B1384" s="398">
        <v>710407330010501</v>
      </c>
      <c r="C1384" s="417" t="s">
        <v>1535</v>
      </c>
      <c r="D1384" s="359">
        <f>+SUMIF('BG SISTEMA'!A:A,'CA EF'!B1384,'BG SISTEMA'!F:F)</f>
        <v>0</v>
      </c>
      <c r="E1384" s="360"/>
      <c r="F1384" s="360"/>
      <c r="G1384" s="361">
        <v>0</v>
      </c>
      <c r="H1384" s="361">
        <f t="shared" si="97"/>
        <v>0</v>
      </c>
      <c r="I1384" s="361">
        <v>0</v>
      </c>
      <c r="J1384" s="361">
        <v>0</v>
      </c>
      <c r="K1384" s="361">
        <v>0</v>
      </c>
      <c r="L1384" s="361">
        <v>0</v>
      </c>
      <c r="M1384" s="361">
        <v>0</v>
      </c>
      <c r="N1384" s="361">
        <v>0</v>
      </c>
      <c r="O1384" s="361">
        <v>0</v>
      </c>
      <c r="P1384" s="361">
        <v>0</v>
      </c>
      <c r="Q1384" s="361">
        <v>0</v>
      </c>
      <c r="R1384" s="361">
        <v>0</v>
      </c>
      <c r="S1384" s="361">
        <v>0</v>
      </c>
      <c r="T1384" s="361">
        <v>0</v>
      </c>
      <c r="U1384" s="361">
        <v>0</v>
      </c>
      <c r="V1384" s="361">
        <v>0</v>
      </c>
      <c r="W1384" s="361">
        <v>0</v>
      </c>
      <c r="X1384" s="361">
        <v>0</v>
      </c>
      <c r="Y1384" s="361">
        <v>0</v>
      </c>
      <c r="Z1384" s="362">
        <f t="shared" si="92"/>
        <v>0</v>
      </c>
      <c r="AA1384" s="365"/>
    </row>
    <row r="1385" spans="1:27" s="364" customFormat="1" ht="12.75" customHeight="1">
      <c r="A1385" s="358">
        <f t="shared" si="91"/>
        <v>15</v>
      </c>
      <c r="B1385" s="398">
        <v>710407330010599</v>
      </c>
      <c r="C1385" s="417" t="s">
        <v>1536</v>
      </c>
      <c r="D1385" s="359">
        <f>+SUMIF('BG SISTEMA'!A:A,'CA EF'!B1385,'BG SISTEMA'!F:F)</f>
        <v>0</v>
      </c>
      <c r="E1385" s="360"/>
      <c r="F1385" s="360"/>
      <c r="G1385" s="361">
        <v>0</v>
      </c>
      <c r="H1385" s="361">
        <f t="shared" ref="H1385:H1411" si="98">+D1385+E1385-F1385-G1385</f>
        <v>0</v>
      </c>
      <c r="I1385" s="361">
        <v>0</v>
      </c>
      <c r="J1385" s="361">
        <v>0</v>
      </c>
      <c r="K1385" s="361">
        <v>0</v>
      </c>
      <c r="L1385" s="361">
        <v>0</v>
      </c>
      <c r="M1385" s="361">
        <v>0</v>
      </c>
      <c r="N1385" s="361">
        <v>0</v>
      </c>
      <c r="O1385" s="361">
        <v>0</v>
      </c>
      <c r="P1385" s="361">
        <v>0</v>
      </c>
      <c r="Q1385" s="361">
        <v>0</v>
      </c>
      <c r="R1385" s="361">
        <v>0</v>
      </c>
      <c r="S1385" s="361">
        <v>0</v>
      </c>
      <c r="T1385" s="361">
        <v>0</v>
      </c>
      <c r="U1385" s="361">
        <v>0</v>
      </c>
      <c r="V1385" s="361">
        <v>0</v>
      </c>
      <c r="W1385" s="361">
        <v>0</v>
      </c>
      <c r="X1385" s="361">
        <v>0</v>
      </c>
      <c r="Y1385" s="361">
        <v>0</v>
      </c>
      <c r="Z1385" s="362">
        <f t="shared" si="92"/>
        <v>0</v>
      </c>
      <c r="AA1385" s="363"/>
    </row>
    <row r="1386" spans="1:27" s="364" customFormat="1" ht="12.75" customHeight="1">
      <c r="A1386" s="358">
        <f t="shared" si="91"/>
        <v>15</v>
      </c>
      <c r="B1386" s="398">
        <v>710407330010601</v>
      </c>
      <c r="C1386" s="417" t="s">
        <v>1537</v>
      </c>
      <c r="D1386" s="359">
        <f>+SUMIF('BG SISTEMA'!A:A,'CA EF'!B1386,'BG SISTEMA'!F:F)</f>
        <v>0</v>
      </c>
      <c r="E1386" s="360"/>
      <c r="F1386" s="360"/>
      <c r="G1386" s="361">
        <v>0</v>
      </c>
      <c r="H1386" s="361">
        <f t="shared" si="98"/>
        <v>0</v>
      </c>
      <c r="I1386" s="361">
        <v>0</v>
      </c>
      <c r="J1386" s="361">
        <v>0</v>
      </c>
      <c r="K1386" s="361">
        <v>0</v>
      </c>
      <c r="L1386" s="361">
        <v>0</v>
      </c>
      <c r="M1386" s="361">
        <v>0</v>
      </c>
      <c r="N1386" s="361">
        <v>0</v>
      </c>
      <c r="O1386" s="361">
        <v>0</v>
      </c>
      <c r="P1386" s="361">
        <v>0</v>
      </c>
      <c r="Q1386" s="361">
        <v>0</v>
      </c>
      <c r="R1386" s="361">
        <v>0</v>
      </c>
      <c r="S1386" s="361">
        <v>0</v>
      </c>
      <c r="T1386" s="361">
        <v>0</v>
      </c>
      <c r="U1386" s="361">
        <v>0</v>
      </c>
      <c r="V1386" s="361">
        <v>0</v>
      </c>
      <c r="W1386" s="361">
        <v>0</v>
      </c>
      <c r="X1386" s="361">
        <v>0</v>
      </c>
      <c r="Y1386" s="361">
        <v>0</v>
      </c>
      <c r="Z1386" s="362">
        <f t="shared" si="92"/>
        <v>0</v>
      </c>
      <c r="AA1386" s="365"/>
    </row>
    <row r="1387" spans="1:27" s="364" customFormat="1" ht="12.75" customHeight="1">
      <c r="A1387" s="358">
        <f t="shared" si="91"/>
        <v>15</v>
      </c>
      <c r="B1387" s="398">
        <v>710407330010699</v>
      </c>
      <c r="C1387" s="417" t="s">
        <v>1538</v>
      </c>
      <c r="D1387" s="359">
        <f>+SUMIF('BG SISTEMA'!A:A,'CA EF'!B1387,'BG SISTEMA'!F:F)</f>
        <v>1000000</v>
      </c>
      <c r="E1387" s="360"/>
      <c r="F1387" s="438"/>
      <c r="G1387" s="361">
        <v>0</v>
      </c>
      <c r="H1387" s="361">
        <f t="shared" si="98"/>
        <v>1000000</v>
      </c>
      <c r="I1387" s="361">
        <v>0</v>
      </c>
      <c r="J1387" s="361">
        <v>0</v>
      </c>
      <c r="K1387" s="361">
        <v>0</v>
      </c>
      <c r="L1387" s="361">
        <v>0</v>
      </c>
      <c r="M1387" s="361">
        <v>0</v>
      </c>
      <c r="N1387" s="361">
        <f>-$H1387</f>
        <v>-1000000</v>
      </c>
      <c r="O1387" s="361">
        <v>0</v>
      </c>
      <c r="P1387" s="361">
        <v>0</v>
      </c>
      <c r="Q1387" s="361">
        <v>0</v>
      </c>
      <c r="R1387" s="361">
        <v>0</v>
      </c>
      <c r="S1387" s="361">
        <v>0</v>
      </c>
      <c r="T1387" s="361">
        <v>0</v>
      </c>
      <c r="U1387" s="361">
        <v>0</v>
      </c>
      <c r="V1387" s="361">
        <v>0</v>
      </c>
      <c r="W1387" s="361">
        <v>0</v>
      </c>
      <c r="X1387" s="361">
        <v>0</v>
      </c>
      <c r="Y1387" s="361">
        <v>0</v>
      </c>
      <c r="Z1387" s="362">
        <f t="shared" si="92"/>
        <v>0</v>
      </c>
      <c r="AA1387" s="365"/>
    </row>
    <row r="1388" spans="1:27" s="364" customFormat="1" ht="12.75" customHeight="1">
      <c r="A1388" s="358">
        <f t="shared" si="91"/>
        <v>15</v>
      </c>
      <c r="B1388" s="398">
        <v>710407330010701</v>
      </c>
      <c r="C1388" s="417" t="s">
        <v>1539</v>
      </c>
      <c r="D1388" s="359">
        <f>+SUMIF('BG SISTEMA'!A:A,'CA EF'!B1388,'BG SISTEMA'!F:F)</f>
        <v>0</v>
      </c>
      <c r="E1388" s="360"/>
      <c r="F1388" s="360"/>
      <c r="G1388" s="361">
        <v>0</v>
      </c>
      <c r="H1388" s="361">
        <f t="shared" si="98"/>
        <v>0</v>
      </c>
      <c r="I1388" s="361">
        <v>0</v>
      </c>
      <c r="J1388" s="361">
        <v>0</v>
      </c>
      <c r="K1388" s="361">
        <v>0</v>
      </c>
      <c r="L1388" s="361">
        <v>0</v>
      </c>
      <c r="M1388" s="361">
        <v>0</v>
      </c>
      <c r="N1388" s="361">
        <v>0</v>
      </c>
      <c r="O1388" s="361">
        <v>0</v>
      </c>
      <c r="P1388" s="361">
        <v>0</v>
      </c>
      <c r="Q1388" s="361">
        <v>0</v>
      </c>
      <c r="R1388" s="361">
        <v>0</v>
      </c>
      <c r="S1388" s="361">
        <v>0</v>
      </c>
      <c r="T1388" s="361">
        <v>0</v>
      </c>
      <c r="U1388" s="361">
        <v>0</v>
      </c>
      <c r="V1388" s="361">
        <v>0</v>
      </c>
      <c r="W1388" s="361">
        <v>0</v>
      </c>
      <c r="X1388" s="361">
        <v>0</v>
      </c>
      <c r="Y1388" s="361">
        <v>0</v>
      </c>
      <c r="Z1388" s="362">
        <f t="shared" si="92"/>
        <v>0</v>
      </c>
      <c r="AA1388" s="365"/>
    </row>
    <row r="1389" spans="1:27" s="364" customFormat="1" ht="12.75" customHeight="1">
      <c r="A1389" s="358">
        <f t="shared" si="91"/>
        <v>15</v>
      </c>
      <c r="B1389" s="398">
        <v>710407330010799</v>
      </c>
      <c r="C1389" s="417" t="s">
        <v>1540</v>
      </c>
      <c r="D1389" s="359">
        <f>+SUMIF('BG SISTEMA'!A:A,'CA EF'!B1389,'BG SISTEMA'!F:F)</f>
        <v>0</v>
      </c>
      <c r="E1389" s="360"/>
      <c r="F1389" s="360"/>
      <c r="G1389" s="361">
        <v>0</v>
      </c>
      <c r="H1389" s="361">
        <f t="shared" si="98"/>
        <v>0</v>
      </c>
      <c r="I1389" s="361">
        <v>0</v>
      </c>
      <c r="J1389" s="361">
        <v>0</v>
      </c>
      <c r="K1389" s="361">
        <v>0</v>
      </c>
      <c r="L1389" s="361">
        <v>0</v>
      </c>
      <c r="M1389" s="361">
        <v>0</v>
      </c>
      <c r="N1389" s="361">
        <v>0</v>
      </c>
      <c r="O1389" s="361">
        <v>0</v>
      </c>
      <c r="P1389" s="361">
        <v>0</v>
      </c>
      <c r="Q1389" s="361">
        <v>0</v>
      </c>
      <c r="R1389" s="361">
        <v>0</v>
      </c>
      <c r="S1389" s="361">
        <v>0</v>
      </c>
      <c r="T1389" s="361">
        <v>0</v>
      </c>
      <c r="U1389" s="361">
        <v>0</v>
      </c>
      <c r="V1389" s="361">
        <v>0</v>
      </c>
      <c r="W1389" s="361">
        <v>0</v>
      </c>
      <c r="X1389" s="361">
        <v>0</v>
      </c>
      <c r="Y1389" s="361">
        <v>0</v>
      </c>
      <c r="Z1389" s="362">
        <f t="shared" si="92"/>
        <v>0</v>
      </c>
      <c r="AA1389" s="365"/>
    </row>
    <row r="1390" spans="1:27" s="364" customFormat="1" ht="12.75" customHeight="1">
      <c r="A1390" s="358">
        <f t="shared" si="91"/>
        <v>15</v>
      </c>
      <c r="B1390" s="398">
        <v>710407330010801</v>
      </c>
      <c r="C1390" s="417" t="s">
        <v>1541</v>
      </c>
      <c r="D1390" s="359">
        <f>+SUMIF('BG SISTEMA'!A:A,'CA EF'!B1390,'BG SISTEMA'!F:F)</f>
        <v>199016824</v>
      </c>
      <c r="E1390" s="360"/>
      <c r="F1390" s="438"/>
      <c r="G1390" s="361">
        <v>0</v>
      </c>
      <c r="H1390" s="361">
        <f t="shared" si="98"/>
        <v>199016824</v>
      </c>
      <c r="I1390" s="361">
        <v>0</v>
      </c>
      <c r="J1390" s="361">
        <v>0</v>
      </c>
      <c r="K1390" s="361">
        <v>0</v>
      </c>
      <c r="L1390" s="361">
        <v>0</v>
      </c>
      <c r="M1390" s="361">
        <v>0</v>
      </c>
      <c r="N1390" s="361">
        <f>-$H1390</f>
        <v>-199016824</v>
      </c>
      <c r="O1390" s="361">
        <v>0</v>
      </c>
      <c r="P1390" s="361">
        <v>0</v>
      </c>
      <c r="Q1390" s="361">
        <v>0</v>
      </c>
      <c r="R1390" s="361">
        <v>0</v>
      </c>
      <c r="S1390" s="361">
        <v>0</v>
      </c>
      <c r="T1390" s="361">
        <v>0</v>
      </c>
      <c r="U1390" s="361">
        <v>0</v>
      </c>
      <c r="V1390" s="361">
        <v>0</v>
      </c>
      <c r="W1390" s="361">
        <v>0</v>
      </c>
      <c r="X1390" s="361">
        <v>0</v>
      </c>
      <c r="Y1390" s="361">
        <v>0</v>
      </c>
      <c r="Z1390" s="362">
        <f t="shared" si="92"/>
        <v>0</v>
      </c>
      <c r="AA1390" s="365"/>
    </row>
    <row r="1391" spans="1:27" s="364" customFormat="1" ht="12.75" customHeight="1">
      <c r="A1391" s="358">
        <f t="shared" si="91"/>
        <v>15</v>
      </c>
      <c r="B1391" s="398">
        <v>710407330010899</v>
      </c>
      <c r="C1391" s="417" t="s">
        <v>1542</v>
      </c>
      <c r="D1391" s="359">
        <f>+SUMIF('BG SISTEMA'!A:A,'CA EF'!B1391,'BG SISTEMA'!F:F)</f>
        <v>0</v>
      </c>
      <c r="E1391" s="360"/>
      <c r="F1391" s="360"/>
      <c r="G1391" s="361">
        <v>0</v>
      </c>
      <c r="H1391" s="361">
        <f t="shared" si="98"/>
        <v>0</v>
      </c>
      <c r="I1391" s="361">
        <v>0</v>
      </c>
      <c r="J1391" s="361">
        <v>0</v>
      </c>
      <c r="K1391" s="361">
        <v>0</v>
      </c>
      <c r="L1391" s="361">
        <v>0</v>
      </c>
      <c r="M1391" s="361">
        <v>0</v>
      </c>
      <c r="N1391" s="361">
        <v>0</v>
      </c>
      <c r="O1391" s="361">
        <v>0</v>
      </c>
      <c r="P1391" s="361">
        <v>0</v>
      </c>
      <c r="Q1391" s="361">
        <v>0</v>
      </c>
      <c r="R1391" s="361">
        <v>0</v>
      </c>
      <c r="S1391" s="361">
        <v>0</v>
      </c>
      <c r="T1391" s="361">
        <v>0</v>
      </c>
      <c r="U1391" s="361">
        <v>0</v>
      </c>
      <c r="V1391" s="361">
        <v>0</v>
      </c>
      <c r="W1391" s="361">
        <v>0</v>
      </c>
      <c r="X1391" s="361">
        <v>0</v>
      </c>
      <c r="Y1391" s="361">
        <v>0</v>
      </c>
      <c r="Z1391" s="362">
        <f t="shared" si="92"/>
        <v>0</v>
      </c>
      <c r="AA1391" s="365"/>
    </row>
    <row r="1392" spans="1:27" s="364" customFormat="1" ht="12.75" customHeight="1">
      <c r="A1392" s="358">
        <f t="shared" si="91"/>
        <v>15</v>
      </c>
      <c r="B1392" s="398">
        <v>710407330010901</v>
      </c>
      <c r="C1392" s="417" t="s">
        <v>1543</v>
      </c>
      <c r="D1392" s="359">
        <f>+SUMIF('BG SISTEMA'!A:A,'CA EF'!B1392,'BG SISTEMA'!F:F)</f>
        <v>30991493</v>
      </c>
      <c r="E1392" s="360"/>
      <c r="F1392" s="360"/>
      <c r="G1392" s="361">
        <v>0</v>
      </c>
      <c r="H1392" s="361">
        <f t="shared" si="98"/>
        <v>30991493</v>
      </c>
      <c r="I1392" s="361">
        <v>0</v>
      </c>
      <c r="J1392" s="361">
        <v>0</v>
      </c>
      <c r="K1392" s="361">
        <v>0</v>
      </c>
      <c r="L1392" s="361">
        <v>0</v>
      </c>
      <c r="M1392" s="361">
        <v>0</v>
      </c>
      <c r="N1392" s="361">
        <f>-$H1392</f>
        <v>-30991493</v>
      </c>
      <c r="O1392" s="361">
        <v>0</v>
      </c>
      <c r="P1392" s="361">
        <v>0</v>
      </c>
      <c r="Q1392" s="361">
        <v>0</v>
      </c>
      <c r="R1392" s="361">
        <v>0</v>
      </c>
      <c r="S1392" s="361">
        <v>0</v>
      </c>
      <c r="T1392" s="361">
        <v>0</v>
      </c>
      <c r="U1392" s="361">
        <v>0</v>
      </c>
      <c r="V1392" s="361">
        <v>0</v>
      </c>
      <c r="W1392" s="361">
        <v>0</v>
      </c>
      <c r="X1392" s="361">
        <v>0</v>
      </c>
      <c r="Y1392" s="361">
        <v>0</v>
      </c>
      <c r="Z1392" s="362">
        <f t="shared" si="92"/>
        <v>0</v>
      </c>
      <c r="AA1392" s="363"/>
    </row>
    <row r="1393" spans="1:27" s="364" customFormat="1" ht="12.75" customHeight="1">
      <c r="A1393" s="358">
        <f t="shared" si="91"/>
        <v>15</v>
      </c>
      <c r="B1393" s="398">
        <v>710407330010999</v>
      </c>
      <c r="C1393" s="417" t="s">
        <v>1544</v>
      </c>
      <c r="D1393" s="359">
        <f>+SUMIF('BG SISTEMA'!A:A,'CA EF'!B1393,'BG SISTEMA'!F:F)</f>
        <v>59535050</v>
      </c>
      <c r="E1393" s="360"/>
      <c r="F1393" s="438"/>
      <c r="G1393" s="361">
        <v>0</v>
      </c>
      <c r="H1393" s="361">
        <f t="shared" si="98"/>
        <v>59535050</v>
      </c>
      <c r="I1393" s="361">
        <v>0</v>
      </c>
      <c r="J1393" s="361">
        <v>0</v>
      </c>
      <c r="K1393" s="361">
        <v>0</v>
      </c>
      <c r="L1393" s="361">
        <v>0</v>
      </c>
      <c r="M1393" s="361">
        <v>0</v>
      </c>
      <c r="N1393" s="361">
        <f>-$H1393</f>
        <v>-59535050</v>
      </c>
      <c r="O1393" s="361">
        <v>0</v>
      </c>
      <c r="P1393" s="361">
        <v>0</v>
      </c>
      <c r="Q1393" s="361">
        <v>0</v>
      </c>
      <c r="R1393" s="361">
        <v>0</v>
      </c>
      <c r="S1393" s="361">
        <v>0</v>
      </c>
      <c r="T1393" s="361">
        <v>0</v>
      </c>
      <c r="U1393" s="361">
        <v>0</v>
      </c>
      <c r="V1393" s="361">
        <v>0</v>
      </c>
      <c r="W1393" s="361">
        <v>0</v>
      </c>
      <c r="X1393" s="361">
        <v>0</v>
      </c>
      <c r="Y1393" s="361">
        <v>0</v>
      </c>
      <c r="Z1393" s="362">
        <f t="shared" si="92"/>
        <v>0</v>
      </c>
      <c r="AA1393" s="365"/>
    </row>
    <row r="1394" spans="1:27" s="364" customFormat="1" ht="12.75" customHeight="1">
      <c r="A1394" s="358">
        <f t="shared" si="91"/>
        <v>15</v>
      </c>
      <c r="B1394" s="398">
        <v>710407330020101</v>
      </c>
      <c r="C1394" s="417" t="s">
        <v>1545</v>
      </c>
      <c r="D1394" s="359">
        <f>+SUMIF('BG SISTEMA'!A:A,'CA EF'!B1394,'BG SISTEMA'!F:F)</f>
        <v>0</v>
      </c>
      <c r="E1394" s="360"/>
      <c r="F1394" s="360"/>
      <c r="G1394" s="361">
        <v>0</v>
      </c>
      <c r="H1394" s="361">
        <f t="shared" si="98"/>
        <v>0</v>
      </c>
      <c r="I1394" s="361">
        <v>0</v>
      </c>
      <c r="J1394" s="361">
        <v>0</v>
      </c>
      <c r="K1394" s="361">
        <v>0</v>
      </c>
      <c r="L1394" s="361">
        <v>0</v>
      </c>
      <c r="M1394" s="361">
        <v>0</v>
      </c>
      <c r="N1394" s="361">
        <v>0</v>
      </c>
      <c r="O1394" s="361">
        <v>0</v>
      </c>
      <c r="P1394" s="361">
        <v>0</v>
      </c>
      <c r="Q1394" s="361">
        <v>0</v>
      </c>
      <c r="R1394" s="361">
        <v>0</v>
      </c>
      <c r="S1394" s="361">
        <v>0</v>
      </c>
      <c r="T1394" s="361">
        <v>0</v>
      </c>
      <c r="U1394" s="361">
        <v>0</v>
      </c>
      <c r="V1394" s="361">
        <v>0</v>
      </c>
      <c r="W1394" s="361">
        <v>0</v>
      </c>
      <c r="X1394" s="361">
        <v>0</v>
      </c>
      <c r="Y1394" s="361">
        <v>0</v>
      </c>
      <c r="Z1394" s="362">
        <f t="shared" si="92"/>
        <v>0</v>
      </c>
      <c r="AA1394" s="365"/>
    </row>
    <row r="1395" spans="1:27" s="364" customFormat="1" ht="12.75" customHeight="1">
      <c r="A1395" s="358">
        <f t="shared" si="91"/>
        <v>15</v>
      </c>
      <c r="B1395" s="399">
        <v>710407330020199</v>
      </c>
      <c r="C1395" s="417" t="s">
        <v>1546</v>
      </c>
      <c r="D1395" s="359">
        <f>+SUMIF('BG SISTEMA'!A:A,'CA EF'!B1395,'BG SISTEMA'!F:F)</f>
        <v>80693496</v>
      </c>
      <c r="E1395" s="360"/>
      <c r="F1395" s="430">
        <f>+D1395</f>
        <v>80693496</v>
      </c>
      <c r="G1395" s="361">
        <v>0</v>
      </c>
      <c r="H1395" s="361">
        <f t="shared" si="98"/>
        <v>0</v>
      </c>
      <c r="I1395" s="361">
        <v>0</v>
      </c>
      <c r="J1395" s="361">
        <v>0</v>
      </c>
      <c r="K1395" s="361">
        <v>0</v>
      </c>
      <c r="L1395" s="361">
        <v>0</v>
      </c>
      <c r="M1395" s="361">
        <v>0</v>
      </c>
      <c r="N1395" s="361">
        <v>0</v>
      </c>
      <c r="O1395" s="361">
        <v>0</v>
      </c>
      <c r="P1395" s="361">
        <v>0</v>
      </c>
      <c r="Q1395" s="361">
        <v>0</v>
      </c>
      <c r="R1395" s="361">
        <v>0</v>
      </c>
      <c r="S1395" s="361">
        <v>0</v>
      </c>
      <c r="T1395" s="361">
        <v>0</v>
      </c>
      <c r="U1395" s="361">
        <v>0</v>
      </c>
      <c r="V1395" s="361">
        <v>0</v>
      </c>
      <c r="W1395" s="361">
        <v>0</v>
      </c>
      <c r="X1395" s="361">
        <v>0</v>
      </c>
      <c r="Y1395" s="361">
        <v>0</v>
      </c>
      <c r="Z1395" s="362">
        <f t="shared" si="92"/>
        <v>0</v>
      </c>
      <c r="AA1395" s="365"/>
    </row>
    <row r="1396" spans="1:27" s="364" customFormat="1" ht="12.75" customHeight="1">
      <c r="A1396" s="358">
        <f t="shared" si="91"/>
        <v>15</v>
      </c>
      <c r="B1396" s="399">
        <v>710407330020299</v>
      </c>
      <c r="C1396" s="417" t="s">
        <v>1547</v>
      </c>
      <c r="D1396" s="359">
        <f>+SUMIF('BG SISTEMA'!A:A,'CA EF'!B1396,'BG SISTEMA'!F:F)</f>
        <v>45421287.800000012</v>
      </c>
      <c r="E1396" s="360"/>
      <c r="F1396" s="437">
        <f>+D1396</f>
        <v>45421287.800000012</v>
      </c>
      <c r="G1396" s="361">
        <v>0</v>
      </c>
      <c r="H1396" s="361">
        <f t="shared" si="98"/>
        <v>0</v>
      </c>
      <c r="I1396" s="361">
        <v>0</v>
      </c>
      <c r="J1396" s="361">
        <v>0</v>
      </c>
      <c r="K1396" s="361">
        <v>0</v>
      </c>
      <c r="L1396" s="361">
        <v>0</v>
      </c>
      <c r="M1396" s="361">
        <v>0</v>
      </c>
      <c r="N1396" s="361">
        <v>0</v>
      </c>
      <c r="O1396" s="361">
        <v>0</v>
      </c>
      <c r="P1396" s="361">
        <v>0</v>
      </c>
      <c r="Q1396" s="361">
        <v>0</v>
      </c>
      <c r="R1396" s="361">
        <v>0</v>
      </c>
      <c r="S1396" s="361">
        <v>0</v>
      </c>
      <c r="T1396" s="361">
        <v>0</v>
      </c>
      <c r="U1396" s="361">
        <v>0</v>
      </c>
      <c r="V1396" s="361">
        <v>0</v>
      </c>
      <c r="W1396" s="361">
        <v>0</v>
      </c>
      <c r="X1396" s="361">
        <v>0</v>
      </c>
      <c r="Y1396" s="361">
        <v>0</v>
      </c>
      <c r="Z1396" s="362">
        <f t="shared" si="92"/>
        <v>0</v>
      </c>
      <c r="AA1396" s="365"/>
    </row>
    <row r="1397" spans="1:27" s="364" customFormat="1" ht="12.75" customHeight="1">
      <c r="A1397" s="358">
        <f t="shared" si="91"/>
        <v>15</v>
      </c>
      <c r="B1397" s="398">
        <v>710407330030101</v>
      </c>
      <c r="C1397" s="417" t="s">
        <v>1548</v>
      </c>
      <c r="D1397" s="359">
        <f>+SUMIF('BG SISTEMA'!A:A,'CA EF'!B1397,'BG SISTEMA'!F:F)</f>
        <v>0</v>
      </c>
      <c r="E1397" s="360"/>
      <c r="F1397" s="360"/>
      <c r="G1397" s="361">
        <v>0</v>
      </c>
      <c r="H1397" s="361">
        <f t="shared" si="98"/>
        <v>0</v>
      </c>
      <c r="I1397" s="361">
        <v>0</v>
      </c>
      <c r="J1397" s="361">
        <v>0</v>
      </c>
      <c r="K1397" s="361">
        <v>0</v>
      </c>
      <c r="L1397" s="361">
        <v>0</v>
      </c>
      <c r="M1397" s="361">
        <v>0</v>
      </c>
      <c r="N1397" s="361">
        <v>0</v>
      </c>
      <c r="O1397" s="361">
        <v>0</v>
      </c>
      <c r="P1397" s="361">
        <v>0</v>
      </c>
      <c r="Q1397" s="361">
        <v>0</v>
      </c>
      <c r="R1397" s="361">
        <v>0</v>
      </c>
      <c r="S1397" s="361">
        <v>0</v>
      </c>
      <c r="T1397" s="361">
        <v>0</v>
      </c>
      <c r="U1397" s="361">
        <v>0</v>
      </c>
      <c r="V1397" s="361">
        <v>0</v>
      </c>
      <c r="W1397" s="361">
        <v>0</v>
      </c>
      <c r="X1397" s="361">
        <v>0</v>
      </c>
      <c r="Y1397" s="361">
        <v>0</v>
      </c>
      <c r="Z1397" s="362">
        <f t="shared" si="92"/>
        <v>0</v>
      </c>
      <c r="AA1397" s="365"/>
    </row>
    <row r="1398" spans="1:27" s="364" customFormat="1" ht="12.75" customHeight="1">
      <c r="A1398" s="358">
        <f t="shared" si="91"/>
        <v>15</v>
      </c>
      <c r="B1398" s="398">
        <v>710407330030199</v>
      </c>
      <c r="C1398" s="417" t="s">
        <v>1549</v>
      </c>
      <c r="D1398" s="359">
        <f>+SUMIF('BG SISTEMA'!A:A,'CA EF'!B1398,'BG SISTEMA'!F:F)</f>
        <v>0</v>
      </c>
      <c r="E1398" s="360"/>
      <c r="F1398" s="360"/>
      <c r="G1398" s="361">
        <v>0</v>
      </c>
      <c r="H1398" s="361">
        <f t="shared" si="98"/>
        <v>0</v>
      </c>
      <c r="I1398" s="361">
        <v>0</v>
      </c>
      <c r="J1398" s="361">
        <v>0</v>
      </c>
      <c r="K1398" s="361">
        <v>0</v>
      </c>
      <c r="L1398" s="361">
        <v>0</v>
      </c>
      <c r="M1398" s="361">
        <v>0</v>
      </c>
      <c r="N1398" s="361">
        <v>0</v>
      </c>
      <c r="O1398" s="361">
        <v>0</v>
      </c>
      <c r="P1398" s="361">
        <v>0</v>
      </c>
      <c r="Q1398" s="361">
        <v>0</v>
      </c>
      <c r="R1398" s="361">
        <v>0</v>
      </c>
      <c r="S1398" s="361">
        <v>0</v>
      </c>
      <c r="T1398" s="361">
        <v>0</v>
      </c>
      <c r="U1398" s="361">
        <v>0</v>
      </c>
      <c r="V1398" s="361">
        <v>0</v>
      </c>
      <c r="W1398" s="361">
        <v>0</v>
      </c>
      <c r="X1398" s="361">
        <v>0</v>
      </c>
      <c r="Y1398" s="361">
        <v>0</v>
      </c>
      <c r="Z1398" s="362">
        <f t="shared" si="92"/>
        <v>0</v>
      </c>
      <c r="AA1398" s="365"/>
    </row>
    <row r="1399" spans="1:27" s="364" customFormat="1" ht="12.75" customHeight="1">
      <c r="A1399" s="358">
        <f t="shared" si="91"/>
        <v>15</v>
      </c>
      <c r="B1399" s="398">
        <v>710407330030201</v>
      </c>
      <c r="C1399" s="417" t="s">
        <v>1550</v>
      </c>
      <c r="D1399" s="359">
        <f>+SUMIF('BG SISTEMA'!A:A,'CA EF'!B1399,'BG SISTEMA'!F:F)</f>
        <v>39908868</v>
      </c>
      <c r="E1399" s="360"/>
      <c r="F1399" s="360"/>
      <c r="G1399" s="361">
        <v>0</v>
      </c>
      <c r="H1399" s="361">
        <f t="shared" si="98"/>
        <v>39908868</v>
      </c>
      <c r="I1399" s="361">
        <v>0</v>
      </c>
      <c r="J1399" s="361">
        <v>0</v>
      </c>
      <c r="K1399" s="361">
        <v>0</v>
      </c>
      <c r="L1399" s="361">
        <v>0</v>
      </c>
      <c r="M1399" s="361">
        <v>0</v>
      </c>
      <c r="N1399" s="361">
        <f>-$H1399</f>
        <v>-39908868</v>
      </c>
      <c r="O1399" s="361">
        <v>0</v>
      </c>
      <c r="P1399" s="361">
        <v>0</v>
      </c>
      <c r="Q1399" s="361">
        <v>0</v>
      </c>
      <c r="R1399" s="361">
        <v>0</v>
      </c>
      <c r="S1399" s="361">
        <v>0</v>
      </c>
      <c r="T1399" s="361">
        <v>0</v>
      </c>
      <c r="U1399" s="361">
        <v>0</v>
      </c>
      <c r="V1399" s="361">
        <v>0</v>
      </c>
      <c r="W1399" s="361">
        <v>0</v>
      </c>
      <c r="X1399" s="361">
        <v>0</v>
      </c>
      <c r="Y1399" s="361">
        <v>0</v>
      </c>
      <c r="Z1399" s="362">
        <f t="shared" si="92"/>
        <v>0</v>
      </c>
      <c r="AA1399" s="363"/>
    </row>
    <row r="1400" spans="1:27" s="364" customFormat="1" ht="12.75" customHeight="1">
      <c r="A1400" s="358">
        <f t="shared" si="91"/>
        <v>15</v>
      </c>
      <c r="B1400" s="398">
        <v>710407330030299</v>
      </c>
      <c r="C1400" s="417" t="s">
        <v>1551</v>
      </c>
      <c r="D1400" s="359">
        <f>+SUMIF('BG SISTEMA'!A:A,'CA EF'!B1400,'BG SISTEMA'!F:F)</f>
        <v>136364</v>
      </c>
      <c r="E1400" s="360"/>
      <c r="F1400" s="360"/>
      <c r="G1400" s="361">
        <v>0</v>
      </c>
      <c r="H1400" s="361">
        <f>+D1400+E1400-F1400-G1400</f>
        <v>136364</v>
      </c>
      <c r="I1400" s="361">
        <v>0</v>
      </c>
      <c r="J1400" s="361">
        <v>0</v>
      </c>
      <c r="K1400" s="361">
        <v>0</v>
      </c>
      <c r="L1400" s="361">
        <v>0</v>
      </c>
      <c r="M1400" s="361">
        <v>0</v>
      </c>
      <c r="N1400" s="361">
        <f>-$H1400</f>
        <v>-136364</v>
      </c>
      <c r="O1400" s="361">
        <v>0</v>
      </c>
      <c r="P1400" s="361">
        <v>0</v>
      </c>
      <c r="Q1400" s="361">
        <v>0</v>
      </c>
      <c r="R1400" s="361">
        <v>0</v>
      </c>
      <c r="S1400" s="361">
        <v>0</v>
      </c>
      <c r="T1400" s="361">
        <v>0</v>
      </c>
      <c r="U1400" s="361">
        <v>0</v>
      </c>
      <c r="V1400" s="361">
        <v>0</v>
      </c>
      <c r="W1400" s="361">
        <v>0</v>
      </c>
      <c r="X1400" s="361">
        <v>0</v>
      </c>
      <c r="Y1400" s="361">
        <v>0</v>
      </c>
      <c r="Z1400" s="362">
        <f t="shared" si="92"/>
        <v>0</v>
      </c>
      <c r="AA1400" s="365"/>
    </row>
    <row r="1401" spans="1:27" s="364" customFormat="1" ht="12.75" customHeight="1">
      <c r="A1401" s="358">
        <f t="shared" si="91"/>
        <v>15</v>
      </c>
      <c r="B1401" s="398">
        <v>710407330030301</v>
      </c>
      <c r="C1401" s="417" t="s">
        <v>1552</v>
      </c>
      <c r="D1401" s="359">
        <f>+SUMIF('BG SISTEMA'!A:A,'CA EF'!B1401,'BG SISTEMA'!F:F)</f>
        <v>0</v>
      </c>
      <c r="E1401" s="360"/>
      <c r="F1401" s="360"/>
      <c r="G1401" s="361">
        <v>0</v>
      </c>
      <c r="H1401" s="361">
        <f t="shared" si="98"/>
        <v>0</v>
      </c>
      <c r="I1401" s="361">
        <v>0</v>
      </c>
      <c r="J1401" s="361">
        <v>0</v>
      </c>
      <c r="K1401" s="361">
        <v>0</v>
      </c>
      <c r="L1401" s="361">
        <v>0</v>
      </c>
      <c r="M1401" s="361">
        <v>0</v>
      </c>
      <c r="N1401" s="361">
        <v>0</v>
      </c>
      <c r="O1401" s="361">
        <v>0</v>
      </c>
      <c r="P1401" s="361">
        <v>0</v>
      </c>
      <c r="Q1401" s="361">
        <v>0</v>
      </c>
      <c r="R1401" s="361">
        <v>0</v>
      </c>
      <c r="S1401" s="361">
        <v>0</v>
      </c>
      <c r="T1401" s="361">
        <v>0</v>
      </c>
      <c r="U1401" s="361">
        <v>0</v>
      </c>
      <c r="V1401" s="361">
        <v>0</v>
      </c>
      <c r="W1401" s="361">
        <v>0</v>
      </c>
      <c r="X1401" s="361">
        <v>0</v>
      </c>
      <c r="Y1401" s="361">
        <v>0</v>
      </c>
      <c r="Z1401" s="362">
        <f t="shared" si="92"/>
        <v>0</v>
      </c>
      <c r="AA1401" s="365"/>
    </row>
    <row r="1402" spans="1:27" s="364" customFormat="1" ht="12.75" customHeight="1">
      <c r="A1402" s="358">
        <f t="shared" si="91"/>
        <v>15</v>
      </c>
      <c r="B1402" s="398">
        <v>710407330030399</v>
      </c>
      <c r="C1402" s="417" t="s">
        <v>1553</v>
      </c>
      <c r="D1402" s="359">
        <f>+SUMIF('BG SISTEMA'!A:A,'CA EF'!B1402,'BG SISTEMA'!F:F)</f>
        <v>0</v>
      </c>
      <c r="E1402" s="360"/>
      <c r="F1402" s="360"/>
      <c r="G1402" s="361">
        <v>0</v>
      </c>
      <c r="H1402" s="361">
        <f t="shared" si="98"/>
        <v>0</v>
      </c>
      <c r="I1402" s="361">
        <v>0</v>
      </c>
      <c r="J1402" s="361">
        <v>0</v>
      </c>
      <c r="K1402" s="361">
        <v>0</v>
      </c>
      <c r="L1402" s="361">
        <v>0</v>
      </c>
      <c r="M1402" s="361">
        <v>0</v>
      </c>
      <c r="N1402" s="361">
        <v>0</v>
      </c>
      <c r="O1402" s="361">
        <v>0</v>
      </c>
      <c r="P1402" s="361">
        <v>0</v>
      </c>
      <c r="Q1402" s="361">
        <v>0</v>
      </c>
      <c r="R1402" s="361">
        <v>0</v>
      </c>
      <c r="S1402" s="361">
        <v>0</v>
      </c>
      <c r="T1402" s="361">
        <v>0</v>
      </c>
      <c r="U1402" s="361">
        <v>0</v>
      </c>
      <c r="V1402" s="361">
        <v>0</v>
      </c>
      <c r="W1402" s="361">
        <v>0</v>
      </c>
      <c r="X1402" s="361">
        <v>0</v>
      </c>
      <c r="Y1402" s="361">
        <v>0</v>
      </c>
      <c r="Z1402" s="362">
        <f t="shared" si="92"/>
        <v>0</v>
      </c>
      <c r="AA1402" s="365"/>
    </row>
    <row r="1403" spans="1:27" s="364" customFormat="1" ht="12.75" customHeight="1">
      <c r="A1403" s="358">
        <f t="shared" si="91"/>
        <v>15</v>
      </c>
      <c r="B1403" s="398">
        <v>710407330030401</v>
      </c>
      <c r="C1403" s="417" t="s">
        <v>1554</v>
      </c>
      <c r="D1403" s="359">
        <f>+SUMIF('BG SISTEMA'!A:A,'CA EF'!B1403,'BG SISTEMA'!F:F)</f>
        <v>0</v>
      </c>
      <c r="E1403" s="360"/>
      <c r="F1403" s="360"/>
      <c r="G1403" s="361">
        <v>0</v>
      </c>
      <c r="H1403" s="361">
        <f t="shared" si="98"/>
        <v>0</v>
      </c>
      <c r="I1403" s="361">
        <v>0</v>
      </c>
      <c r="J1403" s="361">
        <v>0</v>
      </c>
      <c r="K1403" s="361">
        <v>0</v>
      </c>
      <c r="L1403" s="361">
        <v>0</v>
      </c>
      <c r="M1403" s="361">
        <v>0</v>
      </c>
      <c r="N1403" s="361">
        <v>0</v>
      </c>
      <c r="O1403" s="361">
        <v>0</v>
      </c>
      <c r="P1403" s="361">
        <v>0</v>
      </c>
      <c r="Q1403" s="361">
        <v>0</v>
      </c>
      <c r="R1403" s="361">
        <v>0</v>
      </c>
      <c r="S1403" s="361">
        <v>0</v>
      </c>
      <c r="T1403" s="361">
        <v>0</v>
      </c>
      <c r="U1403" s="361">
        <v>0</v>
      </c>
      <c r="V1403" s="361">
        <v>0</v>
      </c>
      <c r="W1403" s="361">
        <v>0</v>
      </c>
      <c r="X1403" s="361">
        <v>0</v>
      </c>
      <c r="Y1403" s="361">
        <v>0</v>
      </c>
      <c r="Z1403" s="362">
        <f t="shared" si="92"/>
        <v>0</v>
      </c>
      <c r="AA1403" s="365"/>
    </row>
    <row r="1404" spans="1:27" s="364" customFormat="1" ht="12.75" customHeight="1">
      <c r="A1404" s="358">
        <f t="shared" si="91"/>
        <v>15</v>
      </c>
      <c r="B1404" s="398">
        <v>710407330030499</v>
      </c>
      <c r="C1404" s="417" t="s">
        <v>1555</v>
      </c>
      <c r="D1404" s="359">
        <f>+SUMIF('BG SISTEMA'!A:A,'CA EF'!B1404,'BG SISTEMA'!F:F)</f>
        <v>0</v>
      </c>
      <c r="E1404" s="360"/>
      <c r="F1404" s="360"/>
      <c r="G1404" s="361">
        <v>0</v>
      </c>
      <c r="H1404" s="361">
        <f t="shared" si="98"/>
        <v>0</v>
      </c>
      <c r="I1404" s="361">
        <v>0</v>
      </c>
      <c r="J1404" s="361">
        <v>0</v>
      </c>
      <c r="K1404" s="361">
        <v>0</v>
      </c>
      <c r="L1404" s="361">
        <v>0</v>
      </c>
      <c r="M1404" s="361">
        <v>0</v>
      </c>
      <c r="N1404" s="361">
        <v>0</v>
      </c>
      <c r="O1404" s="361">
        <v>0</v>
      </c>
      <c r="P1404" s="361">
        <v>0</v>
      </c>
      <c r="Q1404" s="361">
        <v>0</v>
      </c>
      <c r="R1404" s="361">
        <v>0</v>
      </c>
      <c r="S1404" s="361">
        <v>0</v>
      </c>
      <c r="T1404" s="361">
        <v>0</v>
      </c>
      <c r="U1404" s="361">
        <v>0</v>
      </c>
      <c r="V1404" s="361">
        <v>0</v>
      </c>
      <c r="W1404" s="361">
        <v>0</v>
      </c>
      <c r="X1404" s="361">
        <v>0</v>
      </c>
      <c r="Y1404" s="361">
        <v>0</v>
      </c>
      <c r="Z1404" s="362">
        <f t="shared" si="92"/>
        <v>0</v>
      </c>
      <c r="AA1404" s="365"/>
    </row>
    <row r="1405" spans="1:27" s="364" customFormat="1" ht="12.75" customHeight="1">
      <c r="A1405" s="358">
        <f t="shared" si="91"/>
        <v>15</v>
      </c>
      <c r="B1405" s="398">
        <v>710407330030501</v>
      </c>
      <c r="C1405" s="417" t="s">
        <v>1556</v>
      </c>
      <c r="D1405" s="359">
        <f>+SUMIF('BG SISTEMA'!A:A,'CA EF'!B1405,'BG SISTEMA'!F:F)</f>
        <v>0</v>
      </c>
      <c r="E1405" s="360"/>
      <c r="F1405" s="360"/>
      <c r="G1405" s="361">
        <v>0</v>
      </c>
      <c r="H1405" s="361">
        <f t="shared" si="98"/>
        <v>0</v>
      </c>
      <c r="I1405" s="361">
        <v>0</v>
      </c>
      <c r="J1405" s="361">
        <v>0</v>
      </c>
      <c r="K1405" s="361">
        <v>0</v>
      </c>
      <c r="L1405" s="361">
        <v>0</v>
      </c>
      <c r="M1405" s="361">
        <v>0</v>
      </c>
      <c r="N1405" s="361">
        <v>0</v>
      </c>
      <c r="O1405" s="361">
        <v>0</v>
      </c>
      <c r="P1405" s="361">
        <v>0</v>
      </c>
      <c r="Q1405" s="361">
        <v>0</v>
      </c>
      <c r="R1405" s="361">
        <v>0</v>
      </c>
      <c r="S1405" s="361">
        <v>0</v>
      </c>
      <c r="T1405" s="361">
        <v>0</v>
      </c>
      <c r="U1405" s="361">
        <v>0</v>
      </c>
      <c r="V1405" s="361">
        <v>0</v>
      </c>
      <c r="W1405" s="361">
        <v>0</v>
      </c>
      <c r="X1405" s="361">
        <v>0</v>
      </c>
      <c r="Y1405" s="361">
        <v>0</v>
      </c>
      <c r="Z1405" s="362">
        <f t="shared" si="92"/>
        <v>0</v>
      </c>
      <c r="AA1405" s="363"/>
    </row>
    <row r="1406" spans="1:27" s="364" customFormat="1" ht="12.75" customHeight="1">
      <c r="A1406" s="358">
        <f t="shared" si="91"/>
        <v>15</v>
      </c>
      <c r="B1406" s="398">
        <v>710407330030599</v>
      </c>
      <c r="C1406" s="417" t="s">
        <v>1557</v>
      </c>
      <c r="D1406" s="359">
        <f>+SUMIF('BG SISTEMA'!A:A,'CA EF'!B1406,'BG SISTEMA'!F:F)</f>
        <v>0</v>
      </c>
      <c r="E1406" s="360"/>
      <c r="F1406" s="360"/>
      <c r="G1406" s="361">
        <v>0</v>
      </c>
      <c r="H1406" s="361">
        <f t="shared" si="98"/>
        <v>0</v>
      </c>
      <c r="I1406" s="361">
        <v>0</v>
      </c>
      <c r="J1406" s="361">
        <v>0</v>
      </c>
      <c r="K1406" s="361">
        <v>0</v>
      </c>
      <c r="L1406" s="361">
        <v>0</v>
      </c>
      <c r="M1406" s="361">
        <v>0</v>
      </c>
      <c r="N1406" s="361">
        <v>0</v>
      </c>
      <c r="O1406" s="361">
        <v>0</v>
      </c>
      <c r="P1406" s="361">
        <v>0</v>
      </c>
      <c r="Q1406" s="361">
        <v>0</v>
      </c>
      <c r="R1406" s="361">
        <v>0</v>
      </c>
      <c r="S1406" s="361">
        <v>0</v>
      </c>
      <c r="T1406" s="361">
        <v>0</v>
      </c>
      <c r="U1406" s="361">
        <v>0</v>
      </c>
      <c r="V1406" s="361">
        <v>0</v>
      </c>
      <c r="W1406" s="361">
        <v>0</v>
      </c>
      <c r="X1406" s="361">
        <v>0</v>
      </c>
      <c r="Y1406" s="361">
        <v>0</v>
      </c>
      <c r="Z1406" s="362">
        <f t="shared" si="92"/>
        <v>0</v>
      </c>
      <c r="AA1406" s="365"/>
    </row>
    <row r="1407" spans="1:27" s="364" customFormat="1" ht="12.75" customHeight="1">
      <c r="A1407" s="358">
        <f t="shared" si="91"/>
        <v>15</v>
      </c>
      <c r="B1407" s="398">
        <v>710407330030601</v>
      </c>
      <c r="C1407" s="417" t="s">
        <v>1558</v>
      </c>
      <c r="D1407" s="359">
        <f>+SUMIF('BG SISTEMA'!A:A,'CA EF'!B1407,'BG SISTEMA'!F:F)</f>
        <v>0</v>
      </c>
      <c r="E1407" s="360"/>
      <c r="F1407" s="360"/>
      <c r="G1407" s="361">
        <v>0</v>
      </c>
      <c r="H1407" s="361">
        <f t="shared" si="98"/>
        <v>0</v>
      </c>
      <c r="I1407" s="361">
        <v>0</v>
      </c>
      <c r="J1407" s="361">
        <v>0</v>
      </c>
      <c r="K1407" s="361">
        <v>0</v>
      </c>
      <c r="L1407" s="361">
        <v>0</v>
      </c>
      <c r="M1407" s="361">
        <v>0</v>
      </c>
      <c r="N1407" s="361">
        <v>0</v>
      </c>
      <c r="O1407" s="361">
        <v>0</v>
      </c>
      <c r="P1407" s="361">
        <v>0</v>
      </c>
      <c r="Q1407" s="361">
        <v>0</v>
      </c>
      <c r="R1407" s="361">
        <v>0</v>
      </c>
      <c r="S1407" s="361">
        <v>0</v>
      </c>
      <c r="T1407" s="361">
        <v>0</v>
      </c>
      <c r="U1407" s="361">
        <v>0</v>
      </c>
      <c r="V1407" s="361">
        <v>0</v>
      </c>
      <c r="W1407" s="361">
        <v>0</v>
      </c>
      <c r="X1407" s="361">
        <v>0</v>
      </c>
      <c r="Y1407" s="361">
        <v>0</v>
      </c>
      <c r="Z1407" s="362">
        <f t="shared" si="92"/>
        <v>0</v>
      </c>
      <c r="AA1407" s="365"/>
    </row>
    <row r="1408" spans="1:27" s="364" customFormat="1" ht="12.75" customHeight="1">
      <c r="A1408" s="358">
        <f t="shared" si="91"/>
        <v>15</v>
      </c>
      <c r="B1408" s="398">
        <v>710407330030699</v>
      </c>
      <c r="C1408" s="417" t="s">
        <v>1559</v>
      </c>
      <c r="D1408" s="359">
        <f>+SUMIF('BG SISTEMA'!A:A,'CA EF'!B1408,'BG SISTEMA'!F:F)</f>
        <v>12060435</v>
      </c>
      <c r="E1408" s="360"/>
      <c r="F1408" s="360"/>
      <c r="G1408" s="361">
        <v>0</v>
      </c>
      <c r="H1408" s="361">
        <f t="shared" si="98"/>
        <v>12060435</v>
      </c>
      <c r="I1408" s="361">
        <v>0</v>
      </c>
      <c r="J1408" s="361">
        <v>0</v>
      </c>
      <c r="K1408" s="361">
        <v>0</v>
      </c>
      <c r="L1408" s="361">
        <v>0</v>
      </c>
      <c r="M1408" s="361">
        <v>0</v>
      </c>
      <c r="N1408" s="361">
        <f>-$H1408</f>
        <v>-12060435</v>
      </c>
      <c r="O1408" s="361">
        <v>0</v>
      </c>
      <c r="P1408" s="361">
        <v>0</v>
      </c>
      <c r="Q1408" s="361">
        <v>0</v>
      </c>
      <c r="R1408" s="361">
        <v>0</v>
      </c>
      <c r="S1408" s="361">
        <v>0</v>
      </c>
      <c r="T1408" s="361">
        <v>0</v>
      </c>
      <c r="U1408" s="361">
        <v>0</v>
      </c>
      <c r="V1408" s="361">
        <v>0</v>
      </c>
      <c r="W1408" s="361">
        <v>0</v>
      </c>
      <c r="X1408" s="361">
        <v>0</v>
      </c>
      <c r="Y1408" s="361">
        <v>0</v>
      </c>
      <c r="Z1408" s="362">
        <f t="shared" si="92"/>
        <v>0</v>
      </c>
      <c r="AA1408" s="365"/>
    </row>
    <row r="1409" spans="1:27" s="364" customFormat="1" ht="12.75" customHeight="1">
      <c r="A1409" s="358">
        <f t="shared" si="91"/>
        <v>15</v>
      </c>
      <c r="B1409" s="398">
        <v>710407330030701</v>
      </c>
      <c r="C1409" s="417" t="s">
        <v>1560</v>
      </c>
      <c r="D1409" s="359">
        <f>+SUMIF('BG SISTEMA'!A:A,'CA EF'!B1409,'BG SISTEMA'!F:F)</f>
        <v>0</v>
      </c>
      <c r="E1409" s="360"/>
      <c r="F1409" s="360"/>
      <c r="G1409" s="361">
        <v>0</v>
      </c>
      <c r="H1409" s="361">
        <f t="shared" si="98"/>
        <v>0</v>
      </c>
      <c r="I1409" s="361">
        <v>0</v>
      </c>
      <c r="J1409" s="361">
        <v>0</v>
      </c>
      <c r="K1409" s="361">
        <v>0</v>
      </c>
      <c r="L1409" s="361">
        <v>0</v>
      </c>
      <c r="M1409" s="361">
        <v>0</v>
      </c>
      <c r="N1409" s="361">
        <v>0</v>
      </c>
      <c r="O1409" s="361">
        <v>0</v>
      </c>
      <c r="P1409" s="361">
        <v>0</v>
      </c>
      <c r="Q1409" s="361">
        <v>0</v>
      </c>
      <c r="R1409" s="361">
        <v>0</v>
      </c>
      <c r="S1409" s="361">
        <v>0</v>
      </c>
      <c r="T1409" s="361">
        <v>0</v>
      </c>
      <c r="U1409" s="361">
        <v>0</v>
      </c>
      <c r="V1409" s="361">
        <v>0</v>
      </c>
      <c r="W1409" s="361">
        <v>0</v>
      </c>
      <c r="X1409" s="361">
        <v>0</v>
      </c>
      <c r="Y1409" s="361">
        <v>0</v>
      </c>
      <c r="Z1409" s="362">
        <f t="shared" si="92"/>
        <v>0</v>
      </c>
      <c r="AA1409" s="365"/>
    </row>
    <row r="1410" spans="1:27" s="364" customFormat="1" ht="12.75" customHeight="1">
      <c r="A1410" s="358">
        <f t="shared" si="91"/>
        <v>15</v>
      </c>
      <c r="B1410" s="398">
        <v>710407330030799</v>
      </c>
      <c r="C1410" s="417" t="s">
        <v>1561</v>
      </c>
      <c r="D1410" s="359">
        <f>+SUMIF('BG SISTEMA'!A:A,'CA EF'!B1410,'BG SISTEMA'!F:F)</f>
        <v>104463000</v>
      </c>
      <c r="E1410" s="360"/>
      <c r="F1410" s="360"/>
      <c r="G1410" s="361">
        <v>0</v>
      </c>
      <c r="H1410" s="361">
        <f t="shared" si="98"/>
        <v>104463000</v>
      </c>
      <c r="I1410" s="361">
        <v>0</v>
      </c>
      <c r="J1410" s="361">
        <v>0</v>
      </c>
      <c r="K1410" s="361">
        <v>0</v>
      </c>
      <c r="L1410" s="361">
        <v>0</v>
      </c>
      <c r="M1410" s="361">
        <v>0</v>
      </c>
      <c r="N1410" s="361">
        <f>-$H1410</f>
        <v>-104463000</v>
      </c>
      <c r="O1410" s="361">
        <v>0</v>
      </c>
      <c r="P1410" s="361">
        <v>0</v>
      </c>
      <c r="Q1410" s="361">
        <v>0</v>
      </c>
      <c r="R1410" s="361">
        <v>0</v>
      </c>
      <c r="S1410" s="361">
        <v>0</v>
      </c>
      <c r="T1410" s="361">
        <v>0</v>
      </c>
      <c r="U1410" s="361">
        <v>0</v>
      </c>
      <c r="V1410" s="361">
        <v>0</v>
      </c>
      <c r="W1410" s="361">
        <v>0</v>
      </c>
      <c r="X1410" s="361">
        <v>0</v>
      </c>
      <c r="Y1410" s="361">
        <v>0</v>
      </c>
      <c r="Z1410" s="362">
        <f t="shared" si="92"/>
        <v>0</v>
      </c>
      <c r="AA1410" s="365"/>
    </row>
    <row r="1411" spans="1:27" s="364" customFormat="1" ht="12.75" customHeight="1">
      <c r="A1411" s="358">
        <f t="shared" si="91"/>
        <v>15</v>
      </c>
      <c r="B1411" s="398">
        <v>710407330030801</v>
      </c>
      <c r="C1411" s="417" t="s">
        <v>1562</v>
      </c>
      <c r="D1411" s="359">
        <f>+SUMIF('BG SISTEMA'!A:A,'CA EF'!B1411,'BG SISTEMA'!F:F)</f>
        <v>0</v>
      </c>
      <c r="E1411" s="360"/>
      <c r="F1411" s="360"/>
      <c r="G1411" s="361">
        <v>0</v>
      </c>
      <c r="H1411" s="361">
        <f t="shared" si="98"/>
        <v>0</v>
      </c>
      <c r="I1411" s="361">
        <v>0</v>
      </c>
      <c r="J1411" s="361">
        <v>0</v>
      </c>
      <c r="K1411" s="361">
        <v>0</v>
      </c>
      <c r="L1411" s="361">
        <v>0</v>
      </c>
      <c r="M1411" s="361">
        <v>0</v>
      </c>
      <c r="N1411" s="361">
        <v>0</v>
      </c>
      <c r="O1411" s="361">
        <v>0</v>
      </c>
      <c r="P1411" s="361">
        <v>0</v>
      </c>
      <c r="Q1411" s="361">
        <v>0</v>
      </c>
      <c r="R1411" s="361">
        <v>0</v>
      </c>
      <c r="S1411" s="361">
        <v>0</v>
      </c>
      <c r="T1411" s="361">
        <v>0</v>
      </c>
      <c r="U1411" s="361">
        <v>0</v>
      </c>
      <c r="V1411" s="361">
        <v>0</v>
      </c>
      <c r="W1411" s="361">
        <v>0</v>
      </c>
      <c r="X1411" s="361">
        <v>0</v>
      </c>
      <c r="Y1411" s="361">
        <v>0</v>
      </c>
      <c r="Z1411" s="362">
        <f t="shared" si="92"/>
        <v>0</v>
      </c>
      <c r="AA1411" s="363"/>
    </row>
    <row r="1412" spans="1:27" s="364" customFormat="1" ht="12.75" customHeight="1">
      <c r="A1412" s="358">
        <f t="shared" si="89"/>
        <v>15</v>
      </c>
      <c r="B1412" s="398">
        <v>710407330030899</v>
      </c>
      <c r="C1412" s="417" t="s">
        <v>1563</v>
      </c>
      <c r="D1412" s="359">
        <f>+SUMIF('BG SISTEMA'!A:A,'CA EF'!B1412,'BG SISTEMA'!F:F)</f>
        <v>3799589</v>
      </c>
      <c r="E1412" s="360"/>
      <c r="F1412" s="360"/>
      <c r="G1412" s="361">
        <v>0</v>
      </c>
      <c r="H1412" s="361">
        <f>+D1412+E1412-F1412-G1412</f>
        <v>3799589</v>
      </c>
      <c r="I1412" s="361">
        <v>0</v>
      </c>
      <c r="J1412" s="361">
        <v>0</v>
      </c>
      <c r="K1412" s="361">
        <v>0</v>
      </c>
      <c r="L1412" s="361">
        <v>0</v>
      </c>
      <c r="M1412" s="361">
        <v>0</v>
      </c>
      <c r="N1412" s="361">
        <f>-$H1412</f>
        <v>-3799589</v>
      </c>
      <c r="O1412" s="361">
        <v>0</v>
      </c>
      <c r="P1412" s="361">
        <v>0</v>
      </c>
      <c r="Q1412" s="361">
        <v>0</v>
      </c>
      <c r="R1412" s="361">
        <v>0</v>
      </c>
      <c r="S1412" s="361">
        <v>0</v>
      </c>
      <c r="T1412" s="361">
        <v>0</v>
      </c>
      <c r="U1412" s="361">
        <v>0</v>
      </c>
      <c r="V1412" s="361">
        <v>0</v>
      </c>
      <c r="W1412" s="361">
        <v>0</v>
      </c>
      <c r="X1412" s="361">
        <v>0</v>
      </c>
      <c r="Y1412" s="361">
        <v>0</v>
      </c>
      <c r="Z1412" s="362">
        <f t="shared" si="63"/>
        <v>0</v>
      </c>
      <c r="AA1412" s="365"/>
    </row>
    <row r="1413" spans="1:27" s="364" customFormat="1" ht="12.75" customHeight="1">
      <c r="A1413" s="358">
        <f t="shared" si="89"/>
        <v>15</v>
      </c>
      <c r="B1413" s="398">
        <v>710407330030901</v>
      </c>
      <c r="C1413" s="417" t="s">
        <v>1564</v>
      </c>
      <c r="D1413" s="359">
        <f>+SUMIF('BG SISTEMA'!A:A,'CA EF'!B1413,'BG SISTEMA'!F:F)</f>
        <v>0</v>
      </c>
      <c r="E1413" s="360"/>
      <c r="F1413" s="360"/>
      <c r="G1413" s="361">
        <v>0</v>
      </c>
      <c r="H1413" s="361">
        <f t="shared" ref="H1413:H1476" si="99">+D1413+E1413-F1413-G1413</f>
        <v>0</v>
      </c>
      <c r="I1413" s="361">
        <v>0</v>
      </c>
      <c r="J1413" s="361">
        <v>0</v>
      </c>
      <c r="K1413" s="361">
        <v>0</v>
      </c>
      <c r="L1413" s="361">
        <v>0</v>
      </c>
      <c r="M1413" s="361">
        <v>0</v>
      </c>
      <c r="N1413" s="361">
        <v>0</v>
      </c>
      <c r="O1413" s="361">
        <v>0</v>
      </c>
      <c r="P1413" s="361">
        <v>0</v>
      </c>
      <c r="Q1413" s="361">
        <v>0</v>
      </c>
      <c r="R1413" s="361">
        <v>0</v>
      </c>
      <c r="S1413" s="361">
        <v>0</v>
      </c>
      <c r="T1413" s="361">
        <v>0</v>
      </c>
      <c r="U1413" s="361">
        <v>0</v>
      </c>
      <c r="V1413" s="361">
        <v>0</v>
      </c>
      <c r="W1413" s="361">
        <v>0</v>
      </c>
      <c r="X1413" s="361">
        <v>0</v>
      </c>
      <c r="Y1413" s="361">
        <v>0</v>
      </c>
      <c r="Z1413" s="362">
        <f t="shared" si="63"/>
        <v>0</v>
      </c>
      <c r="AA1413" s="365"/>
    </row>
    <row r="1414" spans="1:27" s="364" customFormat="1" ht="12.75" customHeight="1">
      <c r="A1414" s="358">
        <f t="shared" si="89"/>
        <v>15</v>
      </c>
      <c r="B1414" s="398">
        <v>710407330030999</v>
      </c>
      <c r="C1414" s="417" t="s">
        <v>1565</v>
      </c>
      <c r="D1414" s="359">
        <f>+SUMIF('BG SISTEMA'!A:A,'CA EF'!B1414,'BG SISTEMA'!F:F)</f>
        <v>35454542</v>
      </c>
      <c r="E1414" s="360"/>
      <c r="F1414" s="360"/>
      <c r="G1414" s="361">
        <v>0</v>
      </c>
      <c r="H1414" s="361">
        <f t="shared" si="99"/>
        <v>35454542</v>
      </c>
      <c r="I1414" s="361">
        <v>0</v>
      </c>
      <c r="J1414" s="361">
        <v>0</v>
      </c>
      <c r="K1414" s="361">
        <v>0</v>
      </c>
      <c r="L1414" s="361">
        <v>0</v>
      </c>
      <c r="M1414" s="361">
        <v>0</v>
      </c>
      <c r="N1414" s="361">
        <f>-$H1414</f>
        <v>-35454542</v>
      </c>
      <c r="O1414" s="361">
        <v>0</v>
      </c>
      <c r="P1414" s="361">
        <v>0</v>
      </c>
      <c r="Q1414" s="361">
        <v>0</v>
      </c>
      <c r="R1414" s="361">
        <v>0</v>
      </c>
      <c r="S1414" s="361">
        <v>0</v>
      </c>
      <c r="T1414" s="361">
        <v>0</v>
      </c>
      <c r="U1414" s="361">
        <v>0</v>
      </c>
      <c r="V1414" s="361">
        <v>0</v>
      </c>
      <c r="W1414" s="361">
        <v>0</v>
      </c>
      <c r="X1414" s="361">
        <v>0</v>
      </c>
      <c r="Y1414" s="361">
        <v>0</v>
      </c>
      <c r="Z1414" s="362">
        <f t="shared" si="63"/>
        <v>0</v>
      </c>
      <c r="AA1414" s="363"/>
    </row>
    <row r="1415" spans="1:27" s="364" customFormat="1" ht="12.75" customHeight="1">
      <c r="A1415" s="358">
        <f t="shared" si="89"/>
        <v>15</v>
      </c>
      <c r="B1415" s="398">
        <v>710407330031001</v>
      </c>
      <c r="C1415" s="417" t="s">
        <v>1566</v>
      </c>
      <c r="D1415" s="359">
        <f>+SUMIF('BG SISTEMA'!A:A,'CA EF'!B1415,'BG SISTEMA'!F:F)</f>
        <v>0</v>
      </c>
      <c r="E1415" s="360"/>
      <c r="F1415" s="360"/>
      <c r="G1415" s="361">
        <v>0</v>
      </c>
      <c r="H1415" s="361">
        <f t="shared" si="99"/>
        <v>0</v>
      </c>
      <c r="I1415" s="361">
        <v>0</v>
      </c>
      <c r="J1415" s="361">
        <v>0</v>
      </c>
      <c r="K1415" s="361">
        <v>0</v>
      </c>
      <c r="L1415" s="361">
        <v>0</v>
      </c>
      <c r="M1415" s="361">
        <v>0</v>
      </c>
      <c r="N1415" s="361">
        <v>0</v>
      </c>
      <c r="O1415" s="361">
        <v>0</v>
      </c>
      <c r="P1415" s="361">
        <v>0</v>
      </c>
      <c r="Q1415" s="361">
        <v>0</v>
      </c>
      <c r="R1415" s="361">
        <v>0</v>
      </c>
      <c r="S1415" s="361">
        <v>0</v>
      </c>
      <c r="T1415" s="361">
        <v>0</v>
      </c>
      <c r="U1415" s="361">
        <v>0</v>
      </c>
      <c r="V1415" s="361">
        <v>0</v>
      </c>
      <c r="W1415" s="361">
        <v>0</v>
      </c>
      <c r="X1415" s="361">
        <v>0</v>
      </c>
      <c r="Y1415" s="361">
        <v>0</v>
      </c>
      <c r="Z1415" s="362">
        <f t="shared" si="63"/>
        <v>0</v>
      </c>
      <c r="AA1415" s="363"/>
    </row>
    <row r="1416" spans="1:27" s="364" customFormat="1" ht="12.75" customHeight="1">
      <c r="A1416" s="358">
        <f t="shared" si="89"/>
        <v>15</v>
      </c>
      <c r="B1416" s="398">
        <v>710407330031099</v>
      </c>
      <c r="C1416" s="417" t="s">
        <v>1567</v>
      </c>
      <c r="D1416" s="359">
        <f>+SUMIF('BG SISTEMA'!A:A,'CA EF'!B1416,'BG SISTEMA'!F:F)</f>
        <v>73377300</v>
      </c>
      <c r="E1416" s="360"/>
      <c r="F1416" s="360"/>
      <c r="G1416" s="361">
        <v>0</v>
      </c>
      <c r="H1416" s="361">
        <f t="shared" si="99"/>
        <v>73377300</v>
      </c>
      <c r="I1416" s="361">
        <v>0</v>
      </c>
      <c r="J1416" s="361">
        <v>0</v>
      </c>
      <c r="K1416" s="361">
        <v>0</v>
      </c>
      <c r="L1416" s="361">
        <v>0</v>
      </c>
      <c r="M1416" s="361">
        <v>0</v>
      </c>
      <c r="N1416" s="361">
        <f>-$H1416</f>
        <v>-73377300</v>
      </c>
      <c r="O1416" s="361">
        <v>0</v>
      </c>
      <c r="P1416" s="361">
        <v>0</v>
      </c>
      <c r="Q1416" s="361">
        <v>0</v>
      </c>
      <c r="R1416" s="361">
        <v>0</v>
      </c>
      <c r="S1416" s="361">
        <v>0</v>
      </c>
      <c r="T1416" s="361">
        <v>0</v>
      </c>
      <c r="U1416" s="361">
        <v>0</v>
      </c>
      <c r="V1416" s="361">
        <v>0</v>
      </c>
      <c r="W1416" s="361">
        <v>0</v>
      </c>
      <c r="X1416" s="361">
        <v>0</v>
      </c>
      <c r="Y1416" s="361">
        <v>0</v>
      </c>
      <c r="Z1416" s="362">
        <f t="shared" si="63"/>
        <v>0</v>
      </c>
      <c r="AA1416" s="363"/>
    </row>
    <row r="1417" spans="1:27" s="364" customFormat="1" ht="12.75" customHeight="1">
      <c r="A1417" s="358">
        <f t="shared" si="89"/>
        <v>15</v>
      </c>
      <c r="B1417" s="398">
        <v>710407330031101</v>
      </c>
      <c r="C1417" s="417" t="s">
        <v>1568</v>
      </c>
      <c r="D1417" s="359">
        <f>+SUMIF('BG SISTEMA'!A:A,'CA EF'!B1417,'BG SISTEMA'!F:F)</f>
        <v>0</v>
      </c>
      <c r="E1417" s="360"/>
      <c r="F1417" s="360"/>
      <c r="G1417" s="361">
        <v>0</v>
      </c>
      <c r="H1417" s="361">
        <f t="shared" si="99"/>
        <v>0</v>
      </c>
      <c r="I1417" s="361">
        <v>0</v>
      </c>
      <c r="J1417" s="361">
        <v>0</v>
      </c>
      <c r="K1417" s="361">
        <v>0</v>
      </c>
      <c r="L1417" s="361">
        <v>0</v>
      </c>
      <c r="M1417" s="361">
        <v>0</v>
      </c>
      <c r="N1417" s="361">
        <v>0</v>
      </c>
      <c r="O1417" s="361">
        <v>0</v>
      </c>
      <c r="P1417" s="361">
        <v>0</v>
      </c>
      <c r="Q1417" s="361">
        <v>0</v>
      </c>
      <c r="R1417" s="361">
        <v>0</v>
      </c>
      <c r="S1417" s="361">
        <v>0</v>
      </c>
      <c r="T1417" s="361">
        <v>0</v>
      </c>
      <c r="U1417" s="361">
        <v>0</v>
      </c>
      <c r="V1417" s="361">
        <v>0</v>
      </c>
      <c r="W1417" s="361">
        <v>0</v>
      </c>
      <c r="X1417" s="361">
        <v>0</v>
      </c>
      <c r="Y1417" s="361">
        <v>0</v>
      </c>
      <c r="Z1417" s="362">
        <f t="shared" si="63"/>
        <v>0</v>
      </c>
      <c r="AA1417" s="365"/>
    </row>
    <row r="1418" spans="1:27" s="364" customFormat="1" ht="12.75" customHeight="1">
      <c r="A1418" s="358">
        <f t="shared" si="89"/>
        <v>15</v>
      </c>
      <c r="B1418" s="398">
        <v>710407330031199</v>
      </c>
      <c r="C1418" s="417" t="s">
        <v>1569</v>
      </c>
      <c r="D1418" s="359">
        <f>+SUMIF('BG SISTEMA'!A:A,'CA EF'!B1418,'BG SISTEMA'!F:F)</f>
        <v>9188127</v>
      </c>
      <c r="E1418" s="360"/>
      <c r="F1418" s="360"/>
      <c r="G1418" s="361">
        <v>0</v>
      </c>
      <c r="H1418" s="361">
        <f t="shared" si="99"/>
        <v>9188127</v>
      </c>
      <c r="I1418" s="361">
        <v>0</v>
      </c>
      <c r="J1418" s="361">
        <v>0</v>
      </c>
      <c r="K1418" s="361">
        <v>0</v>
      </c>
      <c r="L1418" s="361">
        <v>0</v>
      </c>
      <c r="M1418" s="361">
        <v>0</v>
      </c>
      <c r="N1418" s="361">
        <f>-$H1418</f>
        <v>-9188127</v>
      </c>
      <c r="O1418" s="361">
        <v>0</v>
      </c>
      <c r="P1418" s="361">
        <v>0</v>
      </c>
      <c r="Q1418" s="361">
        <v>0</v>
      </c>
      <c r="R1418" s="361">
        <v>0</v>
      </c>
      <c r="S1418" s="361">
        <v>0</v>
      </c>
      <c r="T1418" s="361">
        <v>0</v>
      </c>
      <c r="U1418" s="361">
        <v>0</v>
      </c>
      <c r="V1418" s="361">
        <v>0</v>
      </c>
      <c r="W1418" s="361">
        <v>0</v>
      </c>
      <c r="X1418" s="361">
        <v>0</v>
      </c>
      <c r="Y1418" s="361">
        <v>0</v>
      </c>
      <c r="Z1418" s="362">
        <f t="shared" ref="Z1418:Z1481" si="100">SUM(H1418:Y1418)</f>
        <v>0</v>
      </c>
      <c r="AA1418" s="365"/>
    </row>
    <row r="1419" spans="1:27" s="364" customFormat="1" ht="12.75" customHeight="1">
      <c r="A1419" s="358">
        <f t="shared" si="89"/>
        <v>15</v>
      </c>
      <c r="B1419" s="398">
        <v>710407330031201</v>
      </c>
      <c r="C1419" s="417" t="s">
        <v>1570</v>
      </c>
      <c r="D1419" s="359">
        <f>+SUMIF('BG SISTEMA'!A:A,'CA EF'!B1419,'BG SISTEMA'!F:F)</f>
        <v>0</v>
      </c>
      <c r="E1419" s="360"/>
      <c r="F1419" s="360"/>
      <c r="G1419" s="361">
        <v>0</v>
      </c>
      <c r="H1419" s="361">
        <f t="shared" si="99"/>
        <v>0</v>
      </c>
      <c r="I1419" s="361">
        <v>0</v>
      </c>
      <c r="J1419" s="361">
        <v>0</v>
      </c>
      <c r="K1419" s="361">
        <v>0</v>
      </c>
      <c r="L1419" s="361">
        <v>0</v>
      </c>
      <c r="M1419" s="361">
        <v>0</v>
      </c>
      <c r="N1419" s="361">
        <v>0</v>
      </c>
      <c r="O1419" s="361">
        <v>0</v>
      </c>
      <c r="P1419" s="361">
        <v>0</v>
      </c>
      <c r="Q1419" s="361">
        <v>0</v>
      </c>
      <c r="R1419" s="361">
        <v>0</v>
      </c>
      <c r="S1419" s="361">
        <v>0</v>
      </c>
      <c r="T1419" s="361">
        <v>0</v>
      </c>
      <c r="U1419" s="361">
        <v>0</v>
      </c>
      <c r="V1419" s="361">
        <v>0</v>
      </c>
      <c r="W1419" s="361">
        <v>0</v>
      </c>
      <c r="X1419" s="361">
        <v>0</v>
      </c>
      <c r="Y1419" s="361">
        <v>0</v>
      </c>
      <c r="Z1419" s="362">
        <f t="shared" si="100"/>
        <v>0</v>
      </c>
      <c r="AA1419" s="365"/>
    </row>
    <row r="1420" spans="1:27" s="364" customFormat="1" ht="12.75" customHeight="1">
      <c r="A1420" s="358">
        <f t="shared" si="89"/>
        <v>15</v>
      </c>
      <c r="B1420" s="398">
        <v>710407330031299</v>
      </c>
      <c r="C1420" s="417" t="s">
        <v>1571</v>
      </c>
      <c r="D1420" s="359">
        <f>+SUMIF('BG SISTEMA'!A:A,'CA EF'!B1420,'BG SISTEMA'!F:F)</f>
        <v>0</v>
      </c>
      <c r="E1420" s="360"/>
      <c r="F1420" s="360"/>
      <c r="G1420" s="361">
        <v>0</v>
      </c>
      <c r="H1420" s="361">
        <f t="shared" si="99"/>
        <v>0</v>
      </c>
      <c r="I1420" s="361">
        <v>0</v>
      </c>
      <c r="J1420" s="361">
        <v>0</v>
      </c>
      <c r="K1420" s="361">
        <v>0</v>
      </c>
      <c r="L1420" s="361">
        <v>0</v>
      </c>
      <c r="M1420" s="361">
        <v>0</v>
      </c>
      <c r="N1420" s="361">
        <v>0</v>
      </c>
      <c r="O1420" s="361">
        <v>0</v>
      </c>
      <c r="P1420" s="361">
        <v>0</v>
      </c>
      <c r="Q1420" s="361">
        <v>0</v>
      </c>
      <c r="R1420" s="361">
        <v>0</v>
      </c>
      <c r="S1420" s="361">
        <v>0</v>
      </c>
      <c r="T1420" s="361">
        <v>0</v>
      </c>
      <c r="U1420" s="361">
        <v>0</v>
      </c>
      <c r="V1420" s="361">
        <v>0</v>
      </c>
      <c r="W1420" s="361">
        <v>0</v>
      </c>
      <c r="X1420" s="361">
        <v>0</v>
      </c>
      <c r="Y1420" s="361">
        <v>0</v>
      </c>
      <c r="Z1420" s="362">
        <f t="shared" si="100"/>
        <v>0</v>
      </c>
      <c r="AA1420" s="365"/>
    </row>
    <row r="1421" spans="1:27" s="364" customFormat="1" ht="12.75" customHeight="1">
      <c r="A1421" s="358">
        <f t="shared" si="89"/>
        <v>15</v>
      </c>
      <c r="B1421" s="398">
        <v>710407330031301</v>
      </c>
      <c r="C1421" s="417" t="s">
        <v>1572</v>
      </c>
      <c r="D1421" s="359">
        <f>+SUMIF('BG SISTEMA'!A:A,'CA EF'!B1421,'BG SISTEMA'!F:F)</f>
        <v>0</v>
      </c>
      <c r="E1421" s="360"/>
      <c r="F1421" s="360"/>
      <c r="G1421" s="361">
        <v>0</v>
      </c>
      <c r="H1421" s="361">
        <f t="shared" si="99"/>
        <v>0</v>
      </c>
      <c r="I1421" s="361">
        <v>0</v>
      </c>
      <c r="J1421" s="361">
        <v>0</v>
      </c>
      <c r="K1421" s="361">
        <v>0</v>
      </c>
      <c r="L1421" s="361">
        <v>0</v>
      </c>
      <c r="M1421" s="361">
        <v>0</v>
      </c>
      <c r="N1421" s="361">
        <v>0</v>
      </c>
      <c r="O1421" s="361">
        <v>0</v>
      </c>
      <c r="P1421" s="361">
        <v>0</v>
      </c>
      <c r="Q1421" s="361">
        <v>0</v>
      </c>
      <c r="R1421" s="361">
        <v>0</v>
      </c>
      <c r="S1421" s="361">
        <v>0</v>
      </c>
      <c r="T1421" s="361">
        <v>0</v>
      </c>
      <c r="U1421" s="361">
        <v>0</v>
      </c>
      <c r="V1421" s="361">
        <v>0</v>
      </c>
      <c r="W1421" s="361">
        <v>0</v>
      </c>
      <c r="X1421" s="361">
        <v>0</v>
      </c>
      <c r="Y1421" s="361">
        <v>0</v>
      </c>
      <c r="Z1421" s="362">
        <f t="shared" si="100"/>
        <v>0</v>
      </c>
      <c r="AA1421" s="365"/>
    </row>
    <row r="1422" spans="1:27" s="364" customFormat="1" ht="12.75" customHeight="1">
      <c r="A1422" s="358">
        <f t="shared" si="89"/>
        <v>15</v>
      </c>
      <c r="B1422" s="398">
        <v>710407330031399</v>
      </c>
      <c r="C1422" s="417" t="s">
        <v>1573</v>
      </c>
      <c r="D1422" s="359">
        <f>+SUMIF('BG SISTEMA'!A:A,'CA EF'!B1422,'BG SISTEMA'!F:F)</f>
        <v>0</v>
      </c>
      <c r="E1422" s="360"/>
      <c r="F1422" s="360"/>
      <c r="G1422" s="361">
        <v>0</v>
      </c>
      <c r="H1422" s="361">
        <f t="shared" si="99"/>
        <v>0</v>
      </c>
      <c r="I1422" s="361">
        <v>0</v>
      </c>
      <c r="J1422" s="361">
        <v>0</v>
      </c>
      <c r="K1422" s="361">
        <v>0</v>
      </c>
      <c r="L1422" s="361">
        <v>0</v>
      </c>
      <c r="M1422" s="361">
        <v>0</v>
      </c>
      <c r="N1422" s="361">
        <v>0</v>
      </c>
      <c r="O1422" s="361">
        <v>0</v>
      </c>
      <c r="P1422" s="361">
        <v>0</v>
      </c>
      <c r="Q1422" s="361">
        <v>0</v>
      </c>
      <c r="R1422" s="361">
        <v>0</v>
      </c>
      <c r="S1422" s="361">
        <v>0</v>
      </c>
      <c r="T1422" s="361">
        <v>0</v>
      </c>
      <c r="U1422" s="361">
        <v>0</v>
      </c>
      <c r="V1422" s="361">
        <v>0</v>
      </c>
      <c r="W1422" s="361">
        <v>0</v>
      </c>
      <c r="X1422" s="361">
        <v>0</v>
      </c>
      <c r="Y1422" s="361">
        <v>0</v>
      </c>
      <c r="Z1422" s="362">
        <f t="shared" si="100"/>
        <v>0</v>
      </c>
      <c r="AA1422" s="365"/>
    </row>
    <row r="1423" spans="1:27" s="364" customFormat="1" ht="12.75" customHeight="1">
      <c r="A1423" s="358">
        <f t="shared" si="89"/>
        <v>15</v>
      </c>
      <c r="B1423" s="398">
        <v>710407330031401</v>
      </c>
      <c r="C1423" s="417" t="s">
        <v>1574</v>
      </c>
      <c r="D1423" s="359">
        <f>+SUMIF('BG SISTEMA'!A:A,'CA EF'!B1423,'BG SISTEMA'!F:F)</f>
        <v>0</v>
      </c>
      <c r="E1423" s="360"/>
      <c r="F1423" s="360"/>
      <c r="G1423" s="361">
        <v>0</v>
      </c>
      <c r="H1423" s="361">
        <f t="shared" si="99"/>
        <v>0</v>
      </c>
      <c r="I1423" s="361">
        <v>0</v>
      </c>
      <c r="J1423" s="361">
        <v>0</v>
      </c>
      <c r="K1423" s="361">
        <v>0</v>
      </c>
      <c r="L1423" s="361">
        <v>0</v>
      </c>
      <c r="M1423" s="361">
        <v>0</v>
      </c>
      <c r="N1423" s="361">
        <v>0</v>
      </c>
      <c r="O1423" s="361">
        <v>0</v>
      </c>
      <c r="P1423" s="361">
        <v>0</v>
      </c>
      <c r="Q1423" s="361">
        <v>0</v>
      </c>
      <c r="R1423" s="361">
        <v>0</v>
      </c>
      <c r="S1423" s="361">
        <v>0</v>
      </c>
      <c r="T1423" s="361">
        <v>0</v>
      </c>
      <c r="U1423" s="361">
        <v>0</v>
      </c>
      <c r="V1423" s="361">
        <v>0</v>
      </c>
      <c r="W1423" s="361">
        <v>0</v>
      </c>
      <c r="X1423" s="361">
        <v>0</v>
      </c>
      <c r="Y1423" s="361">
        <v>0</v>
      </c>
      <c r="Z1423" s="362">
        <f t="shared" si="100"/>
        <v>0</v>
      </c>
      <c r="AA1423" s="365"/>
    </row>
    <row r="1424" spans="1:27" s="364" customFormat="1" ht="12.75" customHeight="1">
      <c r="A1424" s="358">
        <f t="shared" si="89"/>
        <v>15</v>
      </c>
      <c r="B1424" s="398">
        <v>710407330031499</v>
      </c>
      <c r="C1424" s="417" t="s">
        <v>1575</v>
      </c>
      <c r="D1424" s="359">
        <f>+SUMIF('BG SISTEMA'!A:A,'CA EF'!B1424,'BG SISTEMA'!F:F)</f>
        <v>1594893</v>
      </c>
      <c r="E1424" s="360"/>
      <c r="F1424" s="360"/>
      <c r="G1424" s="361">
        <v>0</v>
      </c>
      <c r="H1424" s="361">
        <f t="shared" si="99"/>
        <v>1594893</v>
      </c>
      <c r="I1424" s="361">
        <v>0</v>
      </c>
      <c r="J1424" s="361">
        <v>0</v>
      </c>
      <c r="K1424" s="361">
        <v>0</v>
      </c>
      <c r="L1424" s="361">
        <v>0</v>
      </c>
      <c r="M1424" s="361">
        <v>0</v>
      </c>
      <c r="N1424" s="361">
        <f>-$H1424</f>
        <v>-1594893</v>
      </c>
      <c r="O1424" s="361">
        <v>0</v>
      </c>
      <c r="P1424" s="361">
        <v>0</v>
      </c>
      <c r="Q1424" s="361">
        <v>0</v>
      </c>
      <c r="R1424" s="361">
        <v>0</v>
      </c>
      <c r="S1424" s="361">
        <v>0</v>
      </c>
      <c r="T1424" s="361">
        <v>0</v>
      </c>
      <c r="U1424" s="361">
        <v>0</v>
      </c>
      <c r="V1424" s="361">
        <v>0</v>
      </c>
      <c r="W1424" s="361">
        <v>0</v>
      </c>
      <c r="X1424" s="361">
        <v>0</v>
      </c>
      <c r="Y1424" s="361">
        <v>0</v>
      </c>
      <c r="Z1424" s="362">
        <f t="shared" si="100"/>
        <v>0</v>
      </c>
      <c r="AA1424" s="363"/>
    </row>
    <row r="1425" spans="1:27" s="364" customFormat="1" ht="12.75" customHeight="1">
      <c r="A1425" s="358">
        <f t="shared" si="89"/>
        <v>15</v>
      </c>
      <c r="B1425" s="398">
        <v>710407330031501</v>
      </c>
      <c r="C1425" s="417" t="s">
        <v>1576</v>
      </c>
      <c r="D1425" s="359">
        <f>+SUMIF('BG SISTEMA'!A:A,'CA EF'!B1425,'BG SISTEMA'!F:F)</f>
        <v>433163522.19999999</v>
      </c>
      <c r="E1425" s="360"/>
      <c r="F1425" s="360">
        <v>76798326</v>
      </c>
      <c r="G1425" s="361">
        <v>0</v>
      </c>
      <c r="H1425" s="361">
        <f t="shared" si="99"/>
        <v>356365196.19999999</v>
      </c>
      <c r="I1425" s="361">
        <v>0</v>
      </c>
      <c r="J1425" s="361">
        <v>0</v>
      </c>
      <c r="K1425" s="361">
        <v>0</v>
      </c>
      <c r="L1425" s="361">
        <v>0</v>
      </c>
      <c r="M1425" s="361">
        <v>0</v>
      </c>
      <c r="N1425" s="361">
        <f>-$H1425</f>
        <v>-356365196.19999999</v>
      </c>
      <c r="O1425" s="361">
        <v>0</v>
      </c>
      <c r="P1425" s="361">
        <v>0</v>
      </c>
      <c r="Q1425" s="361">
        <v>0</v>
      </c>
      <c r="R1425" s="361">
        <v>0</v>
      </c>
      <c r="S1425" s="361">
        <v>0</v>
      </c>
      <c r="T1425" s="361">
        <v>0</v>
      </c>
      <c r="U1425" s="361">
        <v>0</v>
      </c>
      <c r="V1425" s="361">
        <v>0</v>
      </c>
      <c r="W1425" s="361">
        <v>0</v>
      </c>
      <c r="X1425" s="361">
        <v>0</v>
      </c>
      <c r="Y1425" s="361">
        <v>0</v>
      </c>
      <c r="Z1425" s="362">
        <f t="shared" si="100"/>
        <v>0</v>
      </c>
      <c r="AA1425" s="365"/>
    </row>
    <row r="1426" spans="1:27" s="364" customFormat="1" ht="12.75" customHeight="1">
      <c r="A1426" s="358">
        <f t="shared" si="89"/>
        <v>15</v>
      </c>
      <c r="B1426" s="398">
        <v>710407330031599</v>
      </c>
      <c r="C1426" s="417" t="s">
        <v>1577</v>
      </c>
      <c r="D1426" s="359">
        <f>+SUMIF('BG SISTEMA'!A:A,'CA EF'!B1426,'BG SISTEMA'!F:F)</f>
        <v>6517339</v>
      </c>
      <c r="E1426" s="360"/>
      <c r="F1426" s="360"/>
      <c r="G1426" s="361">
        <v>0</v>
      </c>
      <c r="H1426" s="361">
        <f t="shared" si="99"/>
        <v>6517339</v>
      </c>
      <c r="I1426" s="361">
        <v>0</v>
      </c>
      <c r="J1426" s="361">
        <v>0</v>
      </c>
      <c r="K1426" s="361">
        <v>0</v>
      </c>
      <c r="L1426" s="361">
        <v>0</v>
      </c>
      <c r="M1426" s="361">
        <v>0</v>
      </c>
      <c r="N1426" s="361">
        <f>-$H1426</f>
        <v>-6517339</v>
      </c>
      <c r="O1426" s="361">
        <v>0</v>
      </c>
      <c r="P1426" s="361">
        <v>0</v>
      </c>
      <c r="Q1426" s="361">
        <v>0</v>
      </c>
      <c r="R1426" s="361">
        <v>0</v>
      </c>
      <c r="S1426" s="361">
        <v>0</v>
      </c>
      <c r="T1426" s="361">
        <v>0</v>
      </c>
      <c r="U1426" s="361">
        <v>0</v>
      </c>
      <c r="V1426" s="361">
        <v>0</v>
      </c>
      <c r="W1426" s="361">
        <v>0</v>
      </c>
      <c r="X1426" s="361">
        <v>0</v>
      </c>
      <c r="Y1426" s="361">
        <v>0</v>
      </c>
      <c r="Z1426" s="362">
        <f t="shared" si="100"/>
        <v>0</v>
      </c>
      <c r="AA1426" s="365"/>
    </row>
    <row r="1427" spans="1:27" s="364" customFormat="1" ht="12.75" customHeight="1">
      <c r="A1427" s="358">
        <f t="shared" si="89"/>
        <v>15</v>
      </c>
      <c r="B1427" s="398">
        <v>710407330031601</v>
      </c>
      <c r="C1427" s="417" t="s">
        <v>1578</v>
      </c>
      <c r="D1427" s="359">
        <f>+SUMIF('BG SISTEMA'!A:A,'CA EF'!B1427,'BG SISTEMA'!F:F)</f>
        <v>0</v>
      </c>
      <c r="E1427" s="360"/>
      <c r="F1427" s="360"/>
      <c r="G1427" s="361">
        <v>0</v>
      </c>
      <c r="H1427" s="361">
        <f t="shared" si="99"/>
        <v>0</v>
      </c>
      <c r="I1427" s="361">
        <v>0</v>
      </c>
      <c r="J1427" s="361">
        <v>0</v>
      </c>
      <c r="K1427" s="361">
        <v>0</v>
      </c>
      <c r="L1427" s="361">
        <v>0</v>
      </c>
      <c r="M1427" s="361">
        <v>0</v>
      </c>
      <c r="N1427" s="361">
        <v>0</v>
      </c>
      <c r="O1427" s="361">
        <v>0</v>
      </c>
      <c r="P1427" s="361">
        <v>0</v>
      </c>
      <c r="Q1427" s="361">
        <v>0</v>
      </c>
      <c r="R1427" s="361">
        <v>0</v>
      </c>
      <c r="S1427" s="361">
        <v>0</v>
      </c>
      <c r="T1427" s="361">
        <v>0</v>
      </c>
      <c r="U1427" s="361">
        <v>0</v>
      </c>
      <c r="V1427" s="361">
        <v>0</v>
      </c>
      <c r="W1427" s="361">
        <v>0</v>
      </c>
      <c r="X1427" s="361">
        <v>0</v>
      </c>
      <c r="Y1427" s="361">
        <v>0</v>
      </c>
      <c r="Z1427" s="362">
        <f t="shared" si="100"/>
        <v>0</v>
      </c>
      <c r="AA1427" s="365"/>
    </row>
    <row r="1428" spans="1:27" s="364" customFormat="1" ht="12.75" customHeight="1">
      <c r="A1428" s="358">
        <f t="shared" si="89"/>
        <v>15</v>
      </c>
      <c r="B1428" s="398">
        <v>710407330031699</v>
      </c>
      <c r="C1428" s="417" t="s">
        <v>1579</v>
      </c>
      <c r="D1428" s="359">
        <f>+SUMIF('BG SISTEMA'!A:A,'CA EF'!B1428,'BG SISTEMA'!F:F)</f>
        <v>0</v>
      </c>
      <c r="E1428" s="360"/>
      <c r="F1428" s="360"/>
      <c r="G1428" s="361">
        <v>0</v>
      </c>
      <c r="H1428" s="361">
        <f t="shared" si="99"/>
        <v>0</v>
      </c>
      <c r="I1428" s="361">
        <v>0</v>
      </c>
      <c r="J1428" s="361">
        <v>0</v>
      </c>
      <c r="K1428" s="361">
        <v>0</v>
      </c>
      <c r="L1428" s="361">
        <v>0</v>
      </c>
      <c r="M1428" s="361">
        <v>0</v>
      </c>
      <c r="N1428" s="361">
        <v>0</v>
      </c>
      <c r="O1428" s="361">
        <v>0</v>
      </c>
      <c r="P1428" s="361">
        <v>0</v>
      </c>
      <c r="Q1428" s="361">
        <v>0</v>
      </c>
      <c r="R1428" s="361">
        <v>0</v>
      </c>
      <c r="S1428" s="361">
        <v>0</v>
      </c>
      <c r="T1428" s="361">
        <v>0</v>
      </c>
      <c r="U1428" s="361">
        <v>0</v>
      </c>
      <c r="V1428" s="361">
        <v>0</v>
      </c>
      <c r="W1428" s="361">
        <v>0</v>
      </c>
      <c r="X1428" s="361">
        <v>0</v>
      </c>
      <c r="Y1428" s="361">
        <v>0</v>
      </c>
      <c r="Z1428" s="362">
        <f t="shared" si="100"/>
        <v>0</v>
      </c>
      <c r="AA1428" s="365"/>
    </row>
    <row r="1429" spans="1:27" s="364" customFormat="1" ht="12.75" customHeight="1">
      <c r="A1429" s="358">
        <f t="shared" si="89"/>
        <v>15</v>
      </c>
      <c r="B1429" s="398">
        <v>710407330031701</v>
      </c>
      <c r="C1429" s="417" t="s">
        <v>1580</v>
      </c>
      <c r="D1429" s="359">
        <f>+SUMIF('BG SISTEMA'!A:A,'CA EF'!B1429,'BG SISTEMA'!F:F)</f>
        <v>0</v>
      </c>
      <c r="E1429" s="360"/>
      <c r="F1429" s="360"/>
      <c r="G1429" s="361">
        <v>0</v>
      </c>
      <c r="H1429" s="361">
        <f t="shared" si="99"/>
        <v>0</v>
      </c>
      <c r="I1429" s="361">
        <v>0</v>
      </c>
      <c r="J1429" s="361">
        <v>0</v>
      </c>
      <c r="K1429" s="361">
        <v>0</v>
      </c>
      <c r="L1429" s="361">
        <v>0</v>
      </c>
      <c r="M1429" s="361">
        <v>0</v>
      </c>
      <c r="N1429" s="361">
        <v>0</v>
      </c>
      <c r="O1429" s="361">
        <v>0</v>
      </c>
      <c r="P1429" s="361">
        <v>0</v>
      </c>
      <c r="Q1429" s="361">
        <v>0</v>
      </c>
      <c r="R1429" s="361">
        <v>0</v>
      </c>
      <c r="S1429" s="361">
        <v>0</v>
      </c>
      <c r="T1429" s="361">
        <v>0</v>
      </c>
      <c r="U1429" s="361">
        <v>0</v>
      </c>
      <c r="V1429" s="361">
        <v>0</v>
      </c>
      <c r="W1429" s="361">
        <v>0</v>
      </c>
      <c r="X1429" s="361">
        <v>0</v>
      </c>
      <c r="Y1429" s="361">
        <v>0</v>
      </c>
      <c r="Z1429" s="362">
        <f t="shared" si="100"/>
        <v>0</v>
      </c>
      <c r="AA1429" s="363"/>
    </row>
    <row r="1430" spans="1:27" s="364" customFormat="1" ht="12.75" customHeight="1">
      <c r="A1430" s="358">
        <f t="shared" si="89"/>
        <v>15</v>
      </c>
      <c r="B1430" s="398">
        <v>710407330031799</v>
      </c>
      <c r="C1430" s="417" t="s">
        <v>1581</v>
      </c>
      <c r="D1430" s="359">
        <f>+SUMIF('BG SISTEMA'!A:A,'CA EF'!B1430,'BG SISTEMA'!F:F)</f>
        <v>1195640</v>
      </c>
      <c r="E1430" s="360"/>
      <c r="F1430" s="360"/>
      <c r="G1430" s="361">
        <v>0</v>
      </c>
      <c r="H1430" s="361">
        <f t="shared" si="99"/>
        <v>1195640</v>
      </c>
      <c r="I1430" s="361">
        <v>0</v>
      </c>
      <c r="J1430" s="361">
        <v>0</v>
      </c>
      <c r="K1430" s="361">
        <v>0</v>
      </c>
      <c r="L1430" s="361">
        <v>0</v>
      </c>
      <c r="M1430" s="361">
        <v>0</v>
      </c>
      <c r="N1430" s="361">
        <f>-$H1430</f>
        <v>-1195640</v>
      </c>
      <c r="O1430" s="361">
        <v>0</v>
      </c>
      <c r="P1430" s="361">
        <v>0</v>
      </c>
      <c r="Q1430" s="361">
        <v>0</v>
      </c>
      <c r="R1430" s="361">
        <v>0</v>
      </c>
      <c r="S1430" s="361">
        <v>0</v>
      </c>
      <c r="T1430" s="361">
        <v>0</v>
      </c>
      <c r="U1430" s="361">
        <v>0</v>
      </c>
      <c r="V1430" s="361">
        <v>0</v>
      </c>
      <c r="W1430" s="361">
        <v>0</v>
      </c>
      <c r="X1430" s="361">
        <v>0</v>
      </c>
      <c r="Y1430" s="361">
        <v>0</v>
      </c>
      <c r="Z1430" s="362">
        <f t="shared" si="100"/>
        <v>0</v>
      </c>
      <c r="AA1430" s="365"/>
    </row>
    <row r="1431" spans="1:27" s="364" customFormat="1" ht="12.75" customHeight="1">
      <c r="A1431" s="358">
        <f t="shared" si="89"/>
        <v>15</v>
      </c>
      <c r="B1431" s="398">
        <v>710407330031801</v>
      </c>
      <c r="C1431" s="417" t="s">
        <v>1582</v>
      </c>
      <c r="D1431" s="359">
        <f>+SUMIF('BG SISTEMA'!A:A,'CA EF'!B1431,'BG SISTEMA'!F:F)</f>
        <v>0</v>
      </c>
      <c r="E1431" s="360"/>
      <c r="F1431" s="360"/>
      <c r="G1431" s="361">
        <v>0</v>
      </c>
      <c r="H1431" s="361">
        <f t="shared" si="99"/>
        <v>0</v>
      </c>
      <c r="I1431" s="361">
        <v>0</v>
      </c>
      <c r="J1431" s="361">
        <v>0</v>
      </c>
      <c r="K1431" s="361">
        <v>0</v>
      </c>
      <c r="L1431" s="361">
        <v>0</v>
      </c>
      <c r="M1431" s="361">
        <v>0</v>
      </c>
      <c r="N1431" s="361">
        <v>0</v>
      </c>
      <c r="O1431" s="361">
        <v>0</v>
      </c>
      <c r="P1431" s="361">
        <v>0</v>
      </c>
      <c r="Q1431" s="361">
        <v>0</v>
      </c>
      <c r="R1431" s="361">
        <v>0</v>
      </c>
      <c r="S1431" s="361">
        <v>0</v>
      </c>
      <c r="T1431" s="361">
        <v>0</v>
      </c>
      <c r="U1431" s="361">
        <v>0</v>
      </c>
      <c r="V1431" s="361">
        <v>0</v>
      </c>
      <c r="W1431" s="361">
        <v>0</v>
      </c>
      <c r="X1431" s="361">
        <v>0</v>
      </c>
      <c r="Y1431" s="361">
        <v>0</v>
      </c>
      <c r="Z1431" s="362">
        <f t="shared" si="100"/>
        <v>0</v>
      </c>
      <c r="AA1431" s="365"/>
    </row>
    <row r="1432" spans="1:27" s="364" customFormat="1" ht="12.75" customHeight="1">
      <c r="A1432" s="358">
        <f t="shared" si="89"/>
        <v>15</v>
      </c>
      <c r="B1432" s="398">
        <v>710407330031899</v>
      </c>
      <c r="C1432" s="417" t="s">
        <v>1583</v>
      </c>
      <c r="D1432" s="359">
        <f>+SUMIF('BG SISTEMA'!A:A,'CA EF'!B1432,'BG SISTEMA'!F:F)</f>
        <v>78151538</v>
      </c>
      <c r="E1432" s="360"/>
      <c r="F1432" s="360"/>
      <c r="G1432" s="361">
        <v>0</v>
      </c>
      <c r="H1432" s="361">
        <f t="shared" si="99"/>
        <v>78151538</v>
      </c>
      <c r="I1432" s="361">
        <v>0</v>
      </c>
      <c r="J1432" s="361">
        <v>0</v>
      </c>
      <c r="K1432" s="361">
        <v>0</v>
      </c>
      <c r="L1432" s="361">
        <v>0</v>
      </c>
      <c r="M1432" s="361">
        <v>0</v>
      </c>
      <c r="N1432" s="361">
        <f>-$H1432</f>
        <v>-78151538</v>
      </c>
      <c r="O1432" s="361">
        <v>0</v>
      </c>
      <c r="P1432" s="361">
        <v>0</v>
      </c>
      <c r="Q1432" s="361">
        <v>0</v>
      </c>
      <c r="R1432" s="361">
        <v>0</v>
      </c>
      <c r="S1432" s="361">
        <v>0</v>
      </c>
      <c r="T1432" s="361">
        <v>0</v>
      </c>
      <c r="U1432" s="361">
        <v>0</v>
      </c>
      <c r="V1432" s="361">
        <v>0</v>
      </c>
      <c r="W1432" s="361">
        <v>0</v>
      </c>
      <c r="X1432" s="361">
        <v>0</v>
      </c>
      <c r="Y1432" s="361">
        <v>0</v>
      </c>
      <c r="Z1432" s="362">
        <f t="shared" si="100"/>
        <v>0</v>
      </c>
      <c r="AA1432" s="365"/>
    </row>
    <row r="1433" spans="1:27" s="364" customFormat="1" ht="12.75" customHeight="1">
      <c r="A1433" s="358">
        <f t="shared" si="89"/>
        <v>15</v>
      </c>
      <c r="B1433" s="398">
        <v>710407330031901</v>
      </c>
      <c r="C1433" s="417" t="s">
        <v>1584</v>
      </c>
      <c r="D1433" s="359">
        <f>+SUMIF('BG SISTEMA'!A:A,'CA EF'!B1433,'BG SISTEMA'!F:F)</f>
        <v>0</v>
      </c>
      <c r="E1433" s="360"/>
      <c r="F1433" s="360"/>
      <c r="G1433" s="361">
        <v>0</v>
      </c>
      <c r="H1433" s="361">
        <f t="shared" si="99"/>
        <v>0</v>
      </c>
      <c r="I1433" s="361">
        <v>0</v>
      </c>
      <c r="J1433" s="361">
        <v>0</v>
      </c>
      <c r="K1433" s="361">
        <v>0</v>
      </c>
      <c r="L1433" s="361">
        <v>0</v>
      </c>
      <c r="M1433" s="361">
        <v>0</v>
      </c>
      <c r="N1433" s="361">
        <v>0</v>
      </c>
      <c r="O1433" s="361">
        <v>0</v>
      </c>
      <c r="P1433" s="361">
        <v>0</v>
      </c>
      <c r="Q1433" s="361">
        <v>0</v>
      </c>
      <c r="R1433" s="361">
        <v>0</v>
      </c>
      <c r="S1433" s="361">
        <v>0</v>
      </c>
      <c r="T1433" s="361">
        <v>0</v>
      </c>
      <c r="U1433" s="361">
        <v>0</v>
      </c>
      <c r="V1433" s="361">
        <v>0</v>
      </c>
      <c r="W1433" s="361">
        <v>0</v>
      </c>
      <c r="X1433" s="361">
        <v>0</v>
      </c>
      <c r="Y1433" s="361">
        <v>0</v>
      </c>
      <c r="Z1433" s="362">
        <f t="shared" si="100"/>
        <v>0</v>
      </c>
      <c r="AA1433" s="365"/>
    </row>
    <row r="1434" spans="1:27" s="364" customFormat="1" ht="12.75" customHeight="1">
      <c r="A1434" s="358">
        <f t="shared" si="89"/>
        <v>15</v>
      </c>
      <c r="B1434" s="398">
        <v>710407330031999</v>
      </c>
      <c r="C1434" s="417" t="s">
        <v>1585</v>
      </c>
      <c r="D1434" s="359">
        <f>+SUMIF('BG SISTEMA'!A:A,'CA EF'!B1434,'BG SISTEMA'!F:F)</f>
        <v>0</v>
      </c>
      <c r="E1434" s="360"/>
      <c r="F1434" s="360"/>
      <c r="G1434" s="361">
        <v>0</v>
      </c>
      <c r="H1434" s="361">
        <f t="shared" si="99"/>
        <v>0</v>
      </c>
      <c r="I1434" s="361">
        <v>0</v>
      </c>
      <c r="J1434" s="361">
        <v>0</v>
      </c>
      <c r="K1434" s="361">
        <v>0</v>
      </c>
      <c r="L1434" s="361">
        <v>0</v>
      </c>
      <c r="M1434" s="361">
        <v>0</v>
      </c>
      <c r="N1434" s="361">
        <v>0</v>
      </c>
      <c r="O1434" s="361">
        <v>0</v>
      </c>
      <c r="P1434" s="361">
        <v>0</v>
      </c>
      <c r="Q1434" s="361">
        <v>0</v>
      </c>
      <c r="R1434" s="361">
        <v>0</v>
      </c>
      <c r="S1434" s="361">
        <v>0</v>
      </c>
      <c r="T1434" s="361">
        <v>0</v>
      </c>
      <c r="U1434" s="361">
        <v>0</v>
      </c>
      <c r="V1434" s="361">
        <v>0</v>
      </c>
      <c r="W1434" s="361">
        <v>0</v>
      </c>
      <c r="X1434" s="361">
        <v>0</v>
      </c>
      <c r="Y1434" s="361">
        <v>0</v>
      </c>
      <c r="Z1434" s="362">
        <f t="shared" si="100"/>
        <v>0</v>
      </c>
      <c r="AA1434" s="365"/>
    </row>
    <row r="1435" spans="1:27" s="364" customFormat="1" ht="12.75" customHeight="1">
      <c r="A1435" s="358">
        <f t="shared" si="89"/>
        <v>15</v>
      </c>
      <c r="B1435" s="398">
        <v>710407330032001</v>
      </c>
      <c r="C1435" s="417" t="s">
        <v>1586</v>
      </c>
      <c r="D1435" s="359">
        <f>+SUMIF('BG SISTEMA'!A:A,'CA EF'!B1435,'BG SISTEMA'!F:F)</f>
        <v>0</v>
      </c>
      <c r="E1435" s="360"/>
      <c r="F1435" s="360"/>
      <c r="G1435" s="361">
        <v>0</v>
      </c>
      <c r="H1435" s="361">
        <f t="shared" si="99"/>
        <v>0</v>
      </c>
      <c r="I1435" s="361">
        <v>0</v>
      </c>
      <c r="J1435" s="361">
        <v>0</v>
      </c>
      <c r="K1435" s="361">
        <v>0</v>
      </c>
      <c r="L1435" s="361">
        <v>0</v>
      </c>
      <c r="M1435" s="361">
        <v>0</v>
      </c>
      <c r="N1435" s="361">
        <v>0</v>
      </c>
      <c r="O1435" s="361">
        <v>0</v>
      </c>
      <c r="P1435" s="361">
        <v>0</v>
      </c>
      <c r="Q1435" s="361">
        <v>0</v>
      </c>
      <c r="R1435" s="361">
        <v>0</v>
      </c>
      <c r="S1435" s="361">
        <v>0</v>
      </c>
      <c r="T1435" s="361">
        <v>0</v>
      </c>
      <c r="U1435" s="361">
        <v>0</v>
      </c>
      <c r="V1435" s="361">
        <v>0</v>
      </c>
      <c r="W1435" s="361">
        <v>0</v>
      </c>
      <c r="X1435" s="361">
        <v>0</v>
      </c>
      <c r="Y1435" s="361">
        <v>0</v>
      </c>
      <c r="Z1435" s="362">
        <f t="shared" si="100"/>
        <v>0</v>
      </c>
      <c r="AA1435" s="365"/>
    </row>
    <row r="1436" spans="1:27" s="364" customFormat="1" ht="12.75" customHeight="1">
      <c r="A1436" s="358">
        <f t="shared" si="89"/>
        <v>15</v>
      </c>
      <c r="B1436" s="398">
        <v>710407330032099</v>
      </c>
      <c r="C1436" s="417" t="s">
        <v>1587</v>
      </c>
      <c r="D1436" s="359">
        <f>+SUMIF('BG SISTEMA'!A:A,'CA EF'!B1436,'BG SISTEMA'!F:F)</f>
        <v>5817982</v>
      </c>
      <c r="E1436" s="360"/>
      <c r="F1436" s="360"/>
      <c r="G1436" s="361">
        <v>0</v>
      </c>
      <c r="H1436" s="361">
        <f t="shared" si="99"/>
        <v>5817982</v>
      </c>
      <c r="I1436" s="361">
        <v>0</v>
      </c>
      <c r="J1436" s="361">
        <v>0</v>
      </c>
      <c r="K1436" s="361">
        <v>0</v>
      </c>
      <c r="L1436" s="361">
        <v>0</v>
      </c>
      <c r="M1436" s="361">
        <v>0</v>
      </c>
      <c r="N1436" s="361">
        <f>-$H1436</f>
        <v>-5817982</v>
      </c>
      <c r="O1436" s="361">
        <v>0</v>
      </c>
      <c r="P1436" s="361">
        <v>0</v>
      </c>
      <c r="Q1436" s="361">
        <v>0</v>
      </c>
      <c r="R1436" s="361">
        <v>0</v>
      </c>
      <c r="S1436" s="361">
        <v>0</v>
      </c>
      <c r="T1436" s="361">
        <v>0</v>
      </c>
      <c r="U1436" s="361">
        <v>0</v>
      </c>
      <c r="V1436" s="361">
        <v>0</v>
      </c>
      <c r="W1436" s="361">
        <v>0</v>
      </c>
      <c r="X1436" s="361">
        <v>0</v>
      </c>
      <c r="Y1436" s="361">
        <v>0</v>
      </c>
      <c r="Z1436" s="362">
        <f t="shared" si="100"/>
        <v>0</v>
      </c>
      <c r="AA1436" s="363"/>
    </row>
    <row r="1437" spans="1:27" s="364" customFormat="1" ht="12.75" customHeight="1">
      <c r="A1437" s="358">
        <f t="shared" si="89"/>
        <v>15</v>
      </c>
      <c r="B1437" s="398">
        <v>710407330032101</v>
      </c>
      <c r="C1437" s="417" t="s">
        <v>1588</v>
      </c>
      <c r="D1437" s="359">
        <f>+SUMIF('BG SISTEMA'!A:A,'CA EF'!B1437,'BG SISTEMA'!F:F)</f>
        <v>0</v>
      </c>
      <c r="E1437" s="360"/>
      <c r="F1437" s="360"/>
      <c r="G1437" s="361">
        <v>0</v>
      </c>
      <c r="H1437" s="361">
        <f t="shared" si="99"/>
        <v>0</v>
      </c>
      <c r="I1437" s="361">
        <v>0</v>
      </c>
      <c r="J1437" s="361">
        <v>0</v>
      </c>
      <c r="K1437" s="361">
        <v>0</v>
      </c>
      <c r="L1437" s="361">
        <v>0</v>
      </c>
      <c r="M1437" s="361">
        <v>0</v>
      </c>
      <c r="N1437" s="361">
        <v>0</v>
      </c>
      <c r="O1437" s="361">
        <v>0</v>
      </c>
      <c r="P1437" s="361">
        <v>0</v>
      </c>
      <c r="Q1437" s="361">
        <v>0</v>
      </c>
      <c r="R1437" s="361">
        <v>0</v>
      </c>
      <c r="S1437" s="361">
        <v>0</v>
      </c>
      <c r="T1437" s="361">
        <v>0</v>
      </c>
      <c r="U1437" s="361">
        <v>0</v>
      </c>
      <c r="V1437" s="361">
        <v>0</v>
      </c>
      <c r="W1437" s="361">
        <v>0</v>
      </c>
      <c r="X1437" s="361">
        <v>0</v>
      </c>
      <c r="Y1437" s="361">
        <v>0</v>
      </c>
      <c r="Z1437" s="362">
        <f t="shared" si="100"/>
        <v>0</v>
      </c>
      <c r="AA1437" s="365"/>
    </row>
    <row r="1438" spans="1:27" s="364" customFormat="1" ht="12.75" customHeight="1">
      <c r="A1438" s="358">
        <f t="shared" si="89"/>
        <v>15</v>
      </c>
      <c r="B1438" s="398">
        <v>710407330032199</v>
      </c>
      <c r="C1438" s="417" t="s">
        <v>1589</v>
      </c>
      <c r="D1438" s="359">
        <f>+SUMIF('BG SISTEMA'!A:A,'CA EF'!B1438,'BG SISTEMA'!F:F)</f>
        <v>11496534</v>
      </c>
      <c r="E1438" s="360"/>
      <c r="F1438" s="360"/>
      <c r="G1438" s="361">
        <v>0</v>
      </c>
      <c r="H1438" s="361">
        <f t="shared" si="99"/>
        <v>11496534</v>
      </c>
      <c r="I1438" s="361">
        <v>0</v>
      </c>
      <c r="J1438" s="361">
        <v>0</v>
      </c>
      <c r="K1438" s="361">
        <v>0</v>
      </c>
      <c r="L1438" s="361">
        <v>0</v>
      </c>
      <c r="M1438" s="361">
        <v>0</v>
      </c>
      <c r="N1438" s="361">
        <f>-$H1438</f>
        <v>-11496534</v>
      </c>
      <c r="O1438" s="361">
        <v>0</v>
      </c>
      <c r="P1438" s="361">
        <v>0</v>
      </c>
      <c r="Q1438" s="361">
        <v>0</v>
      </c>
      <c r="R1438" s="361">
        <v>0</v>
      </c>
      <c r="S1438" s="361">
        <v>0</v>
      </c>
      <c r="T1438" s="361">
        <v>0</v>
      </c>
      <c r="U1438" s="361">
        <v>0</v>
      </c>
      <c r="V1438" s="361">
        <v>0</v>
      </c>
      <c r="W1438" s="361">
        <v>0</v>
      </c>
      <c r="X1438" s="361">
        <v>0</v>
      </c>
      <c r="Y1438" s="361">
        <v>0</v>
      </c>
      <c r="Z1438" s="362">
        <f t="shared" si="100"/>
        <v>0</v>
      </c>
      <c r="AA1438" s="365"/>
    </row>
    <row r="1439" spans="1:27" s="364" customFormat="1" ht="12.75" customHeight="1">
      <c r="A1439" s="358">
        <f t="shared" si="89"/>
        <v>15</v>
      </c>
      <c r="B1439" s="398">
        <v>710407330032201</v>
      </c>
      <c r="C1439" s="417" t="s">
        <v>1590</v>
      </c>
      <c r="D1439" s="359">
        <f>+SUMIF('BG SISTEMA'!A:A,'CA EF'!B1439,'BG SISTEMA'!F:F)</f>
        <v>0</v>
      </c>
      <c r="E1439" s="360"/>
      <c r="F1439" s="360"/>
      <c r="G1439" s="361">
        <v>0</v>
      </c>
      <c r="H1439" s="361">
        <f t="shared" si="99"/>
        <v>0</v>
      </c>
      <c r="I1439" s="361">
        <v>0</v>
      </c>
      <c r="J1439" s="361">
        <v>0</v>
      </c>
      <c r="K1439" s="361">
        <v>0</v>
      </c>
      <c r="L1439" s="361">
        <v>0</v>
      </c>
      <c r="M1439" s="361">
        <v>0</v>
      </c>
      <c r="N1439" s="361">
        <v>0</v>
      </c>
      <c r="O1439" s="361">
        <v>0</v>
      </c>
      <c r="P1439" s="361">
        <v>0</v>
      </c>
      <c r="Q1439" s="361">
        <v>0</v>
      </c>
      <c r="R1439" s="361">
        <v>0</v>
      </c>
      <c r="S1439" s="361">
        <v>0</v>
      </c>
      <c r="T1439" s="361">
        <v>0</v>
      </c>
      <c r="U1439" s="361">
        <v>0</v>
      </c>
      <c r="V1439" s="361">
        <v>0</v>
      </c>
      <c r="W1439" s="361">
        <v>0</v>
      </c>
      <c r="X1439" s="361">
        <v>0</v>
      </c>
      <c r="Y1439" s="361">
        <v>0</v>
      </c>
      <c r="Z1439" s="362">
        <f t="shared" si="100"/>
        <v>0</v>
      </c>
      <c r="AA1439" s="365"/>
    </row>
    <row r="1440" spans="1:27" s="364" customFormat="1" ht="12.75" customHeight="1">
      <c r="A1440" s="358">
        <f t="shared" si="89"/>
        <v>15</v>
      </c>
      <c r="B1440" s="398">
        <v>710407330032299</v>
      </c>
      <c r="C1440" s="417" t="s">
        <v>1591</v>
      </c>
      <c r="D1440" s="359">
        <f>+SUMIF('BG SISTEMA'!A:A,'CA EF'!B1440,'BG SISTEMA'!F:F)</f>
        <v>345900</v>
      </c>
      <c r="E1440" s="360"/>
      <c r="F1440" s="360"/>
      <c r="G1440" s="361">
        <v>0</v>
      </c>
      <c r="H1440" s="361">
        <f t="shared" si="99"/>
        <v>345900</v>
      </c>
      <c r="I1440" s="361">
        <v>0</v>
      </c>
      <c r="J1440" s="361">
        <v>0</v>
      </c>
      <c r="K1440" s="361">
        <v>0</v>
      </c>
      <c r="L1440" s="361">
        <v>0</v>
      </c>
      <c r="M1440" s="361">
        <v>0</v>
      </c>
      <c r="N1440" s="361">
        <f>-$H1440</f>
        <v>-345900</v>
      </c>
      <c r="O1440" s="361">
        <v>0</v>
      </c>
      <c r="P1440" s="361">
        <v>0</v>
      </c>
      <c r="Q1440" s="361">
        <v>0</v>
      </c>
      <c r="R1440" s="361">
        <v>0</v>
      </c>
      <c r="S1440" s="361">
        <v>0</v>
      </c>
      <c r="T1440" s="361">
        <v>0</v>
      </c>
      <c r="U1440" s="361">
        <v>0</v>
      </c>
      <c r="V1440" s="361">
        <v>0</v>
      </c>
      <c r="W1440" s="361">
        <v>0</v>
      </c>
      <c r="X1440" s="361">
        <v>0</v>
      </c>
      <c r="Y1440" s="361">
        <v>0</v>
      </c>
      <c r="Z1440" s="362">
        <f t="shared" si="100"/>
        <v>0</v>
      </c>
      <c r="AA1440" s="365"/>
    </row>
    <row r="1441" spans="1:27" s="364" customFormat="1" ht="12.75" customHeight="1">
      <c r="A1441" s="358">
        <f t="shared" si="89"/>
        <v>15</v>
      </c>
      <c r="B1441" s="398">
        <v>710407330032301</v>
      </c>
      <c r="C1441" s="417" t="s">
        <v>1592</v>
      </c>
      <c r="D1441" s="359">
        <f>+SUMIF('BG SISTEMA'!A:A,'CA EF'!B1441,'BG SISTEMA'!F:F)</f>
        <v>0</v>
      </c>
      <c r="E1441" s="360"/>
      <c r="F1441" s="360"/>
      <c r="G1441" s="361">
        <v>0</v>
      </c>
      <c r="H1441" s="361">
        <f t="shared" si="99"/>
        <v>0</v>
      </c>
      <c r="I1441" s="361">
        <v>0</v>
      </c>
      <c r="J1441" s="361">
        <v>0</v>
      </c>
      <c r="K1441" s="361">
        <v>0</v>
      </c>
      <c r="L1441" s="361">
        <v>0</v>
      </c>
      <c r="M1441" s="361">
        <v>0</v>
      </c>
      <c r="N1441" s="361">
        <v>0</v>
      </c>
      <c r="O1441" s="361">
        <v>0</v>
      </c>
      <c r="P1441" s="361">
        <v>0</v>
      </c>
      <c r="Q1441" s="361">
        <v>0</v>
      </c>
      <c r="R1441" s="361">
        <v>0</v>
      </c>
      <c r="S1441" s="361">
        <v>0</v>
      </c>
      <c r="T1441" s="361">
        <v>0</v>
      </c>
      <c r="U1441" s="361">
        <v>0</v>
      </c>
      <c r="V1441" s="361">
        <v>0</v>
      </c>
      <c r="W1441" s="361">
        <v>0</v>
      </c>
      <c r="X1441" s="361">
        <v>0</v>
      </c>
      <c r="Y1441" s="361">
        <v>0</v>
      </c>
      <c r="Z1441" s="362">
        <f t="shared" si="100"/>
        <v>0</v>
      </c>
      <c r="AA1441" s="363"/>
    </row>
    <row r="1442" spans="1:27" s="364" customFormat="1" ht="12.75" customHeight="1">
      <c r="A1442" s="358">
        <f t="shared" ref="A1442:A1505" si="101">+LEN(B1442)</f>
        <v>15</v>
      </c>
      <c r="B1442" s="398">
        <v>710407330032399</v>
      </c>
      <c r="C1442" s="417" t="s">
        <v>1593</v>
      </c>
      <c r="D1442" s="359">
        <f>+SUMIF('BG SISTEMA'!A:A,'CA EF'!B1442,'BG SISTEMA'!F:F)</f>
        <v>10586557</v>
      </c>
      <c r="E1442" s="360"/>
      <c r="F1442" s="360"/>
      <c r="G1442" s="361">
        <v>0</v>
      </c>
      <c r="H1442" s="361">
        <f t="shared" si="99"/>
        <v>10586557</v>
      </c>
      <c r="I1442" s="361">
        <v>0</v>
      </c>
      <c r="J1442" s="361">
        <v>0</v>
      </c>
      <c r="K1442" s="361">
        <v>0</v>
      </c>
      <c r="L1442" s="361">
        <v>0</v>
      </c>
      <c r="M1442" s="361">
        <v>0</v>
      </c>
      <c r="N1442" s="361">
        <f>-$H1442</f>
        <v>-10586557</v>
      </c>
      <c r="O1442" s="361">
        <v>0</v>
      </c>
      <c r="P1442" s="361">
        <v>0</v>
      </c>
      <c r="Q1442" s="361">
        <v>0</v>
      </c>
      <c r="R1442" s="361">
        <v>0</v>
      </c>
      <c r="S1442" s="361">
        <v>0</v>
      </c>
      <c r="T1442" s="361">
        <v>0</v>
      </c>
      <c r="U1442" s="361">
        <v>0</v>
      </c>
      <c r="V1442" s="361">
        <v>0</v>
      </c>
      <c r="W1442" s="361">
        <v>0</v>
      </c>
      <c r="X1442" s="361">
        <v>0</v>
      </c>
      <c r="Y1442" s="361">
        <v>0</v>
      </c>
      <c r="Z1442" s="362">
        <f t="shared" si="100"/>
        <v>0</v>
      </c>
      <c r="AA1442" s="365"/>
    </row>
    <row r="1443" spans="1:27" s="364" customFormat="1" ht="12.75" customHeight="1">
      <c r="A1443" s="358">
        <f t="shared" si="101"/>
        <v>15</v>
      </c>
      <c r="B1443" s="398">
        <v>710407330032401</v>
      </c>
      <c r="C1443" s="417" t="s">
        <v>1594</v>
      </c>
      <c r="D1443" s="359">
        <f>+SUMIF('BG SISTEMA'!A:A,'CA EF'!B1443,'BG SISTEMA'!F:F)</f>
        <v>0</v>
      </c>
      <c r="E1443" s="360"/>
      <c r="F1443" s="360"/>
      <c r="G1443" s="361">
        <v>0</v>
      </c>
      <c r="H1443" s="361">
        <f t="shared" si="99"/>
        <v>0</v>
      </c>
      <c r="I1443" s="361">
        <v>0</v>
      </c>
      <c r="J1443" s="361">
        <v>0</v>
      </c>
      <c r="K1443" s="361">
        <v>0</v>
      </c>
      <c r="L1443" s="361">
        <v>0</v>
      </c>
      <c r="M1443" s="361">
        <v>0</v>
      </c>
      <c r="N1443" s="361">
        <v>0</v>
      </c>
      <c r="O1443" s="361">
        <v>0</v>
      </c>
      <c r="P1443" s="361">
        <v>0</v>
      </c>
      <c r="Q1443" s="361">
        <v>0</v>
      </c>
      <c r="R1443" s="361">
        <v>0</v>
      </c>
      <c r="S1443" s="361">
        <v>0</v>
      </c>
      <c r="T1443" s="361">
        <v>0</v>
      </c>
      <c r="U1443" s="361">
        <v>0</v>
      </c>
      <c r="V1443" s="361">
        <v>0</v>
      </c>
      <c r="W1443" s="361">
        <v>0</v>
      </c>
      <c r="X1443" s="361">
        <v>0</v>
      </c>
      <c r="Y1443" s="361">
        <v>0</v>
      </c>
      <c r="Z1443" s="362">
        <f t="shared" si="100"/>
        <v>0</v>
      </c>
      <c r="AA1443" s="365"/>
    </row>
    <row r="1444" spans="1:27" s="364" customFormat="1" ht="12.75" customHeight="1">
      <c r="A1444" s="358">
        <f t="shared" si="101"/>
        <v>15</v>
      </c>
      <c r="B1444" s="398">
        <v>710407330032499</v>
      </c>
      <c r="C1444" s="417" t="s">
        <v>1595</v>
      </c>
      <c r="D1444" s="359">
        <f>+SUMIF('BG SISTEMA'!A:A,'CA EF'!B1444,'BG SISTEMA'!F:F)</f>
        <v>0</v>
      </c>
      <c r="E1444" s="360"/>
      <c r="F1444" s="360"/>
      <c r="G1444" s="361">
        <v>0</v>
      </c>
      <c r="H1444" s="361">
        <f t="shared" si="99"/>
        <v>0</v>
      </c>
      <c r="I1444" s="361">
        <v>0</v>
      </c>
      <c r="J1444" s="361">
        <v>0</v>
      </c>
      <c r="K1444" s="361">
        <v>0</v>
      </c>
      <c r="L1444" s="361">
        <v>0</v>
      </c>
      <c r="M1444" s="361">
        <v>0</v>
      </c>
      <c r="N1444" s="361">
        <v>0</v>
      </c>
      <c r="O1444" s="361">
        <v>0</v>
      </c>
      <c r="P1444" s="361">
        <v>0</v>
      </c>
      <c r="Q1444" s="361">
        <v>0</v>
      </c>
      <c r="R1444" s="361">
        <v>0</v>
      </c>
      <c r="S1444" s="361">
        <v>0</v>
      </c>
      <c r="T1444" s="361">
        <v>0</v>
      </c>
      <c r="U1444" s="361">
        <v>0</v>
      </c>
      <c r="V1444" s="361">
        <v>0</v>
      </c>
      <c r="W1444" s="361">
        <v>0</v>
      </c>
      <c r="X1444" s="361">
        <v>0</v>
      </c>
      <c r="Y1444" s="361">
        <v>0</v>
      </c>
      <c r="Z1444" s="362">
        <f t="shared" si="100"/>
        <v>0</v>
      </c>
      <c r="AA1444" s="365"/>
    </row>
    <row r="1445" spans="1:27" s="364" customFormat="1" ht="12.75" customHeight="1">
      <c r="A1445" s="358">
        <f t="shared" si="101"/>
        <v>15</v>
      </c>
      <c r="B1445" s="398">
        <v>710407330032501</v>
      </c>
      <c r="C1445" s="417" t="s">
        <v>1596</v>
      </c>
      <c r="D1445" s="359">
        <f>+SUMIF('BG SISTEMA'!A:A,'CA EF'!B1445,'BG SISTEMA'!F:F)</f>
        <v>0</v>
      </c>
      <c r="E1445" s="360"/>
      <c r="F1445" s="360"/>
      <c r="G1445" s="361">
        <v>0</v>
      </c>
      <c r="H1445" s="361">
        <f t="shared" si="99"/>
        <v>0</v>
      </c>
      <c r="I1445" s="361">
        <v>0</v>
      </c>
      <c r="J1445" s="361">
        <v>0</v>
      </c>
      <c r="K1445" s="361">
        <v>0</v>
      </c>
      <c r="L1445" s="361">
        <v>0</v>
      </c>
      <c r="M1445" s="361">
        <v>0</v>
      </c>
      <c r="N1445" s="361">
        <v>0</v>
      </c>
      <c r="O1445" s="361">
        <v>0</v>
      </c>
      <c r="P1445" s="361">
        <v>0</v>
      </c>
      <c r="Q1445" s="361">
        <v>0</v>
      </c>
      <c r="R1445" s="361">
        <v>0</v>
      </c>
      <c r="S1445" s="361">
        <v>0</v>
      </c>
      <c r="T1445" s="361">
        <v>0</v>
      </c>
      <c r="U1445" s="361">
        <v>0</v>
      </c>
      <c r="V1445" s="361">
        <v>0</v>
      </c>
      <c r="W1445" s="361">
        <v>0</v>
      </c>
      <c r="X1445" s="361">
        <v>0</v>
      </c>
      <c r="Y1445" s="361">
        <v>0</v>
      </c>
      <c r="Z1445" s="362">
        <f t="shared" si="100"/>
        <v>0</v>
      </c>
      <c r="AA1445" s="365"/>
    </row>
    <row r="1446" spans="1:27" s="364" customFormat="1" ht="12.75" customHeight="1">
      <c r="A1446" s="358">
        <f t="shared" si="101"/>
        <v>15</v>
      </c>
      <c r="B1446" s="398">
        <v>710407330032599</v>
      </c>
      <c r="C1446" s="417" t="s">
        <v>1597</v>
      </c>
      <c r="D1446" s="359">
        <f>+SUMIF('BG SISTEMA'!A:A,'CA EF'!B1446,'BG SISTEMA'!F:F)</f>
        <v>190909</v>
      </c>
      <c r="E1446" s="360"/>
      <c r="F1446" s="360"/>
      <c r="G1446" s="361">
        <v>0</v>
      </c>
      <c r="H1446" s="361">
        <f t="shared" si="99"/>
        <v>190909</v>
      </c>
      <c r="I1446" s="361">
        <v>0</v>
      </c>
      <c r="J1446" s="361">
        <v>0</v>
      </c>
      <c r="K1446" s="361">
        <v>0</v>
      </c>
      <c r="L1446" s="361">
        <v>0</v>
      </c>
      <c r="M1446" s="361">
        <v>0</v>
      </c>
      <c r="N1446" s="361">
        <f>-$H1446</f>
        <v>-190909</v>
      </c>
      <c r="O1446" s="361">
        <v>0</v>
      </c>
      <c r="P1446" s="361">
        <v>0</v>
      </c>
      <c r="Q1446" s="361">
        <v>0</v>
      </c>
      <c r="R1446" s="361">
        <v>0</v>
      </c>
      <c r="S1446" s="361">
        <v>0</v>
      </c>
      <c r="T1446" s="361">
        <v>0</v>
      </c>
      <c r="U1446" s="361">
        <v>0</v>
      </c>
      <c r="V1446" s="361">
        <v>0</v>
      </c>
      <c r="W1446" s="361">
        <v>0</v>
      </c>
      <c r="X1446" s="361">
        <v>0</v>
      </c>
      <c r="Y1446" s="361">
        <v>0</v>
      </c>
      <c r="Z1446" s="362">
        <f t="shared" si="100"/>
        <v>0</v>
      </c>
      <c r="AA1446" s="365"/>
    </row>
    <row r="1447" spans="1:27" s="364" customFormat="1" ht="12.75" customHeight="1">
      <c r="A1447" s="358">
        <f t="shared" si="101"/>
        <v>15</v>
      </c>
      <c r="B1447" s="398">
        <v>710407330032601</v>
      </c>
      <c r="C1447" s="417" t="s">
        <v>1598</v>
      </c>
      <c r="D1447" s="359">
        <f>+SUMIF('BG SISTEMA'!A:A,'CA EF'!B1447,'BG SISTEMA'!F:F)</f>
        <v>0</v>
      </c>
      <c r="E1447" s="360"/>
      <c r="F1447" s="360"/>
      <c r="G1447" s="361">
        <v>0</v>
      </c>
      <c r="H1447" s="361">
        <f t="shared" si="99"/>
        <v>0</v>
      </c>
      <c r="I1447" s="361">
        <v>0</v>
      </c>
      <c r="J1447" s="361">
        <v>0</v>
      </c>
      <c r="K1447" s="361">
        <v>0</v>
      </c>
      <c r="L1447" s="361">
        <v>0</v>
      </c>
      <c r="M1447" s="361">
        <v>0</v>
      </c>
      <c r="N1447" s="361">
        <v>0</v>
      </c>
      <c r="O1447" s="361">
        <v>0</v>
      </c>
      <c r="P1447" s="361">
        <v>0</v>
      </c>
      <c r="Q1447" s="361">
        <v>0</v>
      </c>
      <c r="R1447" s="361">
        <v>0</v>
      </c>
      <c r="S1447" s="361">
        <v>0</v>
      </c>
      <c r="T1447" s="361">
        <v>0</v>
      </c>
      <c r="U1447" s="361">
        <v>0</v>
      </c>
      <c r="V1447" s="361">
        <v>0</v>
      </c>
      <c r="W1447" s="361">
        <v>0</v>
      </c>
      <c r="X1447" s="361">
        <v>0</v>
      </c>
      <c r="Y1447" s="361">
        <v>0</v>
      </c>
      <c r="Z1447" s="362">
        <f t="shared" si="100"/>
        <v>0</v>
      </c>
      <c r="AA1447" s="363"/>
    </row>
    <row r="1448" spans="1:27" s="364" customFormat="1" ht="12.75" customHeight="1">
      <c r="A1448" s="358">
        <f t="shared" si="101"/>
        <v>15</v>
      </c>
      <c r="B1448" s="398">
        <v>710407330032699</v>
      </c>
      <c r="C1448" s="417" t="s">
        <v>1599</v>
      </c>
      <c r="D1448" s="359">
        <f>+SUMIF('BG SISTEMA'!A:A,'CA EF'!B1448,'BG SISTEMA'!F:F)</f>
        <v>0</v>
      </c>
      <c r="E1448" s="360"/>
      <c r="F1448" s="360"/>
      <c r="G1448" s="361">
        <v>0</v>
      </c>
      <c r="H1448" s="361">
        <f t="shared" si="99"/>
        <v>0</v>
      </c>
      <c r="I1448" s="361">
        <v>0</v>
      </c>
      <c r="J1448" s="361">
        <v>0</v>
      </c>
      <c r="K1448" s="361">
        <v>0</v>
      </c>
      <c r="L1448" s="361">
        <v>0</v>
      </c>
      <c r="M1448" s="361">
        <v>0</v>
      </c>
      <c r="N1448" s="361">
        <v>0</v>
      </c>
      <c r="O1448" s="361">
        <v>0</v>
      </c>
      <c r="P1448" s="361">
        <v>0</v>
      </c>
      <c r="Q1448" s="361">
        <v>0</v>
      </c>
      <c r="R1448" s="361">
        <v>0</v>
      </c>
      <c r="S1448" s="361">
        <v>0</v>
      </c>
      <c r="T1448" s="361">
        <v>0</v>
      </c>
      <c r="U1448" s="361">
        <v>0</v>
      </c>
      <c r="V1448" s="361">
        <v>0</v>
      </c>
      <c r="W1448" s="361">
        <v>0</v>
      </c>
      <c r="X1448" s="361">
        <v>0</v>
      </c>
      <c r="Y1448" s="361">
        <v>0</v>
      </c>
      <c r="Z1448" s="362">
        <f t="shared" si="100"/>
        <v>0</v>
      </c>
      <c r="AA1448" s="365"/>
    </row>
    <row r="1449" spans="1:27" s="364" customFormat="1" ht="12.75" customHeight="1">
      <c r="A1449" s="358">
        <f t="shared" si="101"/>
        <v>15</v>
      </c>
      <c r="B1449" s="398">
        <v>710407330032701</v>
      </c>
      <c r="C1449" s="417" t="s">
        <v>1600</v>
      </c>
      <c r="D1449" s="359">
        <f>+SUMIF('BG SISTEMA'!A:A,'CA EF'!B1449,'BG SISTEMA'!F:F)</f>
        <v>0</v>
      </c>
      <c r="E1449" s="360"/>
      <c r="F1449" s="360"/>
      <c r="G1449" s="361">
        <v>0</v>
      </c>
      <c r="H1449" s="361">
        <f t="shared" si="99"/>
        <v>0</v>
      </c>
      <c r="I1449" s="361">
        <v>0</v>
      </c>
      <c r="J1449" s="361">
        <v>0</v>
      </c>
      <c r="K1449" s="361">
        <v>0</v>
      </c>
      <c r="L1449" s="361">
        <v>0</v>
      </c>
      <c r="M1449" s="361">
        <v>0</v>
      </c>
      <c r="N1449" s="361">
        <v>0</v>
      </c>
      <c r="O1449" s="361">
        <v>0</v>
      </c>
      <c r="P1449" s="361">
        <v>0</v>
      </c>
      <c r="Q1449" s="361">
        <v>0</v>
      </c>
      <c r="R1449" s="361">
        <v>0</v>
      </c>
      <c r="S1449" s="361">
        <v>0</v>
      </c>
      <c r="T1449" s="361">
        <v>0</v>
      </c>
      <c r="U1449" s="361">
        <v>0</v>
      </c>
      <c r="V1449" s="361">
        <v>0</v>
      </c>
      <c r="W1449" s="361">
        <v>0</v>
      </c>
      <c r="X1449" s="361">
        <v>0</v>
      </c>
      <c r="Y1449" s="361">
        <v>0</v>
      </c>
      <c r="Z1449" s="362">
        <f t="shared" si="100"/>
        <v>0</v>
      </c>
      <c r="AA1449" s="365"/>
    </row>
    <row r="1450" spans="1:27" s="364" customFormat="1" ht="12.75" customHeight="1">
      <c r="A1450" s="358">
        <f t="shared" si="101"/>
        <v>15</v>
      </c>
      <c r="B1450" s="398">
        <v>710407330032799</v>
      </c>
      <c r="C1450" s="417" t="s">
        <v>1601</v>
      </c>
      <c r="D1450" s="359">
        <f>+SUMIF('BG SISTEMA'!A:A,'CA EF'!B1450,'BG SISTEMA'!F:F)</f>
        <v>29280000</v>
      </c>
      <c r="E1450" s="360"/>
      <c r="F1450" s="360"/>
      <c r="G1450" s="361">
        <v>0</v>
      </c>
      <c r="H1450" s="361">
        <f t="shared" si="99"/>
        <v>29280000</v>
      </c>
      <c r="I1450" s="361">
        <v>0</v>
      </c>
      <c r="J1450" s="361">
        <v>0</v>
      </c>
      <c r="K1450" s="361">
        <v>0</v>
      </c>
      <c r="L1450" s="361">
        <v>0</v>
      </c>
      <c r="M1450" s="361">
        <v>0</v>
      </c>
      <c r="N1450" s="361">
        <f>-$H1450</f>
        <v>-29280000</v>
      </c>
      <c r="O1450" s="361">
        <v>0</v>
      </c>
      <c r="P1450" s="361">
        <v>0</v>
      </c>
      <c r="Q1450" s="361">
        <v>0</v>
      </c>
      <c r="R1450" s="361">
        <v>0</v>
      </c>
      <c r="S1450" s="361">
        <v>0</v>
      </c>
      <c r="T1450" s="361">
        <v>0</v>
      </c>
      <c r="U1450" s="361">
        <v>0</v>
      </c>
      <c r="V1450" s="361">
        <v>0</v>
      </c>
      <c r="W1450" s="361">
        <v>0</v>
      </c>
      <c r="X1450" s="361">
        <v>0</v>
      </c>
      <c r="Y1450" s="361">
        <v>0</v>
      </c>
      <c r="Z1450" s="362">
        <f t="shared" si="100"/>
        <v>0</v>
      </c>
      <c r="AA1450" s="365"/>
    </row>
    <row r="1451" spans="1:27" s="364" customFormat="1" ht="12.75" customHeight="1">
      <c r="A1451" s="358">
        <f t="shared" si="101"/>
        <v>15</v>
      </c>
      <c r="B1451" s="398">
        <v>710407330032801</v>
      </c>
      <c r="C1451" s="417" t="s">
        <v>1602</v>
      </c>
      <c r="D1451" s="359">
        <f>+SUMIF('BG SISTEMA'!A:A,'CA EF'!B1451,'BG SISTEMA'!F:F)</f>
        <v>0</v>
      </c>
      <c r="E1451" s="360"/>
      <c r="F1451" s="360"/>
      <c r="G1451" s="361">
        <v>0</v>
      </c>
      <c r="H1451" s="361">
        <f t="shared" si="99"/>
        <v>0</v>
      </c>
      <c r="I1451" s="361">
        <v>0</v>
      </c>
      <c r="J1451" s="361">
        <v>0</v>
      </c>
      <c r="K1451" s="361">
        <v>0</v>
      </c>
      <c r="L1451" s="361">
        <v>0</v>
      </c>
      <c r="M1451" s="361">
        <v>0</v>
      </c>
      <c r="N1451" s="361">
        <v>0</v>
      </c>
      <c r="O1451" s="361">
        <v>0</v>
      </c>
      <c r="P1451" s="361">
        <v>0</v>
      </c>
      <c r="Q1451" s="361">
        <v>0</v>
      </c>
      <c r="R1451" s="361">
        <v>0</v>
      </c>
      <c r="S1451" s="361">
        <v>0</v>
      </c>
      <c r="T1451" s="361">
        <v>0</v>
      </c>
      <c r="U1451" s="361">
        <v>0</v>
      </c>
      <c r="V1451" s="361">
        <v>0</v>
      </c>
      <c r="W1451" s="361">
        <v>0</v>
      </c>
      <c r="X1451" s="361">
        <v>0</v>
      </c>
      <c r="Y1451" s="361">
        <v>0</v>
      </c>
      <c r="Z1451" s="362">
        <f t="shared" si="100"/>
        <v>0</v>
      </c>
      <c r="AA1451" s="365"/>
    </row>
    <row r="1452" spans="1:27" s="364" customFormat="1" ht="12.75" customHeight="1">
      <c r="A1452" s="358">
        <f t="shared" si="101"/>
        <v>15</v>
      </c>
      <c r="B1452" s="398">
        <v>710407330032899</v>
      </c>
      <c r="C1452" s="417" t="s">
        <v>1603</v>
      </c>
      <c r="D1452" s="359">
        <f>+SUMIF('BG SISTEMA'!A:A,'CA EF'!B1452,'BG SISTEMA'!F:F)</f>
        <v>0</v>
      </c>
      <c r="E1452" s="360"/>
      <c r="F1452" s="360"/>
      <c r="G1452" s="361">
        <v>0</v>
      </c>
      <c r="H1452" s="361">
        <f t="shared" si="99"/>
        <v>0</v>
      </c>
      <c r="I1452" s="361">
        <v>0</v>
      </c>
      <c r="J1452" s="361">
        <v>0</v>
      </c>
      <c r="K1452" s="361">
        <v>0</v>
      </c>
      <c r="L1452" s="361">
        <v>0</v>
      </c>
      <c r="M1452" s="361">
        <v>0</v>
      </c>
      <c r="N1452" s="361">
        <v>0</v>
      </c>
      <c r="O1452" s="361">
        <v>0</v>
      </c>
      <c r="P1452" s="361">
        <v>0</v>
      </c>
      <c r="Q1452" s="361">
        <v>0</v>
      </c>
      <c r="R1452" s="361">
        <v>0</v>
      </c>
      <c r="S1452" s="361">
        <v>0</v>
      </c>
      <c r="T1452" s="361">
        <v>0</v>
      </c>
      <c r="U1452" s="361">
        <v>0</v>
      </c>
      <c r="V1452" s="361">
        <v>0</v>
      </c>
      <c r="W1452" s="361">
        <v>0</v>
      </c>
      <c r="X1452" s="361">
        <v>0</v>
      </c>
      <c r="Y1452" s="361">
        <v>0</v>
      </c>
      <c r="Z1452" s="362">
        <f t="shared" si="100"/>
        <v>0</v>
      </c>
      <c r="AA1452" s="363"/>
    </row>
    <row r="1453" spans="1:27" s="364" customFormat="1" ht="12.75" customHeight="1">
      <c r="A1453" s="358">
        <f t="shared" si="101"/>
        <v>15</v>
      </c>
      <c r="B1453" s="398">
        <v>710407330032901</v>
      </c>
      <c r="C1453" s="417" t="s">
        <v>1604</v>
      </c>
      <c r="D1453" s="359">
        <f>+SUMIF('BG SISTEMA'!A:A,'CA EF'!B1453,'BG SISTEMA'!F:F)</f>
        <v>0</v>
      </c>
      <c r="E1453" s="360"/>
      <c r="F1453" s="360"/>
      <c r="G1453" s="361">
        <v>0</v>
      </c>
      <c r="H1453" s="361">
        <f t="shared" si="99"/>
        <v>0</v>
      </c>
      <c r="I1453" s="361">
        <v>0</v>
      </c>
      <c r="J1453" s="361">
        <v>0</v>
      </c>
      <c r="K1453" s="361">
        <v>0</v>
      </c>
      <c r="L1453" s="361">
        <v>0</v>
      </c>
      <c r="M1453" s="361">
        <v>0</v>
      </c>
      <c r="N1453" s="361">
        <v>0</v>
      </c>
      <c r="O1453" s="361">
        <v>0</v>
      </c>
      <c r="P1453" s="361">
        <v>0</v>
      </c>
      <c r="Q1453" s="361">
        <v>0</v>
      </c>
      <c r="R1453" s="361">
        <v>0</v>
      </c>
      <c r="S1453" s="361">
        <v>0</v>
      </c>
      <c r="T1453" s="361">
        <v>0</v>
      </c>
      <c r="U1453" s="361">
        <v>0</v>
      </c>
      <c r="V1453" s="361">
        <v>0</v>
      </c>
      <c r="W1453" s="361">
        <v>0</v>
      </c>
      <c r="X1453" s="361">
        <v>0</v>
      </c>
      <c r="Y1453" s="361">
        <v>0</v>
      </c>
      <c r="Z1453" s="362">
        <f t="shared" si="100"/>
        <v>0</v>
      </c>
      <c r="AA1453" s="365"/>
    </row>
    <row r="1454" spans="1:27" s="364" customFormat="1" ht="12.75" customHeight="1">
      <c r="A1454" s="358">
        <f t="shared" si="101"/>
        <v>15</v>
      </c>
      <c r="B1454" s="398">
        <v>710407330032999</v>
      </c>
      <c r="C1454" s="417" t="s">
        <v>1605</v>
      </c>
      <c r="D1454" s="359">
        <f>+SUMIF('BG SISTEMA'!A:A,'CA EF'!B1454,'BG SISTEMA'!F:F)</f>
        <v>0</v>
      </c>
      <c r="E1454" s="360"/>
      <c r="F1454" s="360"/>
      <c r="G1454" s="361">
        <v>0</v>
      </c>
      <c r="H1454" s="361">
        <f t="shared" si="99"/>
        <v>0</v>
      </c>
      <c r="I1454" s="361">
        <v>0</v>
      </c>
      <c r="J1454" s="361">
        <v>0</v>
      </c>
      <c r="K1454" s="361">
        <v>0</v>
      </c>
      <c r="L1454" s="361">
        <v>0</v>
      </c>
      <c r="M1454" s="361">
        <v>0</v>
      </c>
      <c r="N1454" s="361">
        <f>-$H1454</f>
        <v>0</v>
      </c>
      <c r="O1454" s="361">
        <v>0</v>
      </c>
      <c r="P1454" s="361">
        <v>0</v>
      </c>
      <c r="Q1454" s="361">
        <v>0</v>
      </c>
      <c r="R1454" s="361">
        <v>0</v>
      </c>
      <c r="S1454" s="361">
        <v>0</v>
      </c>
      <c r="T1454" s="361">
        <v>0</v>
      </c>
      <c r="U1454" s="361">
        <v>0</v>
      </c>
      <c r="V1454" s="361">
        <v>0</v>
      </c>
      <c r="W1454" s="361">
        <v>0</v>
      </c>
      <c r="X1454" s="361">
        <v>0</v>
      </c>
      <c r="Y1454" s="361">
        <v>0</v>
      </c>
      <c r="Z1454" s="362">
        <f t="shared" si="100"/>
        <v>0</v>
      </c>
      <c r="AA1454" s="365"/>
    </row>
    <row r="1455" spans="1:27" s="364" customFormat="1" ht="12.75" customHeight="1">
      <c r="A1455" s="358">
        <f t="shared" si="101"/>
        <v>15</v>
      </c>
      <c r="B1455" s="398">
        <v>710407330033001</v>
      </c>
      <c r="C1455" s="417" t="s">
        <v>1606</v>
      </c>
      <c r="D1455" s="359">
        <f>+SUMIF('BG SISTEMA'!A:A,'CA EF'!B1455,'BG SISTEMA'!F:F)</f>
        <v>0</v>
      </c>
      <c r="E1455" s="360"/>
      <c r="F1455" s="360"/>
      <c r="G1455" s="361">
        <v>0</v>
      </c>
      <c r="H1455" s="361">
        <f t="shared" si="99"/>
        <v>0</v>
      </c>
      <c r="I1455" s="361">
        <v>0</v>
      </c>
      <c r="J1455" s="361">
        <v>0</v>
      </c>
      <c r="K1455" s="361">
        <v>0</v>
      </c>
      <c r="L1455" s="361">
        <v>0</v>
      </c>
      <c r="M1455" s="361">
        <v>0</v>
      </c>
      <c r="N1455" s="361">
        <v>0</v>
      </c>
      <c r="O1455" s="361">
        <v>0</v>
      </c>
      <c r="P1455" s="361">
        <v>0</v>
      </c>
      <c r="Q1455" s="361">
        <v>0</v>
      </c>
      <c r="R1455" s="361">
        <v>0</v>
      </c>
      <c r="S1455" s="361">
        <v>0</v>
      </c>
      <c r="T1455" s="361">
        <v>0</v>
      </c>
      <c r="U1455" s="361">
        <v>0</v>
      </c>
      <c r="V1455" s="361">
        <v>0</v>
      </c>
      <c r="W1455" s="361">
        <v>0</v>
      </c>
      <c r="X1455" s="361">
        <v>0</v>
      </c>
      <c r="Y1455" s="361">
        <v>0</v>
      </c>
      <c r="Z1455" s="362">
        <f t="shared" si="100"/>
        <v>0</v>
      </c>
      <c r="AA1455" s="365"/>
    </row>
    <row r="1456" spans="1:27" s="364" customFormat="1" ht="12.75" customHeight="1">
      <c r="A1456" s="358">
        <f t="shared" si="101"/>
        <v>15</v>
      </c>
      <c r="B1456" s="398">
        <v>710407330033099</v>
      </c>
      <c r="C1456" s="417" t="s">
        <v>1607</v>
      </c>
      <c r="D1456" s="359">
        <f>+SUMIF('BG SISTEMA'!A:A,'CA EF'!B1456,'BG SISTEMA'!F:F)</f>
        <v>12041817</v>
      </c>
      <c r="E1456" s="360"/>
      <c r="F1456" s="360"/>
      <c r="G1456" s="361">
        <v>0</v>
      </c>
      <c r="H1456" s="361">
        <f t="shared" si="99"/>
        <v>12041817</v>
      </c>
      <c r="I1456" s="361">
        <v>0</v>
      </c>
      <c r="J1456" s="361">
        <v>0</v>
      </c>
      <c r="K1456" s="361">
        <v>0</v>
      </c>
      <c r="L1456" s="361">
        <v>0</v>
      </c>
      <c r="M1456" s="361">
        <v>0</v>
      </c>
      <c r="N1456" s="361">
        <f>-$H1456</f>
        <v>-12041817</v>
      </c>
      <c r="O1456" s="361">
        <v>0</v>
      </c>
      <c r="P1456" s="361">
        <v>0</v>
      </c>
      <c r="Q1456" s="361">
        <v>0</v>
      </c>
      <c r="R1456" s="361">
        <v>0</v>
      </c>
      <c r="S1456" s="361">
        <v>0</v>
      </c>
      <c r="T1456" s="361">
        <v>0</v>
      </c>
      <c r="U1456" s="361">
        <v>0</v>
      </c>
      <c r="V1456" s="361">
        <v>0</v>
      </c>
      <c r="W1456" s="361">
        <v>0</v>
      </c>
      <c r="X1456" s="361">
        <v>0</v>
      </c>
      <c r="Y1456" s="361">
        <v>0</v>
      </c>
      <c r="Z1456" s="362">
        <f t="shared" si="100"/>
        <v>0</v>
      </c>
      <c r="AA1456" s="365"/>
    </row>
    <row r="1457" spans="1:27" s="364" customFormat="1" ht="12.75" customHeight="1">
      <c r="A1457" s="358">
        <f t="shared" si="101"/>
        <v>15</v>
      </c>
      <c r="B1457" s="398">
        <v>710407330033101</v>
      </c>
      <c r="C1457" s="417" t="s">
        <v>1608</v>
      </c>
      <c r="D1457" s="359">
        <f>+SUMIF('BG SISTEMA'!A:A,'CA EF'!B1457,'BG SISTEMA'!F:F)</f>
        <v>62956397</v>
      </c>
      <c r="E1457" s="360"/>
      <c r="F1457" s="360"/>
      <c r="G1457" s="361">
        <v>0</v>
      </c>
      <c r="H1457" s="361">
        <f t="shared" si="99"/>
        <v>62956397</v>
      </c>
      <c r="I1457" s="361">
        <v>0</v>
      </c>
      <c r="J1457" s="361">
        <v>0</v>
      </c>
      <c r="K1457" s="361">
        <v>0</v>
      </c>
      <c r="L1457" s="361">
        <v>0</v>
      </c>
      <c r="M1457" s="361">
        <v>0</v>
      </c>
      <c r="N1457" s="361">
        <f>-$H1457</f>
        <v>-62956397</v>
      </c>
      <c r="O1457" s="361">
        <v>0</v>
      </c>
      <c r="P1457" s="361">
        <v>0</v>
      </c>
      <c r="Q1457" s="361">
        <v>0</v>
      </c>
      <c r="R1457" s="361">
        <v>0</v>
      </c>
      <c r="S1457" s="361">
        <v>0</v>
      </c>
      <c r="T1457" s="361">
        <v>0</v>
      </c>
      <c r="U1457" s="361">
        <v>0</v>
      </c>
      <c r="V1457" s="361">
        <v>0</v>
      </c>
      <c r="W1457" s="361">
        <v>0</v>
      </c>
      <c r="X1457" s="361">
        <v>0</v>
      </c>
      <c r="Y1457" s="361">
        <v>0</v>
      </c>
      <c r="Z1457" s="362">
        <f t="shared" si="100"/>
        <v>0</v>
      </c>
      <c r="AA1457" s="365"/>
    </row>
    <row r="1458" spans="1:27" s="364" customFormat="1" ht="12.75" customHeight="1">
      <c r="A1458" s="358">
        <f t="shared" si="101"/>
        <v>15</v>
      </c>
      <c r="B1458" s="398">
        <v>710407330033199</v>
      </c>
      <c r="C1458" s="417" t="s">
        <v>1609</v>
      </c>
      <c r="D1458" s="359">
        <f>+SUMIF('BG SISTEMA'!A:A,'CA EF'!B1458,'BG SISTEMA'!F:F)</f>
        <v>0</v>
      </c>
      <c r="E1458" s="360"/>
      <c r="F1458" s="360"/>
      <c r="G1458" s="361">
        <v>0</v>
      </c>
      <c r="H1458" s="361">
        <f t="shared" si="99"/>
        <v>0</v>
      </c>
      <c r="I1458" s="361">
        <v>0</v>
      </c>
      <c r="J1458" s="361">
        <v>0</v>
      </c>
      <c r="K1458" s="361">
        <v>0</v>
      </c>
      <c r="L1458" s="361">
        <v>0</v>
      </c>
      <c r="M1458" s="361">
        <v>0</v>
      </c>
      <c r="N1458" s="361">
        <v>0</v>
      </c>
      <c r="O1458" s="361">
        <v>0</v>
      </c>
      <c r="P1458" s="361">
        <v>0</v>
      </c>
      <c r="Q1458" s="361">
        <v>0</v>
      </c>
      <c r="R1458" s="361">
        <v>0</v>
      </c>
      <c r="S1458" s="361">
        <v>0</v>
      </c>
      <c r="T1458" s="361">
        <v>0</v>
      </c>
      <c r="U1458" s="361">
        <v>0</v>
      </c>
      <c r="V1458" s="361">
        <v>0</v>
      </c>
      <c r="W1458" s="361">
        <v>0</v>
      </c>
      <c r="X1458" s="361">
        <v>0</v>
      </c>
      <c r="Y1458" s="361">
        <v>0</v>
      </c>
      <c r="Z1458" s="362">
        <f t="shared" si="100"/>
        <v>0</v>
      </c>
      <c r="AA1458" s="365"/>
    </row>
    <row r="1459" spans="1:27" s="364" customFormat="1" ht="12.75" customHeight="1">
      <c r="A1459" s="358">
        <f t="shared" si="101"/>
        <v>15</v>
      </c>
      <c r="B1459" s="398">
        <v>710407330033201</v>
      </c>
      <c r="C1459" s="417" t="s">
        <v>1610</v>
      </c>
      <c r="D1459" s="359">
        <f>+SUMIF('BG SISTEMA'!A:A,'CA EF'!B1459,'BG SISTEMA'!F:F)</f>
        <v>28560967</v>
      </c>
      <c r="E1459" s="360"/>
      <c r="F1459" s="360"/>
      <c r="G1459" s="361">
        <v>0</v>
      </c>
      <c r="H1459" s="361">
        <f t="shared" si="99"/>
        <v>28560967</v>
      </c>
      <c r="I1459" s="361">
        <v>0</v>
      </c>
      <c r="J1459" s="361">
        <v>0</v>
      </c>
      <c r="K1459" s="361">
        <v>0</v>
      </c>
      <c r="L1459" s="361">
        <v>0</v>
      </c>
      <c r="M1459" s="361">
        <v>0</v>
      </c>
      <c r="N1459" s="361">
        <f>-$H1459</f>
        <v>-28560967</v>
      </c>
      <c r="O1459" s="361">
        <v>0</v>
      </c>
      <c r="P1459" s="361">
        <v>0</v>
      </c>
      <c r="Q1459" s="361">
        <v>0</v>
      </c>
      <c r="R1459" s="361">
        <v>0</v>
      </c>
      <c r="S1459" s="361">
        <v>0</v>
      </c>
      <c r="T1459" s="361">
        <v>0</v>
      </c>
      <c r="U1459" s="361">
        <v>0</v>
      </c>
      <c r="V1459" s="361">
        <v>0</v>
      </c>
      <c r="W1459" s="361">
        <v>0</v>
      </c>
      <c r="X1459" s="361">
        <v>0</v>
      </c>
      <c r="Y1459" s="361">
        <v>0</v>
      </c>
      <c r="Z1459" s="362">
        <f t="shared" si="100"/>
        <v>0</v>
      </c>
      <c r="AA1459" s="363"/>
    </row>
    <row r="1460" spans="1:27" s="364" customFormat="1" ht="12.75" customHeight="1">
      <c r="A1460" s="358">
        <f t="shared" si="101"/>
        <v>15</v>
      </c>
      <c r="B1460" s="398">
        <v>710407330033299</v>
      </c>
      <c r="C1460" s="417" t="s">
        <v>1611</v>
      </c>
      <c r="D1460" s="359">
        <f>+SUMIF('BG SISTEMA'!A:A,'CA EF'!B1460,'BG SISTEMA'!F:F)</f>
        <v>0</v>
      </c>
      <c r="E1460" s="360"/>
      <c r="F1460" s="360"/>
      <c r="G1460" s="361">
        <v>0</v>
      </c>
      <c r="H1460" s="361">
        <f t="shared" si="99"/>
        <v>0</v>
      </c>
      <c r="I1460" s="361">
        <v>0</v>
      </c>
      <c r="J1460" s="361">
        <v>0</v>
      </c>
      <c r="K1460" s="361">
        <v>0</v>
      </c>
      <c r="L1460" s="361">
        <v>0</v>
      </c>
      <c r="M1460" s="361">
        <v>0</v>
      </c>
      <c r="N1460" s="361">
        <v>0</v>
      </c>
      <c r="O1460" s="361">
        <v>0</v>
      </c>
      <c r="P1460" s="361">
        <v>0</v>
      </c>
      <c r="Q1460" s="361">
        <v>0</v>
      </c>
      <c r="R1460" s="361">
        <v>0</v>
      </c>
      <c r="S1460" s="361">
        <v>0</v>
      </c>
      <c r="T1460" s="361">
        <v>0</v>
      </c>
      <c r="U1460" s="361">
        <v>0</v>
      </c>
      <c r="V1460" s="361">
        <v>0</v>
      </c>
      <c r="W1460" s="361">
        <v>0</v>
      </c>
      <c r="X1460" s="361">
        <v>0</v>
      </c>
      <c r="Y1460" s="361">
        <v>0</v>
      </c>
      <c r="Z1460" s="362">
        <f t="shared" si="100"/>
        <v>0</v>
      </c>
      <c r="AA1460" s="365"/>
    </row>
    <row r="1461" spans="1:27" s="364" customFormat="1" ht="12.75" customHeight="1">
      <c r="A1461" s="358">
        <f t="shared" si="101"/>
        <v>15</v>
      </c>
      <c r="B1461" s="398">
        <v>710407330033301</v>
      </c>
      <c r="C1461" s="417" t="s">
        <v>1612</v>
      </c>
      <c r="D1461" s="359">
        <f>+SUMIF('BG SISTEMA'!A:A,'CA EF'!B1461,'BG SISTEMA'!F:F)</f>
        <v>0</v>
      </c>
      <c r="E1461" s="360"/>
      <c r="F1461" s="360"/>
      <c r="G1461" s="361">
        <v>0</v>
      </c>
      <c r="H1461" s="361">
        <f t="shared" si="99"/>
        <v>0</v>
      </c>
      <c r="I1461" s="361">
        <v>0</v>
      </c>
      <c r="J1461" s="361">
        <v>0</v>
      </c>
      <c r="K1461" s="361">
        <v>0</v>
      </c>
      <c r="L1461" s="361">
        <v>0</v>
      </c>
      <c r="M1461" s="361">
        <v>0</v>
      </c>
      <c r="N1461" s="361">
        <v>0</v>
      </c>
      <c r="O1461" s="361">
        <v>0</v>
      </c>
      <c r="P1461" s="361">
        <v>0</v>
      </c>
      <c r="Q1461" s="361">
        <v>0</v>
      </c>
      <c r="R1461" s="361">
        <v>0</v>
      </c>
      <c r="S1461" s="361">
        <v>0</v>
      </c>
      <c r="T1461" s="361">
        <v>0</v>
      </c>
      <c r="U1461" s="361">
        <v>0</v>
      </c>
      <c r="V1461" s="361">
        <v>0</v>
      </c>
      <c r="W1461" s="361">
        <v>0</v>
      </c>
      <c r="X1461" s="361">
        <v>0</v>
      </c>
      <c r="Y1461" s="361">
        <v>0</v>
      </c>
      <c r="Z1461" s="362">
        <f t="shared" si="100"/>
        <v>0</v>
      </c>
      <c r="AA1461" s="365"/>
    </row>
    <row r="1462" spans="1:27" s="364" customFormat="1" ht="12.75" customHeight="1">
      <c r="A1462" s="358">
        <f t="shared" si="101"/>
        <v>15</v>
      </c>
      <c r="B1462" s="398">
        <v>710407330033399</v>
      </c>
      <c r="C1462" s="417" t="s">
        <v>1613</v>
      </c>
      <c r="D1462" s="359">
        <f>+SUMIF('BG SISTEMA'!A:A,'CA EF'!B1462,'BG SISTEMA'!F:F)</f>
        <v>3098184</v>
      </c>
      <c r="E1462" s="360"/>
      <c r="F1462" s="360"/>
      <c r="G1462" s="361">
        <v>0</v>
      </c>
      <c r="H1462" s="361">
        <f t="shared" si="99"/>
        <v>3098184</v>
      </c>
      <c r="I1462" s="361">
        <v>0</v>
      </c>
      <c r="J1462" s="361">
        <v>0</v>
      </c>
      <c r="K1462" s="361">
        <v>0</v>
      </c>
      <c r="L1462" s="361">
        <v>0</v>
      </c>
      <c r="M1462" s="361">
        <v>0</v>
      </c>
      <c r="N1462" s="361">
        <f>-$H1462</f>
        <v>-3098184</v>
      </c>
      <c r="O1462" s="361">
        <v>0</v>
      </c>
      <c r="P1462" s="361">
        <v>0</v>
      </c>
      <c r="Q1462" s="361">
        <v>0</v>
      </c>
      <c r="R1462" s="361">
        <v>0</v>
      </c>
      <c r="S1462" s="361">
        <v>0</v>
      </c>
      <c r="T1462" s="361">
        <v>0</v>
      </c>
      <c r="U1462" s="361">
        <v>0</v>
      </c>
      <c r="V1462" s="361">
        <v>0</v>
      </c>
      <c r="W1462" s="361">
        <v>0</v>
      </c>
      <c r="X1462" s="361">
        <v>0</v>
      </c>
      <c r="Y1462" s="361">
        <v>0</v>
      </c>
      <c r="Z1462" s="362">
        <f t="shared" si="100"/>
        <v>0</v>
      </c>
      <c r="AA1462" s="365"/>
    </row>
    <row r="1463" spans="1:27" s="364" customFormat="1" ht="12.75" customHeight="1">
      <c r="A1463" s="358">
        <f t="shared" si="101"/>
        <v>15</v>
      </c>
      <c r="B1463" s="398">
        <v>710407330033401</v>
      </c>
      <c r="C1463" s="417" t="s">
        <v>1614</v>
      </c>
      <c r="D1463" s="359">
        <f>+SUMIF('BG SISTEMA'!A:A,'CA EF'!B1463,'BG SISTEMA'!F:F)</f>
        <v>415616</v>
      </c>
      <c r="E1463" s="360"/>
      <c r="F1463" s="360"/>
      <c r="G1463" s="361">
        <v>0</v>
      </c>
      <c r="H1463" s="361">
        <f t="shared" si="99"/>
        <v>415616</v>
      </c>
      <c r="I1463" s="361">
        <v>0</v>
      </c>
      <c r="J1463" s="361">
        <v>0</v>
      </c>
      <c r="K1463" s="361">
        <v>0</v>
      </c>
      <c r="L1463" s="361">
        <v>0</v>
      </c>
      <c r="M1463" s="361">
        <v>0</v>
      </c>
      <c r="N1463" s="361">
        <f>-$H1463</f>
        <v>-415616</v>
      </c>
      <c r="O1463" s="361">
        <v>0</v>
      </c>
      <c r="P1463" s="361">
        <v>0</v>
      </c>
      <c r="Q1463" s="361">
        <v>0</v>
      </c>
      <c r="R1463" s="361">
        <v>0</v>
      </c>
      <c r="S1463" s="361">
        <v>0</v>
      </c>
      <c r="T1463" s="361">
        <v>0</v>
      </c>
      <c r="U1463" s="361">
        <v>0</v>
      </c>
      <c r="V1463" s="361">
        <v>0</v>
      </c>
      <c r="W1463" s="361">
        <v>0</v>
      </c>
      <c r="X1463" s="361">
        <v>0</v>
      </c>
      <c r="Y1463" s="361">
        <v>0</v>
      </c>
      <c r="Z1463" s="362">
        <f t="shared" si="100"/>
        <v>0</v>
      </c>
      <c r="AA1463" s="365"/>
    </row>
    <row r="1464" spans="1:27" s="364" customFormat="1" ht="12.75" customHeight="1">
      <c r="A1464" s="358">
        <f t="shared" si="101"/>
        <v>15</v>
      </c>
      <c r="B1464" s="398">
        <v>710407330033499</v>
      </c>
      <c r="C1464" s="417" t="s">
        <v>1615</v>
      </c>
      <c r="D1464" s="359">
        <f>+SUMIF('BG SISTEMA'!A:A,'CA EF'!B1464,'BG SISTEMA'!F:F)</f>
        <v>11727522</v>
      </c>
      <c r="E1464" s="360"/>
      <c r="F1464" s="360"/>
      <c r="G1464" s="361">
        <v>0</v>
      </c>
      <c r="H1464" s="361">
        <f t="shared" si="99"/>
        <v>11727522</v>
      </c>
      <c r="I1464" s="361">
        <v>0</v>
      </c>
      <c r="J1464" s="361">
        <v>0</v>
      </c>
      <c r="K1464" s="361">
        <v>0</v>
      </c>
      <c r="L1464" s="361">
        <v>0</v>
      </c>
      <c r="M1464" s="361">
        <v>0</v>
      </c>
      <c r="N1464" s="361">
        <f>-$H1464</f>
        <v>-11727522</v>
      </c>
      <c r="O1464" s="361">
        <v>0</v>
      </c>
      <c r="P1464" s="361">
        <v>0</v>
      </c>
      <c r="Q1464" s="361">
        <v>0</v>
      </c>
      <c r="R1464" s="361">
        <v>0</v>
      </c>
      <c r="S1464" s="361">
        <v>0</v>
      </c>
      <c r="T1464" s="361">
        <v>0</v>
      </c>
      <c r="U1464" s="361">
        <v>0</v>
      </c>
      <c r="V1464" s="361">
        <v>0</v>
      </c>
      <c r="W1464" s="361">
        <v>0</v>
      </c>
      <c r="X1464" s="361">
        <v>0</v>
      </c>
      <c r="Y1464" s="361">
        <v>0</v>
      </c>
      <c r="Z1464" s="362">
        <f t="shared" si="100"/>
        <v>0</v>
      </c>
      <c r="AA1464" s="365"/>
    </row>
    <row r="1465" spans="1:27" s="364" customFormat="1" ht="12.75" customHeight="1">
      <c r="A1465" s="358">
        <f t="shared" si="101"/>
        <v>15</v>
      </c>
      <c r="B1465" s="398">
        <v>710407330033501</v>
      </c>
      <c r="C1465" s="417" t="s">
        <v>1616</v>
      </c>
      <c r="D1465" s="359">
        <f>+SUMIF('BG SISTEMA'!A:A,'CA EF'!B1465,'BG SISTEMA'!F:F)</f>
        <v>-78</v>
      </c>
      <c r="E1465" s="360"/>
      <c r="F1465" s="360"/>
      <c r="G1465" s="361">
        <v>0</v>
      </c>
      <c r="H1465" s="361">
        <f t="shared" si="99"/>
        <v>-78</v>
      </c>
      <c r="I1465" s="361">
        <v>0</v>
      </c>
      <c r="J1465" s="361">
        <v>0</v>
      </c>
      <c r="K1465" s="361">
        <v>0</v>
      </c>
      <c r="L1465" s="361">
        <v>0</v>
      </c>
      <c r="M1465" s="361">
        <v>0</v>
      </c>
      <c r="N1465" s="361">
        <f>-$H1465</f>
        <v>78</v>
      </c>
      <c r="O1465" s="361">
        <v>0</v>
      </c>
      <c r="P1465" s="361">
        <v>0</v>
      </c>
      <c r="Q1465" s="361">
        <v>0</v>
      </c>
      <c r="R1465" s="361">
        <v>0</v>
      </c>
      <c r="S1465" s="361">
        <v>0</v>
      </c>
      <c r="T1465" s="361">
        <v>0</v>
      </c>
      <c r="U1465" s="361">
        <v>0</v>
      </c>
      <c r="V1465" s="361">
        <v>0</v>
      </c>
      <c r="W1465" s="361">
        <v>0</v>
      </c>
      <c r="X1465" s="361">
        <v>0</v>
      </c>
      <c r="Y1465" s="361">
        <v>0</v>
      </c>
      <c r="Z1465" s="362">
        <f t="shared" si="100"/>
        <v>0</v>
      </c>
      <c r="AA1465" s="365"/>
    </row>
    <row r="1466" spans="1:27" s="364" customFormat="1" ht="12.75" customHeight="1">
      <c r="A1466" s="358">
        <f t="shared" si="101"/>
        <v>15</v>
      </c>
      <c r="B1466" s="398">
        <v>710407330033599</v>
      </c>
      <c r="C1466" s="417" t="s">
        <v>1617</v>
      </c>
      <c r="D1466" s="359">
        <f>+SUMIF('BG SISTEMA'!A:A,'CA EF'!B1466,'BG SISTEMA'!F:F)</f>
        <v>495</v>
      </c>
      <c r="E1466" s="360"/>
      <c r="F1466" s="360"/>
      <c r="G1466" s="361">
        <v>0</v>
      </c>
      <c r="H1466" s="361">
        <f t="shared" si="99"/>
        <v>495</v>
      </c>
      <c r="I1466" s="361">
        <v>0</v>
      </c>
      <c r="J1466" s="361">
        <v>0</v>
      </c>
      <c r="K1466" s="361">
        <v>0</v>
      </c>
      <c r="L1466" s="361">
        <v>0</v>
      </c>
      <c r="M1466" s="361">
        <v>0</v>
      </c>
      <c r="N1466" s="361">
        <f>-$H1466</f>
        <v>-495</v>
      </c>
      <c r="O1466" s="361">
        <v>0</v>
      </c>
      <c r="P1466" s="361">
        <v>0</v>
      </c>
      <c r="Q1466" s="361">
        <v>0</v>
      </c>
      <c r="R1466" s="361">
        <v>0</v>
      </c>
      <c r="S1466" s="361">
        <v>0</v>
      </c>
      <c r="T1466" s="361">
        <v>0</v>
      </c>
      <c r="U1466" s="361">
        <v>0</v>
      </c>
      <c r="V1466" s="361">
        <v>0</v>
      </c>
      <c r="W1466" s="361">
        <v>0</v>
      </c>
      <c r="X1466" s="361">
        <v>0</v>
      </c>
      <c r="Y1466" s="361">
        <v>0</v>
      </c>
      <c r="Z1466" s="362">
        <f t="shared" si="100"/>
        <v>0</v>
      </c>
      <c r="AA1466" s="363"/>
    </row>
    <row r="1467" spans="1:27" s="364" customFormat="1" ht="12.75" customHeight="1">
      <c r="A1467" s="358">
        <f t="shared" si="101"/>
        <v>15</v>
      </c>
      <c r="B1467" s="398">
        <v>710407330040101</v>
      </c>
      <c r="C1467" s="417" t="s">
        <v>1525</v>
      </c>
      <c r="D1467" s="359">
        <f>+SUMIF('BG SISTEMA'!A:A,'CA EF'!B1467,'BG SISTEMA'!F:F)</f>
        <v>0</v>
      </c>
      <c r="E1467" s="360"/>
      <c r="F1467" s="360"/>
      <c r="G1467" s="361">
        <v>0</v>
      </c>
      <c r="H1467" s="361">
        <f t="shared" si="99"/>
        <v>0</v>
      </c>
      <c r="I1467" s="361">
        <v>0</v>
      </c>
      <c r="J1467" s="361">
        <v>0</v>
      </c>
      <c r="K1467" s="361">
        <v>0</v>
      </c>
      <c r="L1467" s="361">
        <v>0</v>
      </c>
      <c r="M1467" s="361">
        <v>0</v>
      </c>
      <c r="N1467" s="361">
        <v>0</v>
      </c>
      <c r="O1467" s="361">
        <v>0</v>
      </c>
      <c r="P1467" s="361">
        <v>0</v>
      </c>
      <c r="Q1467" s="361">
        <v>0</v>
      </c>
      <c r="R1467" s="361">
        <v>0</v>
      </c>
      <c r="S1467" s="361">
        <v>0</v>
      </c>
      <c r="T1467" s="361">
        <v>0</v>
      </c>
      <c r="U1467" s="361">
        <v>0</v>
      </c>
      <c r="V1467" s="361">
        <v>0</v>
      </c>
      <c r="W1467" s="361">
        <v>0</v>
      </c>
      <c r="X1467" s="361">
        <v>0</v>
      </c>
      <c r="Y1467" s="361">
        <v>0</v>
      </c>
      <c r="Z1467" s="362">
        <f t="shared" si="100"/>
        <v>0</v>
      </c>
      <c r="AA1467" s="365"/>
    </row>
    <row r="1468" spans="1:27" s="364" customFormat="1" ht="12.75" customHeight="1">
      <c r="A1468" s="358">
        <f t="shared" si="101"/>
        <v>15</v>
      </c>
      <c r="B1468" s="398">
        <v>710407330040199</v>
      </c>
      <c r="C1468" s="417" t="s">
        <v>1526</v>
      </c>
      <c r="D1468" s="359">
        <f>+SUMIF('BG SISTEMA'!A:A,'CA EF'!B1468,'BG SISTEMA'!F:F)</f>
        <v>433140252</v>
      </c>
      <c r="E1468" s="360"/>
      <c r="F1468" s="360"/>
      <c r="G1468" s="361">
        <v>0</v>
      </c>
      <c r="H1468" s="361">
        <f t="shared" si="99"/>
        <v>433140252</v>
      </c>
      <c r="I1468" s="361">
        <v>0</v>
      </c>
      <c r="J1468" s="361">
        <v>0</v>
      </c>
      <c r="K1468" s="361">
        <f>-$H1468</f>
        <v>-433140252</v>
      </c>
      <c r="L1468" s="361">
        <v>0</v>
      </c>
      <c r="M1468" s="361">
        <v>0</v>
      </c>
      <c r="N1468" s="361">
        <v>0</v>
      </c>
      <c r="O1468" s="361">
        <v>0</v>
      </c>
      <c r="P1468" s="361">
        <v>0</v>
      </c>
      <c r="Q1468" s="361">
        <v>0</v>
      </c>
      <c r="R1468" s="361">
        <v>0</v>
      </c>
      <c r="S1468" s="361">
        <v>0</v>
      </c>
      <c r="T1468" s="361">
        <v>0</v>
      </c>
      <c r="U1468" s="361">
        <v>0</v>
      </c>
      <c r="V1468" s="361">
        <v>0</v>
      </c>
      <c r="W1468" s="361">
        <v>0</v>
      </c>
      <c r="X1468" s="361">
        <v>0</v>
      </c>
      <c r="Y1468" s="361">
        <v>0</v>
      </c>
      <c r="Z1468" s="362">
        <f t="shared" si="100"/>
        <v>0</v>
      </c>
      <c r="AA1468" s="365"/>
    </row>
    <row r="1469" spans="1:27" s="364" customFormat="1" ht="12.75" customHeight="1">
      <c r="A1469" s="358">
        <f t="shared" si="101"/>
        <v>15</v>
      </c>
      <c r="B1469" s="398">
        <v>710407330050101</v>
      </c>
      <c r="C1469" s="417" t="s">
        <v>1618</v>
      </c>
      <c r="D1469" s="359">
        <f>+SUMIF('BG SISTEMA'!A:A,'CA EF'!B1469,'BG SISTEMA'!F:F)</f>
        <v>0</v>
      </c>
      <c r="E1469" s="360"/>
      <c r="F1469" s="360"/>
      <c r="G1469" s="361">
        <v>0</v>
      </c>
      <c r="H1469" s="361">
        <f t="shared" si="99"/>
        <v>0</v>
      </c>
      <c r="I1469" s="361">
        <v>0</v>
      </c>
      <c r="J1469" s="361">
        <v>0</v>
      </c>
      <c r="K1469" s="361">
        <v>0</v>
      </c>
      <c r="L1469" s="361">
        <v>0</v>
      </c>
      <c r="M1469" s="361">
        <v>0</v>
      </c>
      <c r="N1469" s="361">
        <v>0</v>
      </c>
      <c r="O1469" s="361">
        <v>0</v>
      </c>
      <c r="P1469" s="361">
        <v>0</v>
      </c>
      <c r="Q1469" s="361">
        <v>0</v>
      </c>
      <c r="R1469" s="361">
        <v>0</v>
      </c>
      <c r="S1469" s="361">
        <v>0</v>
      </c>
      <c r="T1469" s="361">
        <v>0</v>
      </c>
      <c r="U1469" s="361">
        <v>0</v>
      </c>
      <c r="V1469" s="361">
        <v>0</v>
      </c>
      <c r="W1469" s="361">
        <v>0</v>
      </c>
      <c r="X1469" s="361">
        <v>0</v>
      </c>
      <c r="Y1469" s="361">
        <v>0</v>
      </c>
      <c r="Z1469" s="362">
        <f t="shared" si="100"/>
        <v>0</v>
      </c>
      <c r="AA1469" s="365"/>
    </row>
    <row r="1470" spans="1:27" s="364" customFormat="1" ht="12.75" customHeight="1">
      <c r="A1470" s="358">
        <f t="shared" si="101"/>
        <v>15</v>
      </c>
      <c r="B1470" s="398">
        <v>710407330050199</v>
      </c>
      <c r="C1470" s="417" t="s">
        <v>1619</v>
      </c>
      <c r="D1470" s="359">
        <f>+SUMIF('BG SISTEMA'!A:A,'CA EF'!B1470,'BG SISTEMA'!F:F)</f>
        <v>0</v>
      </c>
      <c r="E1470" s="360"/>
      <c r="F1470" s="360"/>
      <c r="G1470" s="361">
        <v>0</v>
      </c>
      <c r="H1470" s="361">
        <f t="shared" si="99"/>
        <v>0</v>
      </c>
      <c r="I1470" s="361">
        <v>0</v>
      </c>
      <c r="J1470" s="361">
        <v>0</v>
      </c>
      <c r="K1470" s="361">
        <v>0</v>
      </c>
      <c r="L1470" s="361">
        <v>0</v>
      </c>
      <c r="M1470" s="361">
        <v>0</v>
      </c>
      <c r="N1470" s="361">
        <v>0</v>
      </c>
      <c r="O1470" s="361">
        <v>0</v>
      </c>
      <c r="P1470" s="361">
        <v>0</v>
      </c>
      <c r="Q1470" s="361">
        <v>0</v>
      </c>
      <c r="R1470" s="361">
        <v>0</v>
      </c>
      <c r="S1470" s="361">
        <v>0</v>
      </c>
      <c r="T1470" s="361">
        <v>0</v>
      </c>
      <c r="U1470" s="361">
        <v>0</v>
      </c>
      <c r="V1470" s="361">
        <v>0</v>
      </c>
      <c r="W1470" s="361">
        <v>0</v>
      </c>
      <c r="X1470" s="361">
        <v>0</v>
      </c>
      <c r="Y1470" s="361">
        <v>0</v>
      </c>
      <c r="Z1470" s="362">
        <f t="shared" si="100"/>
        <v>0</v>
      </c>
      <c r="AA1470" s="365"/>
    </row>
    <row r="1471" spans="1:27" s="364" customFormat="1" ht="12.75" customHeight="1">
      <c r="A1471" s="358">
        <f t="shared" si="101"/>
        <v>15</v>
      </c>
      <c r="B1471" s="398">
        <v>710407330050201</v>
      </c>
      <c r="C1471" s="417" t="s">
        <v>1620</v>
      </c>
      <c r="D1471" s="359">
        <f>+SUMIF('BG SISTEMA'!A:A,'CA EF'!B1471,'BG SISTEMA'!F:F)</f>
        <v>0</v>
      </c>
      <c r="E1471" s="360"/>
      <c r="F1471" s="360"/>
      <c r="G1471" s="361">
        <v>0</v>
      </c>
      <c r="H1471" s="361">
        <f t="shared" si="99"/>
        <v>0</v>
      </c>
      <c r="I1471" s="361">
        <v>0</v>
      </c>
      <c r="J1471" s="361">
        <v>0</v>
      </c>
      <c r="K1471" s="361">
        <v>0</v>
      </c>
      <c r="L1471" s="361">
        <v>0</v>
      </c>
      <c r="M1471" s="361">
        <v>0</v>
      </c>
      <c r="N1471" s="361">
        <v>0</v>
      </c>
      <c r="O1471" s="361">
        <v>0</v>
      </c>
      <c r="P1471" s="361">
        <v>0</v>
      </c>
      <c r="Q1471" s="361">
        <v>0</v>
      </c>
      <c r="R1471" s="361">
        <v>0</v>
      </c>
      <c r="S1471" s="361">
        <v>0</v>
      </c>
      <c r="T1471" s="361">
        <v>0</v>
      </c>
      <c r="U1471" s="361">
        <v>0</v>
      </c>
      <c r="V1471" s="361">
        <v>0</v>
      </c>
      <c r="W1471" s="361">
        <v>0</v>
      </c>
      <c r="X1471" s="361">
        <v>0</v>
      </c>
      <c r="Y1471" s="361">
        <v>0</v>
      </c>
      <c r="Z1471" s="362">
        <f t="shared" si="100"/>
        <v>0</v>
      </c>
      <c r="AA1471" s="365"/>
    </row>
    <row r="1472" spans="1:27" s="364" customFormat="1" ht="12.75" customHeight="1">
      <c r="A1472" s="358">
        <f t="shared" si="101"/>
        <v>15</v>
      </c>
      <c r="B1472" s="398">
        <v>710407330050299</v>
      </c>
      <c r="C1472" s="417" t="s">
        <v>1621</v>
      </c>
      <c r="D1472" s="359">
        <f>+SUMIF('BG SISTEMA'!A:A,'CA EF'!B1472,'BG SISTEMA'!F:F)</f>
        <v>0</v>
      </c>
      <c r="E1472" s="360"/>
      <c r="F1472" s="360"/>
      <c r="G1472" s="361">
        <v>0</v>
      </c>
      <c r="H1472" s="361">
        <f t="shared" si="99"/>
        <v>0</v>
      </c>
      <c r="I1472" s="361">
        <v>0</v>
      </c>
      <c r="J1472" s="361">
        <v>0</v>
      </c>
      <c r="K1472" s="361">
        <v>0</v>
      </c>
      <c r="L1472" s="361">
        <v>0</v>
      </c>
      <c r="M1472" s="361">
        <v>0</v>
      </c>
      <c r="N1472" s="361">
        <v>0</v>
      </c>
      <c r="O1472" s="361">
        <v>0</v>
      </c>
      <c r="P1472" s="361">
        <v>0</v>
      </c>
      <c r="Q1472" s="361">
        <v>0</v>
      </c>
      <c r="R1472" s="361">
        <v>0</v>
      </c>
      <c r="S1472" s="361">
        <v>0</v>
      </c>
      <c r="T1472" s="361">
        <v>0</v>
      </c>
      <c r="U1472" s="361">
        <v>0</v>
      </c>
      <c r="V1472" s="361">
        <v>0</v>
      </c>
      <c r="W1472" s="361">
        <v>0</v>
      </c>
      <c r="X1472" s="361">
        <v>0</v>
      </c>
      <c r="Y1472" s="361">
        <v>0</v>
      </c>
      <c r="Z1472" s="362">
        <f t="shared" si="100"/>
        <v>0</v>
      </c>
      <c r="AA1472" s="365"/>
    </row>
    <row r="1473" spans="1:27" s="364" customFormat="1" ht="12.75" customHeight="1">
      <c r="A1473" s="358">
        <f t="shared" si="101"/>
        <v>15</v>
      </c>
      <c r="B1473" s="398">
        <v>710407330050399</v>
      </c>
      <c r="C1473" s="417" t="s">
        <v>1622</v>
      </c>
      <c r="D1473" s="359">
        <f>+SUMIF('BG SISTEMA'!A:A,'CA EF'!B1473,'BG SISTEMA'!F:F)</f>
        <v>0</v>
      </c>
      <c r="E1473" s="360"/>
      <c r="F1473" s="360"/>
      <c r="G1473" s="361">
        <v>0</v>
      </c>
      <c r="H1473" s="361">
        <f t="shared" si="99"/>
        <v>0</v>
      </c>
      <c r="I1473" s="361">
        <v>0</v>
      </c>
      <c r="J1473" s="361">
        <v>0</v>
      </c>
      <c r="K1473" s="361">
        <v>0</v>
      </c>
      <c r="L1473" s="361">
        <v>0</v>
      </c>
      <c r="M1473" s="361">
        <v>0</v>
      </c>
      <c r="N1473" s="361">
        <v>0</v>
      </c>
      <c r="O1473" s="361">
        <v>0</v>
      </c>
      <c r="P1473" s="361">
        <v>0</v>
      </c>
      <c r="Q1473" s="361">
        <v>0</v>
      </c>
      <c r="R1473" s="361">
        <v>0</v>
      </c>
      <c r="S1473" s="361">
        <v>0</v>
      </c>
      <c r="T1473" s="361">
        <v>0</v>
      </c>
      <c r="U1473" s="361">
        <v>0</v>
      </c>
      <c r="V1473" s="361">
        <v>0</v>
      </c>
      <c r="W1473" s="361">
        <v>0</v>
      </c>
      <c r="X1473" s="361">
        <v>0</v>
      </c>
      <c r="Y1473" s="361">
        <v>0</v>
      </c>
      <c r="Z1473" s="362">
        <f t="shared" si="100"/>
        <v>0</v>
      </c>
      <c r="AA1473" s="363"/>
    </row>
    <row r="1474" spans="1:27" s="364" customFormat="1" ht="12.75" customHeight="1">
      <c r="A1474" s="358">
        <f t="shared" si="101"/>
        <v>15</v>
      </c>
      <c r="B1474" s="398">
        <v>710407330050401</v>
      </c>
      <c r="C1474" s="417" t="s">
        <v>1623</v>
      </c>
      <c r="D1474" s="359">
        <f>+SUMIF('BG SISTEMA'!A:A,'CA EF'!B1474,'BG SISTEMA'!F:F)</f>
        <v>0</v>
      </c>
      <c r="E1474" s="360"/>
      <c r="F1474" s="360"/>
      <c r="G1474" s="361">
        <v>0</v>
      </c>
      <c r="H1474" s="361">
        <f t="shared" si="99"/>
        <v>0</v>
      </c>
      <c r="I1474" s="361">
        <v>0</v>
      </c>
      <c r="J1474" s="361">
        <v>0</v>
      </c>
      <c r="K1474" s="361">
        <v>0</v>
      </c>
      <c r="L1474" s="361">
        <v>0</v>
      </c>
      <c r="M1474" s="361">
        <v>0</v>
      </c>
      <c r="N1474" s="361">
        <v>0</v>
      </c>
      <c r="O1474" s="361">
        <v>0</v>
      </c>
      <c r="P1474" s="361">
        <v>0</v>
      </c>
      <c r="Q1474" s="361">
        <v>0</v>
      </c>
      <c r="R1474" s="361">
        <v>0</v>
      </c>
      <c r="S1474" s="361">
        <v>0</v>
      </c>
      <c r="T1474" s="361">
        <v>0</v>
      </c>
      <c r="U1474" s="361">
        <v>0</v>
      </c>
      <c r="V1474" s="361">
        <v>0</v>
      </c>
      <c r="W1474" s="361">
        <v>0</v>
      </c>
      <c r="X1474" s="361">
        <v>0</v>
      </c>
      <c r="Y1474" s="361">
        <v>0</v>
      </c>
      <c r="Z1474" s="362">
        <f t="shared" si="100"/>
        <v>0</v>
      </c>
      <c r="AA1474" s="365"/>
    </row>
    <row r="1475" spans="1:27" s="364" customFormat="1" ht="12.75" customHeight="1">
      <c r="A1475" s="358">
        <f t="shared" si="101"/>
        <v>15</v>
      </c>
      <c r="B1475" s="398">
        <v>710407330050499</v>
      </c>
      <c r="C1475" s="417" t="s">
        <v>1624</v>
      </c>
      <c r="D1475" s="359">
        <f>+SUMIF('BG SISTEMA'!A:A,'CA EF'!B1475,'BG SISTEMA'!F:F)</f>
        <v>142329671</v>
      </c>
      <c r="E1475" s="360"/>
      <c r="F1475" s="360"/>
      <c r="G1475" s="361">
        <v>0</v>
      </c>
      <c r="H1475" s="361">
        <f t="shared" si="99"/>
        <v>142329671</v>
      </c>
      <c r="I1475" s="361">
        <v>0</v>
      </c>
      <c r="J1475" s="361">
        <v>0</v>
      </c>
      <c r="K1475" s="361">
        <v>0</v>
      </c>
      <c r="L1475" s="361">
        <v>0</v>
      </c>
      <c r="M1475" s="361">
        <v>0</v>
      </c>
      <c r="N1475" s="361">
        <f>-$H1475</f>
        <v>-142329671</v>
      </c>
      <c r="O1475" s="361">
        <v>0</v>
      </c>
      <c r="P1475" s="361">
        <v>0</v>
      </c>
      <c r="Q1475" s="361">
        <v>0</v>
      </c>
      <c r="R1475" s="361">
        <v>0</v>
      </c>
      <c r="S1475" s="361">
        <v>0</v>
      </c>
      <c r="T1475" s="361">
        <v>0</v>
      </c>
      <c r="U1475" s="361">
        <v>0</v>
      </c>
      <c r="V1475" s="361">
        <v>0</v>
      </c>
      <c r="W1475" s="361">
        <v>0</v>
      </c>
      <c r="X1475" s="361">
        <v>0</v>
      </c>
      <c r="Y1475" s="361">
        <v>0</v>
      </c>
      <c r="Z1475" s="362">
        <f t="shared" si="100"/>
        <v>0</v>
      </c>
      <c r="AA1475" s="365"/>
    </row>
    <row r="1476" spans="1:27" s="364" customFormat="1" ht="12.75" customHeight="1">
      <c r="A1476" s="358">
        <f t="shared" si="101"/>
        <v>15</v>
      </c>
      <c r="B1476" s="398">
        <v>710407330060101</v>
      </c>
      <c r="C1476" s="417" t="s">
        <v>1625</v>
      </c>
      <c r="D1476" s="359">
        <f>+SUMIF('BG SISTEMA'!A:A,'CA EF'!B1476,'BG SISTEMA'!F:F)</f>
        <v>0</v>
      </c>
      <c r="E1476" s="360"/>
      <c r="F1476" s="360"/>
      <c r="G1476" s="361">
        <v>0</v>
      </c>
      <c r="H1476" s="361">
        <f t="shared" si="99"/>
        <v>0</v>
      </c>
      <c r="I1476" s="361">
        <v>0</v>
      </c>
      <c r="J1476" s="361">
        <v>0</v>
      </c>
      <c r="K1476" s="361">
        <v>0</v>
      </c>
      <c r="L1476" s="361">
        <v>0</v>
      </c>
      <c r="M1476" s="361">
        <v>0</v>
      </c>
      <c r="N1476" s="361">
        <v>0</v>
      </c>
      <c r="O1476" s="361">
        <v>0</v>
      </c>
      <c r="P1476" s="361">
        <v>0</v>
      </c>
      <c r="Q1476" s="361">
        <v>0</v>
      </c>
      <c r="R1476" s="361">
        <v>0</v>
      </c>
      <c r="S1476" s="361">
        <v>0</v>
      </c>
      <c r="T1476" s="361">
        <v>0</v>
      </c>
      <c r="U1476" s="361">
        <v>0</v>
      </c>
      <c r="V1476" s="361">
        <v>0</v>
      </c>
      <c r="W1476" s="361">
        <v>0</v>
      </c>
      <c r="X1476" s="361">
        <v>0</v>
      </c>
      <c r="Y1476" s="361">
        <v>0</v>
      </c>
      <c r="Z1476" s="362">
        <f t="shared" si="100"/>
        <v>0</v>
      </c>
      <c r="AA1476" s="365"/>
    </row>
    <row r="1477" spans="1:27" s="364" customFormat="1" ht="12.75" customHeight="1">
      <c r="A1477" s="358">
        <f t="shared" si="101"/>
        <v>15</v>
      </c>
      <c r="B1477" s="398">
        <v>710407330060199</v>
      </c>
      <c r="C1477" s="417" t="s">
        <v>1626</v>
      </c>
      <c r="D1477" s="359">
        <f>+SUMIF('BG SISTEMA'!A:A,'CA EF'!B1477,'BG SISTEMA'!F:F)</f>
        <v>50218785</v>
      </c>
      <c r="E1477" s="360"/>
      <c r="F1477" s="438"/>
      <c r="G1477" s="361">
        <v>0</v>
      </c>
      <c r="H1477" s="361">
        <f t="shared" ref="H1477:H1540" si="102">+D1477+E1477-F1477-G1477</f>
        <v>50218785</v>
      </c>
      <c r="I1477" s="361">
        <v>0</v>
      </c>
      <c r="J1477" s="361">
        <v>0</v>
      </c>
      <c r="K1477" s="361">
        <v>0</v>
      </c>
      <c r="L1477" s="361">
        <v>0</v>
      </c>
      <c r="M1477" s="361">
        <v>0</v>
      </c>
      <c r="N1477" s="361">
        <f>-$H1477</f>
        <v>-50218785</v>
      </c>
      <c r="O1477" s="361">
        <v>0</v>
      </c>
      <c r="P1477" s="361">
        <v>0</v>
      </c>
      <c r="Q1477" s="361">
        <v>0</v>
      </c>
      <c r="R1477" s="361">
        <v>0</v>
      </c>
      <c r="S1477" s="361">
        <v>0</v>
      </c>
      <c r="T1477" s="361">
        <v>0</v>
      </c>
      <c r="U1477" s="361">
        <v>0</v>
      </c>
      <c r="V1477" s="361">
        <v>0</v>
      </c>
      <c r="W1477" s="361">
        <v>0</v>
      </c>
      <c r="X1477" s="361">
        <v>0</v>
      </c>
      <c r="Y1477" s="361">
        <v>0</v>
      </c>
      <c r="Z1477" s="362">
        <f t="shared" si="100"/>
        <v>0</v>
      </c>
      <c r="AA1477" s="365"/>
    </row>
    <row r="1478" spans="1:27" s="364" customFormat="1" ht="12.75" customHeight="1">
      <c r="A1478" s="358">
        <f t="shared" si="101"/>
        <v>15</v>
      </c>
      <c r="B1478" s="398">
        <v>710407330060201</v>
      </c>
      <c r="C1478" s="417" t="s">
        <v>1627</v>
      </c>
      <c r="D1478" s="359">
        <f>+SUMIF('BG SISTEMA'!A:A,'CA EF'!B1478,'BG SISTEMA'!F:F)</f>
        <v>0</v>
      </c>
      <c r="E1478" s="360"/>
      <c r="F1478" s="360"/>
      <c r="G1478" s="361">
        <v>0</v>
      </c>
      <c r="H1478" s="361">
        <f t="shared" si="102"/>
        <v>0</v>
      </c>
      <c r="I1478" s="361">
        <v>0</v>
      </c>
      <c r="J1478" s="361">
        <v>0</v>
      </c>
      <c r="K1478" s="361">
        <v>0</v>
      </c>
      <c r="L1478" s="361">
        <v>0</v>
      </c>
      <c r="M1478" s="361">
        <v>0</v>
      </c>
      <c r="N1478" s="361">
        <v>0</v>
      </c>
      <c r="O1478" s="361">
        <v>0</v>
      </c>
      <c r="P1478" s="361">
        <v>0</v>
      </c>
      <c r="Q1478" s="361">
        <v>0</v>
      </c>
      <c r="R1478" s="361">
        <v>0</v>
      </c>
      <c r="S1478" s="361">
        <v>0</v>
      </c>
      <c r="T1478" s="361">
        <v>0</v>
      </c>
      <c r="U1478" s="361">
        <v>0</v>
      </c>
      <c r="V1478" s="361">
        <v>0</v>
      </c>
      <c r="W1478" s="361">
        <v>0</v>
      </c>
      <c r="X1478" s="361">
        <v>0</v>
      </c>
      <c r="Y1478" s="361">
        <v>0</v>
      </c>
      <c r="Z1478" s="362">
        <f t="shared" si="100"/>
        <v>0</v>
      </c>
      <c r="AA1478" s="365"/>
    </row>
    <row r="1479" spans="1:27" s="364" customFormat="1" ht="12.75" customHeight="1">
      <c r="A1479" s="358">
        <f t="shared" si="101"/>
        <v>15</v>
      </c>
      <c r="B1479" s="398">
        <v>710407330060299</v>
      </c>
      <c r="C1479" s="417" t="s">
        <v>1628</v>
      </c>
      <c r="D1479" s="359">
        <f>+SUMIF('BG SISTEMA'!A:A,'CA EF'!B1479,'BG SISTEMA'!F:F)</f>
        <v>560228</v>
      </c>
      <c r="E1479" s="360"/>
      <c r="F1479" s="360"/>
      <c r="G1479" s="361">
        <v>0</v>
      </c>
      <c r="H1479" s="361">
        <f t="shared" si="102"/>
        <v>560228</v>
      </c>
      <c r="I1479" s="361">
        <v>0</v>
      </c>
      <c r="J1479" s="361">
        <v>0</v>
      </c>
      <c r="K1479" s="361">
        <v>0</v>
      </c>
      <c r="L1479" s="361">
        <v>0</v>
      </c>
      <c r="M1479" s="361">
        <v>0</v>
      </c>
      <c r="N1479" s="361">
        <f>-$H1479</f>
        <v>-560228</v>
      </c>
      <c r="O1479" s="361">
        <v>0</v>
      </c>
      <c r="P1479" s="361">
        <v>0</v>
      </c>
      <c r="Q1479" s="361">
        <v>0</v>
      </c>
      <c r="R1479" s="361">
        <v>0</v>
      </c>
      <c r="S1479" s="361">
        <v>0</v>
      </c>
      <c r="T1479" s="361">
        <v>0</v>
      </c>
      <c r="U1479" s="361">
        <v>0</v>
      </c>
      <c r="V1479" s="361">
        <v>0</v>
      </c>
      <c r="W1479" s="361">
        <v>0</v>
      </c>
      <c r="X1479" s="361">
        <v>0</v>
      </c>
      <c r="Y1479" s="361">
        <v>0</v>
      </c>
      <c r="Z1479" s="362">
        <f t="shared" si="100"/>
        <v>0</v>
      </c>
      <c r="AA1479" s="363"/>
    </row>
    <row r="1480" spans="1:27" s="364" customFormat="1" ht="12.75" customHeight="1">
      <c r="A1480" s="358">
        <f t="shared" si="101"/>
        <v>15</v>
      </c>
      <c r="B1480" s="398">
        <v>710407330070101</v>
      </c>
      <c r="C1480" s="417" t="s">
        <v>1629</v>
      </c>
      <c r="D1480" s="359">
        <f>+SUMIF('BG SISTEMA'!A:A,'CA EF'!B1480,'BG SISTEMA'!F:F)</f>
        <v>0</v>
      </c>
      <c r="E1480" s="360"/>
      <c r="F1480" s="360"/>
      <c r="G1480" s="361">
        <v>0</v>
      </c>
      <c r="H1480" s="361">
        <f t="shared" si="102"/>
        <v>0</v>
      </c>
      <c r="I1480" s="361">
        <v>0</v>
      </c>
      <c r="J1480" s="361">
        <v>0</v>
      </c>
      <c r="K1480" s="361">
        <v>0</v>
      </c>
      <c r="L1480" s="361">
        <v>0</v>
      </c>
      <c r="M1480" s="361">
        <v>0</v>
      </c>
      <c r="N1480" s="361">
        <v>0</v>
      </c>
      <c r="O1480" s="361">
        <v>0</v>
      </c>
      <c r="P1480" s="361">
        <v>0</v>
      </c>
      <c r="Q1480" s="361">
        <v>0</v>
      </c>
      <c r="R1480" s="361">
        <v>0</v>
      </c>
      <c r="S1480" s="361">
        <v>0</v>
      </c>
      <c r="T1480" s="361">
        <v>0</v>
      </c>
      <c r="U1480" s="361">
        <v>0</v>
      </c>
      <c r="V1480" s="361">
        <v>0</v>
      </c>
      <c r="W1480" s="361">
        <v>0</v>
      </c>
      <c r="X1480" s="361">
        <v>0</v>
      </c>
      <c r="Y1480" s="361">
        <v>0</v>
      </c>
      <c r="Z1480" s="362">
        <f t="shared" si="100"/>
        <v>0</v>
      </c>
      <c r="AA1480" s="365"/>
    </row>
    <row r="1481" spans="1:27" s="364" customFormat="1" ht="12.75" customHeight="1">
      <c r="A1481" s="358">
        <f t="shared" si="101"/>
        <v>15</v>
      </c>
      <c r="B1481" s="398">
        <v>710407330070199</v>
      </c>
      <c r="C1481" s="417" t="s">
        <v>1630</v>
      </c>
      <c r="D1481" s="359">
        <f>+SUMIF('BG SISTEMA'!A:A,'CA EF'!B1481,'BG SISTEMA'!F:F)</f>
        <v>231283105</v>
      </c>
      <c r="E1481" s="360"/>
      <c r="F1481" s="430">
        <f>+D1481</f>
        <v>231283105</v>
      </c>
      <c r="G1481" s="361">
        <v>0</v>
      </c>
      <c r="H1481" s="361">
        <f t="shared" si="102"/>
        <v>0</v>
      </c>
      <c r="I1481" s="361">
        <v>0</v>
      </c>
      <c r="J1481" s="361">
        <v>0</v>
      </c>
      <c r="K1481" s="361">
        <v>0</v>
      </c>
      <c r="L1481" s="361">
        <v>0</v>
      </c>
      <c r="M1481" s="361">
        <v>0</v>
      </c>
      <c r="N1481" s="361">
        <v>0</v>
      </c>
      <c r="O1481" s="361">
        <v>0</v>
      </c>
      <c r="P1481" s="361">
        <v>0</v>
      </c>
      <c r="Q1481" s="361">
        <v>0</v>
      </c>
      <c r="R1481" s="361">
        <v>0</v>
      </c>
      <c r="S1481" s="361">
        <v>0</v>
      </c>
      <c r="T1481" s="361">
        <v>0</v>
      </c>
      <c r="U1481" s="361">
        <v>0</v>
      </c>
      <c r="V1481" s="361">
        <v>0</v>
      </c>
      <c r="W1481" s="361">
        <v>0</v>
      </c>
      <c r="X1481" s="361">
        <v>0</v>
      </c>
      <c r="Y1481" s="361">
        <v>0</v>
      </c>
      <c r="Z1481" s="362">
        <f t="shared" si="100"/>
        <v>0</v>
      </c>
      <c r="AA1481" s="365"/>
    </row>
    <row r="1482" spans="1:27" s="364" customFormat="1" ht="12.75" customHeight="1">
      <c r="A1482" s="358">
        <f t="shared" si="101"/>
        <v>15</v>
      </c>
      <c r="B1482" s="398">
        <v>710407330080101</v>
      </c>
      <c r="C1482" s="417" t="s">
        <v>1631</v>
      </c>
      <c r="D1482" s="359">
        <f>+SUMIF('BG SISTEMA'!A:A,'CA EF'!B1482,'BG SISTEMA'!F:F)</f>
        <v>0</v>
      </c>
      <c r="E1482" s="360"/>
      <c r="F1482" s="360"/>
      <c r="G1482" s="361">
        <v>0</v>
      </c>
      <c r="H1482" s="361">
        <f t="shared" si="102"/>
        <v>0</v>
      </c>
      <c r="I1482" s="361">
        <v>0</v>
      </c>
      <c r="J1482" s="361">
        <v>0</v>
      </c>
      <c r="K1482" s="361">
        <v>0</v>
      </c>
      <c r="L1482" s="361">
        <v>0</v>
      </c>
      <c r="M1482" s="361">
        <v>0</v>
      </c>
      <c r="N1482" s="361">
        <v>0</v>
      </c>
      <c r="O1482" s="361">
        <v>0</v>
      </c>
      <c r="P1482" s="361">
        <v>0</v>
      </c>
      <c r="Q1482" s="361">
        <v>0</v>
      </c>
      <c r="R1482" s="361">
        <v>0</v>
      </c>
      <c r="S1482" s="361">
        <v>0</v>
      </c>
      <c r="T1482" s="361">
        <v>0</v>
      </c>
      <c r="U1482" s="361">
        <v>0</v>
      </c>
      <c r="V1482" s="361">
        <v>0</v>
      </c>
      <c r="W1482" s="361">
        <v>0</v>
      </c>
      <c r="X1482" s="361">
        <v>0</v>
      </c>
      <c r="Y1482" s="361">
        <v>0</v>
      </c>
      <c r="Z1482" s="362">
        <f t="shared" ref="Z1482:Z1545" si="103">SUM(H1482:Y1482)</f>
        <v>0</v>
      </c>
      <c r="AA1482" s="365"/>
    </row>
    <row r="1483" spans="1:27" s="364" customFormat="1" ht="12.75" customHeight="1">
      <c r="A1483" s="358">
        <f t="shared" si="101"/>
        <v>15</v>
      </c>
      <c r="B1483" s="398">
        <v>710407330080199</v>
      </c>
      <c r="C1483" s="417" t="s">
        <v>1632</v>
      </c>
      <c r="D1483" s="359">
        <f>+SUMIF('BG SISTEMA'!A:A,'CA EF'!B1483,'BG SISTEMA'!F:F)</f>
        <v>1203426667</v>
      </c>
      <c r="E1483" s="360"/>
      <c r="F1483" s="360"/>
      <c r="G1483" s="361">
        <v>0</v>
      </c>
      <c r="H1483" s="361">
        <f t="shared" si="102"/>
        <v>1203426667</v>
      </c>
      <c r="I1483" s="361">
        <v>0</v>
      </c>
      <c r="J1483" s="361">
        <v>0</v>
      </c>
      <c r="K1483" s="361">
        <f>-$H1483</f>
        <v>-1203426667</v>
      </c>
      <c r="L1483" s="361">
        <v>0</v>
      </c>
      <c r="M1483" s="361">
        <v>0</v>
      </c>
      <c r="N1483" s="361">
        <v>0</v>
      </c>
      <c r="O1483" s="361">
        <v>0</v>
      </c>
      <c r="P1483" s="361">
        <v>0</v>
      </c>
      <c r="Q1483" s="361">
        <v>0</v>
      </c>
      <c r="R1483" s="361">
        <v>0</v>
      </c>
      <c r="S1483" s="361">
        <v>0</v>
      </c>
      <c r="T1483" s="361">
        <v>0</v>
      </c>
      <c r="U1483" s="361">
        <v>0</v>
      </c>
      <c r="V1483" s="361">
        <v>0</v>
      </c>
      <c r="W1483" s="361">
        <v>0</v>
      </c>
      <c r="X1483" s="361">
        <v>0</v>
      </c>
      <c r="Y1483" s="361">
        <v>0</v>
      </c>
      <c r="Z1483" s="362">
        <f t="shared" si="103"/>
        <v>0</v>
      </c>
      <c r="AA1483" s="365"/>
    </row>
    <row r="1484" spans="1:27" s="364" customFormat="1" ht="12.75" customHeight="1">
      <c r="A1484" s="358">
        <f t="shared" si="101"/>
        <v>15</v>
      </c>
      <c r="B1484" s="398">
        <v>710407330080299</v>
      </c>
      <c r="C1484" s="417" t="s">
        <v>1633</v>
      </c>
      <c r="D1484" s="359">
        <f>+SUMIF('BG SISTEMA'!A:A,'CA EF'!B1484,'BG SISTEMA'!F:F)</f>
        <v>1166667</v>
      </c>
      <c r="E1484" s="360"/>
      <c r="F1484" s="360"/>
      <c r="G1484" s="361">
        <v>0</v>
      </c>
      <c r="H1484" s="361">
        <f t="shared" si="102"/>
        <v>1166667</v>
      </c>
      <c r="I1484" s="361">
        <v>0</v>
      </c>
      <c r="J1484" s="361">
        <v>0</v>
      </c>
      <c r="K1484" s="361">
        <f>-$H1484</f>
        <v>-1166667</v>
      </c>
      <c r="L1484" s="361">
        <v>0</v>
      </c>
      <c r="M1484" s="361">
        <v>0</v>
      </c>
      <c r="N1484" s="361">
        <v>0</v>
      </c>
      <c r="O1484" s="361">
        <v>0</v>
      </c>
      <c r="P1484" s="361">
        <v>0</v>
      </c>
      <c r="Q1484" s="361">
        <v>0</v>
      </c>
      <c r="R1484" s="361">
        <v>0</v>
      </c>
      <c r="S1484" s="361">
        <v>0</v>
      </c>
      <c r="T1484" s="361">
        <v>0</v>
      </c>
      <c r="U1484" s="361">
        <v>0</v>
      </c>
      <c r="V1484" s="361">
        <v>0</v>
      </c>
      <c r="W1484" s="361">
        <v>0</v>
      </c>
      <c r="X1484" s="361">
        <v>0</v>
      </c>
      <c r="Y1484" s="361">
        <v>0</v>
      </c>
      <c r="Z1484" s="362">
        <f t="shared" si="103"/>
        <v>0</v>
      </c>
      <c r="AA1484" s="365"/>
    </row>
    <row r="1485" spans="1:27" s="364" customFormat="1" ht="12.75" customHeight="1">
      <c r="A1485" s="358">
        <f t="shared" si="101"/>
        <v>15</v>
      </c>
      <c r="B1485" s="398">
        <v>710407330090101</v>
      </c>
      <c r="C1485" s="417" t="s">
        <v>1634</v>
      </c>
      <c r="D1485" s="359">
        <f>+SUMIF('BG SISTEMA'!A:A,'CA EF'!B1485,'BG SISTEMA'!F:F)</f>
        <v>0</v>
      </c>
      <c r="E1485" s="360"/>
      <c r="F1485" s="360"/>
      <c r="G1485" s="361">
        <v>0</v>
      </c>
      <c r="H1485" s="361">
        <f t="shared" si="102"/>
        <v>0</v>
      </c>
      <c r="I1485" s="361">
        <v>0</v>
      </c>
      <c r="J1485" s="361">
        <v>0</v>
      </c>
      <c r="K1485" s="361">
        <v>0</v>
      </c>
      <c r="L1485" s="361">
        <v>0</v>
      </c>
      <c r="M1485" s="361">
        <v>0</v>
      </c>
      <c r="N1485" s="361">
        <v>0</v>
      </c>
      <c r="O1485" s="361">
        <v>0</v>
      </c>
      <c r="P1485" s="361">
        <v>0</v>
      </c>
      <c r="Q1485" s="361">
        <v>0</v>
      </c>
      <c r="R1485" s="361">
        <v>0</v>
      </c>
      <c r="S1485" s="361">
        <v>0</v>
      </c>
      <c r="T1485" s="361">
        <v>0</v>
      </c>
      <c r="U1485" s="361">
        <v>0</v>
      </c>
      <c r="V1485" s="361">
        <v>0</v>
      </c>
      <c r="W1485" s="361">
        <v>0</v>
      </c>
      <c r="X1485" s="361">
        <v>0</v>
      </c>
      <c r="Y1485" s="361">
        <v>0</v>
      </c>
      <c r="Z1485" s="362">
        <f t="shared" si="103"/>
        <v>0</v>
      </c>
      <c r="AA1485" s="363"/>
    </row>
    <row r="1486" spans="1:27" s="364" customFormat="1" ht="12.75" customHeight="1">
      <c r="A1486" s="358">
        <f t="shared" si="101"/>
        <v>15</v>
      </c>
      <c r="B1486" s="398">
        <v>710407330090199</v>
      </c>
      <c r="C1486" s="417" t="s">
        <v>1635</v>
      </c>
      <c r="D1486" s="359">
        <f>+SUMIF('BG SISTEMA'!A:A,'CA EF'!B1486,'BG SISTEMA'!F:F)</f>
        <v>238470248</v>
      </c>
      <c r="E1486" s="360"/>
      <c r="F1486" s="360"/>
      <c r="G1486" s="361">
        <v>0</v>
      </c>
      <c r="H1486" s="361">
        <f t="shared" si="102"/>
        <v>238470248</v>
      </c>
      <c r="I1486" s="361">
        <v>0</v>
      </c>
      <c r="J1486" s="361">
        <v>0</v>
      </c>
      <c r="K1486" s="361">
        <f>-$H1486</f>
        <v>-238470248</v>
      </c>
      <c r="L1486" s="361">
        <v>0</v>
      </c>
      <c r="M1486" s="361">
        <v>0</v>
      </c>
      <c r="N1486" s="361">
        <v>0</v>
      </c>
      <c r="O1486" s="361">
        <v>0</v>
      </c>
      <c r="P1486" s="361">
        <v>0</v>
      </c>
      <c r="Q1486" s="361">
        <v>0</v>
      </c>
      <c r="R1486" s="361">
        <v>0</v>
      </c>
      <c r="S1486" s="361">
        <v>0</v>
      </c>
      <c r="T1486" s="361">
        <v>0</v>
      </c>
      <c r="U1486" s="361">
        <v>0</v>
      </c>
      <c r="V1486" s="361">
        <v>0</v>
      </c>
      <c r="W1486" s="361">
        <v>0</v>
      </c>
      <c r="X1486" s="361">
        <v>0</v>
      </c>
      <c r="Y1486" s="361">
        <v>0</v>
      </c>
      <c r="Z1486" s="362">
        <f t="shared" si="103"/>
        <v>0</v>
      </c>
      <c r="AA1486" s="365"/>
    </row>
    <row r="1487" spans="1:27" s="364" customFormat="1" ht="12.75" customHeight="1">
      <c r="A1487" s="358">
        <f t="shared" si="101"/>
        <v>15</v>
      </c>
      <c r="B1487" s="398">
        <v>710407330100101</v>
      </c>
      <c r="C1487" s="417" t="s">
        <v>1636</v>
      </c>
      <c r="D1487" s="359">
        <f>+SUMIF('BG SISTEMA'!A:A,'CA EF'!B1487,'BG SISTEMA'!F:F)</f>
        <v>0</v>
      </c>
      <c r="E1487" s="360"/>
      <c r="F1487" s="360"/>
      <c r="G1487" s="361">
        <v>0</v>
      </c>
      <c r="H1487" s="361">
        <f t="shared" si="102"/>
        <v>0</v>
      </c>
      <c r="I1487" s="361">
        <v>0</v>
      </c>
      <c r="J1487" s="361">
        <v>0</v>
      </c>
      <c r="K1487" s="361">
        <v>0</v>
      </c>
      <c r="L1487" s="361">
        <v>0</v>
      </c>
      <c r="M1487" s="361">
        <v>0</v>
      </c>
      <c r="N1487" s="361">
        <v>0</v>
      </c>
      <c r="O1487" s="361">
        <v>0</v>
      </c>
      <c r="P1487" s="361">
        <v>0</v>
      </c>
      <c r="Q1487" s="361">
        <v>0</v>
      </c>
      <c r="R1487" s="361">
        <v>0</v>
      </c>
      <c r="S1487" s="361">
        <v>0</v>
      </c>
      <c r="T1487" s="361">
        <v>0</v>
      </c>
      <c r="U1487" s="361">
        <v>0</v>
      </c>
      <c r="V1487" s="361">
        <v>0</v>
      </c>
      <c r="W1487" s="361">
        <v>0</v>
      </c>
      <c r="X1487" s="361">
        <v>0</v>
      </c>
      <c r="Y1487" s="361">
        <v>0</v>
      </c>
      <c r="Z1487" s="362">
        <f t="shared" si="103"/>
        <v>0</v>
      </c>
      <c r="AA1487" s="365"/>
    </row>
    <row r="1488" spans="1:27" s="364" customFormat="1" ht="12.75" customHeight="1">
      <c r="A1488" s="358">
        <f t="shared" si="101"/>
        <v>15</v>
      </c>
      <c r="B1488" s="398">
        <v>710407330100199</v>
      </c>
      <c r="C1488" s="417" t="s">
        <v>1637</v>
      </c>
      <c r="D1488" s="359">
        <f>+SUMIF('BG SISTEMA'!A:A,'CA EF'!B1488,'BG SISTEMA'!F:F)</f>
        <v>34740000</v>
      </c>
      <c r="E1488" s="360"/>
      <c r="F1488" s="360"/>
      <c r="G1488" s="361">
        <v>0</v>
      </c>
      <c r="H1488" s="361">
        <f t="shared" si="102"/>
        <v>34740000</v>
      </c>
      <c r="I1488" s="361">
        <v>0</v>
      </c>
      <c r="J1488" s="361">
        <v>0</v>
      </c>
      <c r="K1488" s="361">
        <f>-$H1488</f>
        <v>-34740000</v>
      </c>
      <c r="L1488" s="361">
        <v>0</v>
      </c>
      <c r="M1488" s="361">
        <v>0</v>
      </c>
      <c r="N1488" s="361">
        <v>0</v>
      </c>
      <c r="O1488" s="361">
        <v>0</v>
      </c>
      <c r="P1488" s="361">
        <v>0</v>
      </c>
      <c r="Q1488" s="361">
        <v>0</v>
      </c>
      <c r="R1488" s="361">
        <v>0</v>
      </c>
      <c r="S1488" s="361">
        <v>0</v>
      </c>
      <c r="T1488" s="361">
        <v>0</v>
      </c>
      <c r="U1488" s="361">
        <v>0</v>
      </c>
      <c r="V1488" s="361">
        <v>0</v>
      </c>
      <c r="W1488" s="361">
        <v>0</v>
      </c>
      <c r="X1488" s="361">
        <v>0</v>
      </c>
      <c r="Y1488" s="361">
        <v>0</v>
      </c>
      <c r="Z1488" s="362">
        <f t="shared" si="103"/>
        <v>0</v>
      </c>
      <c r="AA1488" s="363"/>
    </row>
    <row r="1489" spans="1:27" s="364" customFormat="1" ht="12.75" customHeight="1">
      <c r="A1489" s="358">
        <f t="shared" si="101"/>
        <v>15</v>
      </c>
      <c r="B1489" s="398">
        <v>710407330110101</v>
      </c>
      <c r="C1489" s="417" t="s">
        <v>1638</v>
      </c>
      <c r="D1489" s="359">
        <f>+SUMIF('BG SISTEMA'!A:A,'CA EF'!B1489,'BG SISTEMA'!F:F)</f>
        <v>0</v>
      </c>
      <c r="E1489" s="360"/>
      <c r="F1489" s="360"/>
      <c r="G1489" s="361">
        <v>0</v>
      </c>
      <c r="H1489" s="361">
        <f t="shared" si="102"/>
        <v>0</v>
      </c>
      <c r="I1489" s="361">
        <v>0</v>
      </c>
      <c r="J1489" s="361">
        <v>0</v>
      </c>
      <c r="K1489" s="361">
        <v>0</v>
      </c>
      <c r="L1489" s="361">
        <v>0</v>
      </c>
      <c r="M1489" s="361">
        <v>0</v>
      </c>
      <c r="N1489" s="361">
        <v>0</v>
      </c>
      <c r="O1489" s="361">
        <v>0</v>
      </c>
      <c r="P1489" s="361">
        <v>0</v>
      </c>
      <c r="Q1489" s="361">
        <v>0</v>
      </c>
      <c r="R1489" s="361">
        <v>0</v>
      </c>
      <c r="S1489" s="361">
        <v>0</v>
      </c>
      <c r="T1489" s="361">
        <v>0</v>
      </c>
      <c r="U1489" s="361">
        <v>0</v>
      </c>
      <c r="V1489" s="361">
        <v>0</v>
      </c>
      <c r="W1489" s="361">
        <v>0</v>
      </c>
      <c r="X1489" s="361">
        <v>0</v>
      </c>
      <c r="Y1489" s="361">
        <v>0</v>
      </c>
      <c r="Z1489" s="362">
        <f t="shared" si="103"/>
        <v>0</v>
      </c>
      <c r="AA1489" s="365"/>
    </row>
    <row r="1490" spans="1:27" s="364" customFormat="1" ht="12.75" customHeight="1">
      <c r="A1490" s="358">
        <f t="shared" si="101"/>
        <v>15</v>
      </c>
      <c r="B1490" s="398">
        <v>710407330110199</v>
      </c>
      <c r="C1490" s="417" t="s">
        <v>1639</v>
      </c>
      <c r="D1490" s="359">
        <f>+SUMIF('BG SISTEMA'!A:A,'CA EF'!B1490,'BG SISTEMA'!F:F)</f>
        <v>0</v>
      </c>
      <c r="E1490" s="360"/>
      <c r="F1490" s="360"/>
      <c r="G1490" s="361">
        <v>0</v>
      </c>
      <c r="H1490" s="361">
        <f t="shared" si="102"/>
        <v>0</v>
      </c>
      <c r="I1490" s="361">
        <v>0</v>
      </c>
      <c r="J1490" s="361">
        <v>0</v>
      </c>
      <c r="K1490" s="361">
        <v>0</v>
      </c>
      <c r="L1490" s="361">
        <v>0</v>
      </c>
      <c r="M1490" s="361">
        <v>0</v>
      </c>
      <c r="N1490" s="361">
        <v>0</v>
      </c>
      <c r="O1490" s="361">
        <v>0</v>
      </c>
      <c r="P1490" s="361">
        <v>0</v>
      </c>
      <c r="Q1490" s="361">
        <v>0</v>
      </c>
      <c r="R1490" s="361">
        <v>0</v>
      </c>
      <c r="S1490" s="361">
        <v>0</v>
      </c>
      <c r="T1490" s="361">
        <v>0</v>
      </c>
      <c r="U1490" s="361">
        <v>0</v>
      </c>
      <c r="V1490" s="361">
        <v>0</v>
      </c>
      <c r="W1490" s="361">
        <v>0</v>
      </c>
      <c r="X1490" s="361">
        <v>0</v>
      </c>
      <c r="Y1490" s="361">
        <v>0</v>
      </c>
      <c r="Z1490" s="362">
        <f t="shared" si="103"/>
        <v>0</v>
      </c>
      <c r="AA1490" s="365"/>
    </row>
    <row r="1491" spans="1:27" s="364" customFormat="1" ht="12.75" customHeight="1">
      <c r="A1491" s="358">
        <f t="shared" si="101"/>
        <v>15</v>
      </c>
      <c r="B1491" s="398">
        <v>710407330120101</v>
      </c>
      <c r="C1491" s="417" t="s">
        <v>1640</v>
      </c>
      <c r="D1491" s="359">
        <f>+SUMIF('BG SISTEMA'!A:A,'CA EF'!B1491,'BG SISTEMA'!F:F)</f>
        <v>0</v>
      </c>
      <c r="E1491" s="360"/>
      <c r="F1491" s="360"/>
      <c r="G1491" s="361">
        <v>0</v>
      </c>
      <c r="H1491" s="361">
        <f t="shared" si="102"/>
        <v>0</v>
      </c>
      <c r="I1491" s="361">
        <v>0</v>
      </c>
      <c r="J1491" s="361">
        <v>0</v>
      </c>
      <c r="K1491" s="361">
        <v>0</v>
      </c>
      <c r="L1491" s="361">
        <v>0</v>
      </c>
      <c r="M1491" s="361">
        <v>0</v>
      </c>
      <c r="N1491" s="361">
        <v>0</v>
      </c>
      <c r="O1491" s="361">
        <v>0</v>
      </c>
      <c r="P1491" s="361">
        <v>0</v>
      </c>
      <c r="Q1491" s="361">
        <v>0</v>
      </c>
      <c r="R1491" s="361">
        <v>0</v>
      </c>
      <c r="S1491" s="361">
        <v>0</v>
      </c>
      <c r="T1491" s="361">
        <v>0</v>
      </c>
      <c r="U1491" s="361">
        <v>0</v>
      </c>
      <c r="V1491" s="361">
        <v>0</v>
      </c>
      <c r="W1491" s="361">
        <v>0</v>
      </c>
      <c r="X1491" s="361">
        <v>0</v>
      </c>
      <c r="Y1491" s="361">
        <v>0</v>
      </c>
      <c r="Z1491" s="362">
        <f t="shared" si="103"/>
        <v>0</v>
      </c>
      <c r="AA1491" s="365"/>
    </row>
    <row r="1492" spans="1:27" s="364" customFormat="1" ht="12.75" customHeight="1">
      <c r="A1492" s="358">
        <f t="shared" si="101"/>
        <v>15</v>
      </c>
      <c r="B1492" s="398">
        <v>710407330120199</v>
      </c>
      <c r="C1492" s="417" t="s">
        <v>1641</v>
      </c>
      <c r="D1492" s="359">
        <f>+SUMIF('BG SISTEMA'!A:A,'CA EF'!B1492,'BG SISTEMA'!F:F)</f>
        <v>275765641</v>
      </c>
      <c r="E1492" s="360"/>
      <c r="F1492" s="360"/>
      <c r="G1492" s="361">
        <v>0</v>
      </c>
      <c r="H1492" s="361">
        <f t="shared" si="102"/>
        <v>275765641</v>
      </c>
      <c r="I1492" s="361">
        <v>0</v>
      </c>
      <c r="J1492" s="361">
        <v>0</v>
      </c>
      <c r="K1492" s="361">
        <v>0</v>
      </c>
      <c r="L1492" s="361">
        <v>0</v>
      </c>
      <c r="M1492" s="361">
        <v>0</v>
      </c>
      <c r="N1492" s="361">
        <f>-$H1492</f>
        <v>-275765641</v>
      </c>
      <c r="O1492" s="361">
        <v>0</v>
      </c>
      <c r="P1492" s="361">
        <v>0</v>
      </c>
      <c r="Q1492" s="361">
        <v>0</v>
      </c>
      <c r="R1492" s="361">
        <v>0</v>
      </c>
      <c r="S1492" s="361">
        <v>0</v>
      </c>
      <c r="T1492" s="361">
        <v>0</v>
      </c>
      <c r="U1492" s="361">
        <v>0</v>
      </c>
      <c r="V1492" s="361">
        <v>0</v>
      </c>
      <c r="W1492" s="361">
        <v>0</v>
      </c>
      <c r="X1492" s="361">
        <v>0</v>
      </c>
      <c r="Y1492" s="361">
        <v>0</v>
      </c>
      <c r="Z1492" s="362">
        <f t="shared" si="103"/>
        <v>0</v>
      </c>
      <c r="AA1492" s="365"/>
    </row>
    <row r="1493" spans="1:27" s="364" customFormat="1" ht="12.75" customHeight="1">
      <c r="A1493" s="358">
        <f t="shared" si="101"/>
        <v>15</v>
      </c>
      <c r="B1493" s="398">
        <v>710407330140101</v>
      </c>
      <c r="C1493" s="417" t="s">
        <v>1642</v>
      </c>
      <c r="D1493" s="359">
        <f>+SUMIF('BG SISTEMA'!A:A,'CA EF'!B1493,'BG SISTEMA'!F:F)</f>
        <v>243612289</v>
      </c>
      <c r="E1493" s="360"/>
      <c r="F1493" s="360"/>
      <c r="G1493" s="361">
        <v>0</v>
      </c>
      <c r="H1493" s="361">
        <f t="shared" si="102"/>
        <v>243612289</v>
      </c>
      <c r="I1493" s="361">
        <v>0</v>
      </c>
      <c r="J1493" s="361">
        <v>0</v>
      </c>
      <c r="K1493" s="361">
        <v>0</v>
      </c>
      <c r="L1493" s="361">
        <v>0</v>
      </c>
      <c r="M1493" s="361">
        <v>0</v>
      </c>
      <c r="N1493" s="361">
        <f>-$H1493</f>
        <v>-243612289</v>
      </c>
      <c r="O1493" s="361">
        <v>0</v>
      </c>
      <c r="P1493" s="361">
        <v>0</v>
      </c>
      <c r="Q1493" s="361">
        <v>0</v>
      </c>
      <c r="R1493" s="361">
        <v>0</v>
      </c>
      <c r="S1493" s="361">
        <v>0</v>
      </c>
      <c r="T1493" s="361">
        <v>0</v>
      </c>
      <c r="U1493" s="361">
        <v>0</v>
      </c>
      <c r="V1493" s="361">
        <v>0</v>
      </c>
      <c r="W1493" s="361">
        <v>0</v>
      </c>
      <c r="X1493" s="361">
        <v>0</v>
      </c>
      <c r="Y1493" s="361">
        <v>0</v>
      </c>
      <c r="Z1493" s="362">
        <f t="shared" si="103"/>
        <v>0</v>
      </c>
      <c r="AA1493" s="365"/>
    </row>
    <row r="1494" spans="1:27" s="364" customFormat="1" ht="12.75" customHeight="1">
      <c r="A1494" s="358">
        <f t="shared" si="101"/>
        <v>15</v>
      </c>
      <c r="B1494" s="398">
        <v>710407330140299</v>
      </c>
      <c r="C1494" s="417" t="s">
        <v>1643</v>
      </c>
      <c r="D1494" s="359">
        <f>+SUMIF('BG SISTEMA'!A:A,'CA EF'!B1494,'BG SISTEMA'!F:F)</f>
        <v>1909095</v>
      </c>
      <c r="E1494" s="360"/>
      <c r="F1494" s="360"/>
      <c r="G1494" s="361">
        <v>0</v>
      </c>
      <c r="H1494" s="361">
        <f t="shared" si="102"/>
        <v>1909095</v>
      </c>
      <c r="I1494" s="361">
        <v>0</v>
      </c>
      <c r="J1494" s="361">
        <v>0</v>
      </c>
      <c r="K1494" s="361">
        <v>0</v>
      </c>
      <c r="L1494" s="361">
        <v>0</v>
      </c>
      <c r="M1494" s="361">
        <v>0</v>
      </c>
      <c r="N1494" s="361">
        <f>-$H1494</f>
        <v>-1909095</v>
      </c>
      <c r="O1494" s="361">
        <v>0</v>
      </c>
      <c r="P1494" s="361">
        <v>0</v>
      </c>
      <c r="Q1494" s="361">
        <v>0</v>
      </c>
      <c r="R1494" s="361">
        <v>0</v>
      </c>
      <c r="S1494" s="361">
        <v>0</v>
      </c>
      <c r="T1494" s="361">
        <v>0</v>
      </c>
      <c r="U1494" s="361">
        <v>0</v>
      </c>
      <c r="V1494" s="361">
        <v>0</v>
      </c>
      <c r="W1494" s="361">
        <v>0</v>
      </c>
      <c r="X1494" s="361">
        <v>0</v>
      </c>
      <c r="Y1494" s="361">
        <v>0</v>
      </c>
      <c r="Z1494" s="362">
        <f t="shared" si="103"/>
        <v>0</v>
      </c>
      <c r="AA1494" s="365"/>
    </row>
    <row r="1495" spans="1:27" s="364" customFormat="1" ht="12.75" customHeight="1">
      <c r="A1495" s="358">
        <f t="shared" si="101"/>
        <v>15</v>
      </c>
      <c r="B1495" s="398">
        <v>710407330150101</v>
      </c>
      <c r="C1495" s="417" t="s">
        <v>1644</v>
      </c>
      <c r="D1495" s="359">
        <f>+SUMIF('BG SISTEMA'!A:A,'CA EF'!B1495,'BG SISTEMA'!F:F)</f>
        <v>0</v>
      </c>
      <c r="E1495" s="360"/>
      <c r="F1495" s="360"/>
      <c r="G1495" s="361">
        <v>0</v>
      </c>
      <c r="H1495" s="361">
        <f t="shared" si="102"/>
        <v>0</v>
      </c>
      <c r="I1495" s="361">
        <v>0</v>
      </c>
      <c r="J1495" s="361">
        <v>0</v>
      </c>
      <c r="K1495" s="361">
        <v>0</v>
      </c>
      <c r="L1495" s="361">
        <v>0</v>
      </c>
      <c r="M1495" s="361">
        <v>0</v>
      </c>
      <c r="N1495" s="361">
        <v>0</v>
      </c>
      <c r="O1495" s="361">
        <v>0</v>
      </c>
      <c r="P1495" s="361">
        <v>0</v>
      </c>
      <c r="Q1495" s="361">
        <v>0</v>
      </c>
      <c r="R1495" s="361">
        <v>0</v>
      </c>
      <c r="S1495" s="361">
        <v>0</v>
      </c>
      <c r="T1495" s="361">
        <v>0</v>
      </c>
      <c r="U1495" s="361">
        <v>0</v>
      </c>
      <c r="V1495" s="361">
        <v>0</v>
      </c>
      <c r="W1495" s="361">
        <v>0</v>
      </c>
      <c r="X1495" s="361">
        <v>0</v>
      </c>
      <c r="Y1495" s="361">
        <v>0</v>
      </c>
      <c r="Z1495" s="362">
        <f t="shared" si="103"/>
        <v>0</v>
      </c>
      <c r="AA1495" s="363"/>
    </row>
    <row r="1496" spans="1:27" s="364" customFormat="1" ht="12.75" customHeight="1">
      <c r="A1496" s="358">
        <f t="shared" si="101"/>
        <v>15</v>
      </c>
      <c r="B1496" s="398">
        <v>710407330150199</v>
      </c>
      <c r="C1496" s="417" t="s">
        <v>1645</v>
      </c>
      <c r="D1496" s="359">
        <f>+SUMIF('BG SISTEMA'!A:A,'CA EF'!B1496,'BG SISTEMA'!F:F)</f>
        <v>8645587</v>
      </c>
      <c r="E1496" s="360"/>
      <c r="F1496" s="360"/>
      <c r="G1496" s="361">
        <v>0</v>
      </c>
      <c r="H1496" s="361">
        <f t="shared" si="102"/>
        <v>8645587</v>
      </c>
      <c r="I1496" s="361">
        <v>0</v>
      </c>
      <c r="J1496" s="361">
        <v>0</v>
      </c>
      <c r="K1496" s="361">
        <v>0</v>
      </c>
      <c r="L1496" s="361">
        <v>0</v>
      </c>
      <c r="M1496" s="361">
        <v>0</v>
      </c>
      <c r="N1496" s="361">
        <f>-$H1496</f>
        <v>-8645587</v>
      </c>
      <c r="O1496" s="361">
        <v>0</v>
      </c>
      <c r="P1496" s="361">
        <v>0</v>
      </c>
      <c r="Q1496" s="361">
        <v>0</v>
      </c>
      <c r="R1496" s="361">
        <v>0</v>
      </c>
      <c r="S1496" s="361">
        <v>0</v>
      </c>
      <c r="T1496" s="361">
        <v>0</v>
      </c>
      <c r="U1496" s="361">
        <v>0</v>
      </c>
      <c r="V1496" s="361">
        <v>0</v>
      </c>
      <c r="W1496" s="361">
        <v>0</v>
      </c>
      <c r="X1496" s="361">
        <v>0</v>
      </c>
      <c r="Y1496" s="361">
        <v>0</v>
      </c>
      <c r="Z1496" s="362">
        <f t="shared" si="103"/>
        <v>0</v>
      </c>
      <c r="AA1496" s="365"/>
    </row>
    <row r="1497" spans="1:27" s="364" customFormat="1" ht="12.75" customHeight="1">
      <c r="A1497" s="358">
        <f t="shared" si="101"/>
        <v>15</v>
      </c>
      <c r="B1497" s="398">
        <v>710407330300101</v>
      </c>
      <c r="C1497" s="417" t="s">
        <v>1646</v>
      </c>
      <c r="D1497" s="359">
        <f>+SUMIF('BG SISTEMA'!A:A,'CA EF'!B1497,'BG SISTEMA'!F:F)</f>
        <v>0</v>
      </c>
      <c r="E1497" s="360"/>
      <c r="F1497" s="360"/>
      <c r="G1497" s="361">
        <v>0</v>
      </c>
      <c r="H1497" s="361">
        <f t="shared" si="102"/>
        <v>0</v>
      </c>
      <c r="I1497" s="361">
        <v>0</v>
      </c>
      <c r="J1497" s="361">
        <v>0</v>
      </c>
      <c r="K1497" s="361">
        <v>0</v>
      </c>
      <c r="L1497" s="361">
        <v>0</v>
      </c>
      <c r="M1497" s="361">
        <v>0</v>
      </c>
      <c r="N1497" s="361">
        <v>0</v>
      </c>
      <c r="O1497" s="361">
        <v>0</v>
      </c>
      <c r="P1497" s="361">
        <v>0</v>
      </c>
      <c r="Q1497" s="361">
        <v>0</v>
      </c>
      <c r="R1497" s="361">
        <v>0</v>
      </c>
      <c r="S1497" s="361">
        <v>0</v>
      </c>
      <c r="T1497" s="361">
        <v>0</v>
      </c>
      <c r="U1497" s="361">
        <v>0</v>
      </c>
      <c r="V1497" s="361">
        <v>0</v>
      </c>
      <c r="W1497" s="361">
        <v>0</v>
      </c>
      <c r="X1497" s="361">
        <v>0</v>
      </c>
      <c r="Y1497" s="361">
        <v>0</v>
      </c>
      <c r="Z1497" s="362">
        <f t="shared" si="103"/>
        <v>0</v>
      </c>
      <c r="AA1497" s="365"/>
    </row>
    <row r="1498" spans="1:27" s="364" customFormat="1" ht="12.75" customHeight="1">
      <c r="A1498" s="358">
        <f t="shared" si="101"/>
        <v>15</v>
      </c>
      <c r="B1498" s="398">
        <v>710407330300199</v>
      </c>
      <c r="C1498" s="417" t="s">
        <v>1647</v>
      </c>
      <c r="D1498" s="359">
        <f>+SUMIF('BG SISTEMA'!A:A,'CA EF'!B1498,'BG SISTEMA'!F:F)</f>
        <v>0</v>
      </c>
      <c r="E1498" s="360"/>
      <c r="F1498" s="360"/>
      <c r="G1498" s="361">
        <v>0</v>
      </c>
      <c r="H1498" s="361">
        <f t="shared" si="102"/>
        <v>0</v>
      </c>
      <c r="I1498" s="361">
        <v>0</v>
      </c>
      <c r="J1498" s="361">
        <v>0</v>
      </c>
      <c r="K1498" s="361">
        <v>0</v>
      </c>
      <c r="L1498" s="361">
        <v>0</v>
      </c>
      <c r="M1498" s="361">
        <v>0</v>
      </c>
      <c r="N1498" s="361">
        <v>0</v>
      </c>
      <c r="O1498" s="361">
        <v>0</v>
      </c>
      <c r="P1498" s="361">
        <v>0</v>
      </c>
      <c r="Q1498" s="361">
        <v>0</v>
      </c>
      <c r="R1498" s="361">
        <v>0</v>
      </c>
      <c r="S1498" s="361">
        <v>0</v>
      </c>
      <c r="T1498" s="361">
        <v>0</v>
      </c>
      <c r="U1498" s="361">
        <v>0</v>
      </c>
      <c r="V1498" s="361">
        <v>0</v>
      </c>
      <c r="W1498" s="361">
        <v>0</v>
      </c>
      <c r="X1498" s="361">
        <v>0</v>
      </c>
      <c r="Y1498" s="361">
        <v>0</v>
      </c>
      <c r="Z1498" s="362">
        <f t="shared" si="103"/>
        <v>0</v>
      </c>
      <c r="AA1498" s="365"/>
    </row>
    <row r="1499" spans="1:27" s="364" customFormat="1" ht="12.75" customHeight="1">
      <c r="A1499" s="358">
        <f t="shared" si="101"/>
        <v>15</v>
      </c>
      <c r="B1499" s="398">
        <v>710407330350101</v>
      </c>
      <c r="C1499" s="417" t="s">
        <v>1642</v>
      </c>
      <c r="D1499" s="359">
        <f>+SUMIF('BG SISTEMA'!A:A,'CA EF'!B1499,'BG SISTEMA'!F:F)</f>
        <v>0</v>
      </c>
      <c r="E1499" s="360"/>
      <c r="F1499" s="360"/>
      <c r="G1499" s="361">
        <v>0</v>
      </c>
      <c r="H1499" s="361">
        <f t="shared" si="102"/>
        <v>0</v>
      </c>
      <c r="I1499" s="361">
        <v>0</v>
      </c>
      <c r="J1499" s="361">
        <v>0</v>
      </c>
      <c r="K1499" s="361">
        <v>0</v>
      </c>
      <c r="L1499" s="361">
        <v>0</v>
      </c>
      <c r="M1499" s="361">
        <v>0</v>
      </c>
      <c r="N1499" s="361">
        <v>0</v>
      </c>
      <c r="O1499" s="361">
        <v>0</v>
      </c>
      <c r="P1499" s="361">
        <v>0</v>
      </c>
      <c r="Q1499" s="361">
        <v>0</v>
      </c>
      <c r="R1499" s="361">
        <v>0</v>
      </c>
      <c r="S1499" s="361">
        <v>0</v>
      </c>
      <c r="T1499" s="361">
        <v>0</v>
      </c>
      <c r="U1499" s="361">
        <v>0</v>
      </c>
      <c r="V1499" s="361">
        <v>0</v>
      </c>
      <c r="W1499" s="361">
        <v>0</v>
      </c>
      <c r="X1499" s="361">
        <v>0</v>
      </c>
      <c r="Y1499" s="361">
        <v>0</v>
      </c>
      <c r="Z1499" s="362">
        <f t="shared" si="103"/>
        <v>0</v>
      </c>
      <c r="AA1499" s="365"/>
    </row>
    <row r="1500" spans="1:27" s="364" customFormat="1" ht="12.75" customHeight="1">
      <c r="A1500" s="358">
        <f t="shared" si="101"/>
        <v>15</v>
      </c>
      <c r="B1500" s="398">
        <v>710407330350199</v>
      </c>
      <c r="C1500" s="417" t="s">
        <v>1648</v>
      </c>
      <c r="D1500" s="359">
        <f>+SUMIF('BG SISTEMA'!A:A,'CA EF'!B1500,'BG SISTEMA'!F:F)</f>
        <v>0</v>
      </c>
      <c r="E1500" s="360"/>
      <c r="F1500" s="360"/>
      <c r="G1500" s="361">
        <v>0</v>
      </c>
      <c r="H1500" s="361">
        <f t="shared" si="102"/>
        <v>0</v>
      </c>
      <c r="I1500" s="361">
        <v>0</v>
      </c>
      <c r="J1500" s="361">
        <v>0</v>
      </c>
      <c r="K1500" s="361">
        <v>0</v>
      </c>
      <c r="L1500" s="361">
        <v>0</v>
      </c>
      <c r="M1500" s="361">
        <v>0</v>
      </c>
      <c r="N1500" s="361">
        <v>0</v>
      </c>
      <c r="O1500" s="361">
        <v>0</v>
      </c>
      <c r="P1500" s="361">
        <v>0</v>
      </c>
      <c r="Q1500" s="361">
        <v>0</v>
      </c>
      <c r="R1500" s="361">
        <v>0</v>
      </c>
      <c r="S1500" s="361">
        <v>0</v>
      </c>
      <c r="T1500" s="361">
        <v>0</v>
      </c>
      <c r="U1500" s="361">
        <v>0</v>
      </c>
      <c r="V1500" s="361">
        <v>0</v>
      </c>
      <c r="W1500" s="361">
        <v>0</v>
      </c>
      <c r="X1500" s="361">
        <v>0</v>
      </c>
      <c r="Y1500" s="361">
        <v>0</v>
      </c>
      <c r="Z1500" s="362">
        <f t="shared" si="103"/>
        <v>0</v>
      </c>
      <c r="AA1500" s="365"/>
    </row>
    <row r="1501" spans="1:27" s="364" customFormat="1" ht="12.75" customHeight="1">
      <c r="A1501" s="358">
        <f t="shared" si="101"/>
        <v>15</v>
      </c>
      <c r="B1501" s="398">
        <v>710407330350201</v>
      </c>
      <c r="C1501" s="417" t="s">
        <v>1649</v>
      </c>
      <c r="D1501" s="359">
        <f>+SUMIF('BG SISTEMA'!A:A,'CA EF'!B1501,'BG SISTEMA'!F:F)</f>
        <v>0</v>
      </c>
      <c r="E1501" s="360"/>
      <c r="F1501" s="360"/>
      <c r="G1501" s="361">
        <v>0</v>
      </c>
      <c r="H1501" s="361">
        <f t="shared" si="102"/>
        <v>0</v>
      </c>
      <c r="I1501" s="361">
        <v>0</v>
      </c>
      <c r="J1501" s="361">
        <v>0</v>
      </c>
      <c r="K1501" s="361">
        <v>0</v>
      </c>
      <c r="L1501" s="361">
        <v>0</v>
      </c>
      <c r="M1501" s="361">
        <v>0</v>
      </c>
      <c r="N1501" s="361">
        <v>0</v>
      </c>
      <c r="O1501" s="361">
        <v>0</v>
      </c>
      <c r="P1501" s="361">
        <v>0</v>
      </c>
      <c r="Q1501" s="361">
        <v>0</v>
      </c>
      <c r="R1501" s="361">
        <v>0</v>
      </c>
      <c r="S1501" s="361">
        <v>0</v>
      </c>
      <c r="T1501" s="361">
        <v>0</v>
      </c>
      <c r="U1501" s="361">
        <v>0</v>
      </c>
      <c r="V1501" s="361">
        <v>0</v>
      </c>
      <c r="W1501" s="361">
        <v>0</v>
      </c>
      <c r="X1501" s="361">
        <v>0</v>
      </c>
      <c r="Y1501" s="361">
        <v>0</v>
      </c>
      <c r="Z1501" s="362">
        <f t="shared" si="103"/>
        <v>0</v>
      </c>
      <c r="AA1501" s="363"/>
    </row>
    <row r="1502" spans="1:27" s="364" customFormat="1" ht="12.75" customHeight="1">
      <c r="A1502" s="358">
        <f t="shared" si="101"/>
        <v>15</v>
      </c>
      <c r="B1502" s="398">
        <v>710407330350299</v>
      </c>
      <c r="C1502" s="417" t="s">
        <v>1643</v>
      </c>
      <c r="D1502" s="359">
        <f>+SUMIF('BG SISTEMA'!A:A,'CA EF'!B1502,'BG SISTEMA'!F:F)</f>
        <v>0</v>
      </c>
      <c r="E1502" s="360"/>
      <c r="F1502" s="360"/>
      <c r="G1502" s="361">
        <v>0</v>
      </c>
      <c r="H1502" s="361">
        <f t="shared" si="102"/>
        <v>0</v>
      </c>
      <c r="I1502" s="361">
        <v>0</v>
      </c>
      <c r="J1502" s="361">
        <v>0</v>
      </c>
      <c r="K1502" s="361">
        <v>0</v>
      </c>
      <c r="L1502" s="361">
        <v>0</v>
      </c>
      <c r="M1502" s="361">
        <v>0</v>
      </c>
      <c r="N1502" s="361">
        <f>-$H1502</f>
        <v>0</v>
      </c>
      <c r="O1502" s="361">
        <v>0</v>
      </c>
      <c r="P1502" s="361">
        <v>0</v>
      </c>
      <c r="Q1502" s="361">
        <v>0</v>
      </c>
      <c r="R1502" s="361">
        <v>0</v>
      </c>
      <c r="S1502" s="361">
        <v>0</v>
      </c>
      <c r="T1502" s="361">
        <v>0</v>
      </c>
      <c r="U1502" s="361">
        <v>0</v>
      </c>
      <c r="V1502" s="361">
        <v>0</v>
      </c>
      <c r="W1502" s="361">
        <v>0</v>
      </c>
      <c r="X1502" s="361">
        <v>0</v>
      </c>
      <c r="Y1502" s="361">
        <v>0</v>
      </c>
      <c r="Z1502" s="362">
        <f t="shared" si="103"/>
        <v>0</v>
      </c>
      <c r="AA1502" s="365"/>
    </row>
    <row r="1503" spans="1:27" s="364" customFormat="1" ht="12.75" customHeight="1">
      <c r="A1503" s="358">
        <f t="shared" si="101"/>
        <v>15</v>
      </c>
      <c r="B1503" s="398">
        <v>710407330460101</v>
      </c>
      <c r="C1503" s="417" t="s">
        <v>1644</v>
      </c>
      <c r="D1503" s="359">
        <f>+SUMIF('BG SISTEMA'!A:A,'CA EF'!B1503,'BG SISTEMA'!F:F)</f>
        <v>0</v>
      </c>
      <c r="E1503" s="360"/>
      <c r="F1503" s="360"/>
      <c r="G1503" s="361">
        <v>0</v>
      </c>
      <c r="H1503" s="361">
        <f t="shared" si="102"/>
        <v>0</v>
      </c>
      <c r="I1503" s="361">
        <v>0</v>
      </c>
      <c r="J1503" s="361">
        <v>0</v>
      </c>
      <c r="K1503" s="361">
        <v>0</v>
      </c>
      <c r="L1503" s="361">
        <v>0</v>
      </c>
      <c r="M1503" s="361">
        <v>0</v>
      </c>
      <c r="N1503" s="361">
        <v>0</v>
      </c>
      <c r="O1503" s="361">
        <v>0</v>
      </c>
      <c r="P1503" s="361">
        <v>0</v>
      </c>
      <c r="Q1503" s="361">
        <v>0</v>
      </c>
      <c r="R1503" s="361">
        <v>0</v>
      </c>
      <c r="S1503" s="361">
        <v>0</v>
      </c>
      <c r="T1503" s="361">
        <v>0</v>
      </c>
      <c r="U1503" s="361">
        <v>0</v>
      </c>
      <c r="V1503" s="361">
        <v>0</v>
      </c>
      <c r="W1503" s="361">
        <v>0</v>
      </c>
      <c r="X1503" s="361">
        <v>0</v>
      </c>
      <c r="Y1503" s="361">
        <v>0</v>
      </c>
      <c r="Z1503" s="362">
        <f t="shared" si="103"/>
        <v>0</v>
      </c>
      <c r="AA1503" s="365"/>
    </row>
    <row r="1504" spans="1:27" s="364" customFormat="1" ht="12.75" customHeight="1">
      <c r="A1504" s="358">
        <f t="shared" si="101"/>
        <v>15</v>
      </c>
      <c r="B1504" s="398">
        <v>710407330460199</v>
      </c>
      <c r="C1504" s="417" t="s">
        <v>1645</v>
      </c>
      <c r="D1504" s="359">
        <f>+SUMIF('BG SISTEMA'!A:A,'CA EF'!B1504,'BG SISTEMA'!F:F)</f>
        <v>0</v>
      </c>
      <c r="E1504" s="360"/>
      <c r="F1504" s="360"/>
      <c r="G1504" s="361">
        <v>0</v>
      </c>
      <c r="H1504" s="361">
        <f t="shared" si="102"/>
        <v>0</v>
      </c>
      <c r="I1504" s="361">
        <v>0</v>
      </c>
      <c r="J1504" s="361">
        <v>0</v>
      </c>
      <c r="K1504" s="361">
        <v>0</v>
      </c>
      <c r="L1504" s="361">
        <v>0</v>
      </c>
      <c r="M1504" s="361">
        <v>0</v>
      </c>
      <c r="N1504" s="361">
        <v>0</v>
      </c>
      <c r="O1504" s="361">
        <v>0</v>
      </c>
      <c r="P1504" s="361">
        <v>0</v>
      </c>
      <c r="Q1504" s="361">
        <v>0</v>
      </c>
      <c r="R1504" s="361">
        <v>0</v>
      </c>
      <c r="S1504" s="361">
        <v>0</v>
      </c>
      <c r="T1504" s="361">
        <v>0</v>
      </c>
      <c r="U1504" s="361">
        <v>0</v>
      </c>
      <c r="V1504" s="361">
        <v>0</v>
      </c>
      <c r="W1504" s="361">
        <v>0</v>
      </c>
      <c r="X1504" s="361">
        <v>0</v>
      </c>
      <c r="Y1504" s="361">
        <v>0</v>
      </c>
      <c r="Z1504" s="362">
        <f t="shared" si="103"/>
        <v>0</v>
      </c>
      <c r="AA1504" s="365"/>
    </row>
    <row r="1505" spans="1:27" s="364" customFormat="1" ht="12.75" customHeight="1">
      <c r="A1505" s="358">
        <f t="shared" si="101"/>
        <v>15</v>
      </c>
      <c r="B1505" s="398">
        <v>710407350010101</v>
      </c>
      <c r="C1505" s="417" t="s">
        <v>1650</v>
      </c>
      <c r="D1505" s="359">
        <f>+SUMIF('BG SISTEMA'!A:A,'CA EF'!B1505,'BG SISTEMA'!F:F)</f>
        <v>0</v>
      </c>
      <c r="E1505" s="360"/>
      <c r="F1505" s="360"/>
      <c r="G1505" s="361">
        <v>0</v>
      </c>
      <c r="H1505" s="361">
        <f t="shared" si="102"/>
        <v>0</v>
      </c>
      <c r="I1505" s="361">
        <v>0</v>
      </c>
      <c r="J1505" s="361">
        <v>0</v>
      </c>
      <c r="K1505" s="361">
        <v>0</v>
      </c>
      <c r="L1505" s="361">
        <v>0</v>
      </c>
      <c r="M1505" s="361">
        <v>0</v>
      </c>
      <c r="N1505" s="361">
        <v>0</v>
      </c>
      <c r="O1505" s="361">
        <v>0</v>
      </c>
      <c r="P1505" s="361">
        <v>0</v>
      </c>
      <c r="Q1505" s="361">
        <v>0</v>
      </c>
      <c r="R1505" s="361">
        <v>0</v>
      </c>
      <c r="S1505" s="361">
        <v>0</v>
      </c>
      <c r="T1505" s="361">
        <v>0</v>
      </c>
      <c r="U1505" s="361">
        <v>0</v>
      </c>
      <c r="V1505" s="361">
        <v>0</v>
      </c>
      <c r="W1505" s="361">
        <v>0</v>
      </c>
      <c r="X1505" s="361">
        <v>0</v>
      </c>
      <c r="Y1505" s="361">
        <v>0</v>
      </c>
      <c r="Z1505" s="362">
        <f t="shared" si="103"/>
        <v>0</v>
      </c>
      <c r="AA1505" s="365"/>
    </row>
    <row r="1506" spans="1:27" s="364" customFormat="1" ht="12.75" customHeight="1">
      <c r="A1506" s="358">
        <f t="shared" ref="A1506:A1559" si="104">+LEN(B1506)</f>
        <v>15</v>
      </c>
      <c r="B1506" s="398">
        <v>710407350010199</v>
      </c>
      <c r="C1506" s="417" t="s">
        <v>1651</v>
      </c>
      <c r="D1506" s="359">
        <f>+SUMIF('BG SISTEMA'!A:A,'CA EF'!B1506,'BG SISTEMA'!F:F)</f>
        <v>0</v>
      </c>
      <c r="E1506" s="360"/>
      <c r="F1506" s="360"/>
      <c r="G1506" s="361">
        <v>0</v>
      </c>
      <c r="H1506" s="361">
        <f t="shared" si="102"/>
        <v>0</v>
      </c>
      <c r="I1506" s="361">
        <v>0</v>
      </c>
      <c r="J1506" s="361">
        <v>0</v>
      </c>
      <c r="K1506" s="361">
        <v>0</v>
      </c>
      <c r="L1506" s="361">
        <v>0</v>
      </c>
      <c r="M1506" s="361">
        <v>0</v>
      </c>
      <c r="N1506" s="361">
        <v>0</v>
      </c>
      <c r="O1506" s="361">
        <v>0</v>
      </c>
      <c r="P1506" s="361">
        <v>0</v>
      </c>
      <c r="Q1506" s="361">
        <v>0</v>
      </c>
      <c r="R1506" s="361">
        <v>0</v>
      </c>
      <c r="S1506" s="361">
        <v>0</v>
      </c>
      <c r="T1506" s="361">
        <v>0</v>
      </c>
      <c r="U1506" s="361">
        <v>0</v>
      </c>
      <c r="V1506" s="361">
        <v>0</v>
      </c>
      <c r="W1506" s="361">
        <v>0</v>
      </c>
      <c r="X1506" s="361">
        <v>0</v>
      </c>
      <c r="Y1506" s="361">
        <v>0</v>
      </c>
      <c r="Z1506" s="362">
        <f t="shared" si="103"/>
        <v>0</v>
      </c>
      <c r="AA1506" s="365"/>
    </row>
    <row r="1507" spans="1:27" s="364" customFormat="1" ht="12.75" customHeight="1">
      <c r="A1507" s="358">
        <f t="shared" si="104"/>
        <v>15</v>
      </c>
      <c r="B1507" s="398">
        <v>710407350020101</v>
      </c>
      <c r="C1507" s="417" t="s">
        <v>1652</v>
      </c>
      <c r="D1507" s="359">
        <f>+SUMIF('BG SISTEMA'!A:A,'CA EF'!B1507,'BG SISTEMA'!F:F)</f>
        <v>0</v>
      </c>
      <c r="E1507" s="360"/>
      <c r="F1507" s="360"/>
      <c r="G1507" s="361">
        <v>0</v>
      </c>
      <c r="H1507" s="361">
        <f t="shared" si="102"/>
        <v>0</v>
      </c>
      <c r="I1507" s="361">
        <v>0</v>
      </c>
      <c r="J1507" s="361">
        <v>0</v>
      </c>
      <c r="K1507" s="361">
        <v>0</v>
      </c>
      <c r="L1507" s="361">
        <v>0</v>
      </c>
      <c r="M1507" s="361">
        <v>0</v>
      </c>
      <c r="N1507" s="361">
        <v>0</v>
      </c>
      <c r="O1507" s="361">
        <v>0</v>
      </c>
      <c r="P1507" s="361">
        <v>0</v>
      </c>
      <c r="Q1507" s="361">
        <v>0</v>
      </c>
      <c r="R1507" s="361">
        <v>0</v>
      </c>
      <c r="S1507" s="361">
        <v>0</v>
      </c>
      <c r="T1507" s="361">
        <v>0</v>
      </c>
      <c r="U1507" s="361">
        <v>0</v>
      </c>
      <c r="V1507" s="361">
        <v>0</v>
      </c>
      <c r="W1507" s="361">
        <v>0</v>
      </c>
      <c r="X1507" s="361">
        <v>0</v>
      </c>
      <c r="Y1507" s="361">
        <v>0</v>
      </c>
      <c r="Z1507" s="362">
        <f t="shared" si="103"/>
        <v>0</v>
      </c>
      <c r="AA1507" s="363"/>
    </row>
    <row r="1508" spans="1:27" s="364" customFormat="1" ht="12.75" customHeight="1">
      <c r="A1508" s="358">
        <f t="shared" si="104"/>
        <v>15</v>
      </c>
      <c r="B1508" s="398">
        <v>710407350020199</v>
      </c>
      <c r="C1508" s="417" t="s">
        <v>1653</v>
      </c>
      <c r="D1508" s="359">
        <f>+SUMIF('BG SISTEMA'!A:A,'CA EF'!B1508,'BG SISTEMA'!F:F)</f>
        <v>0</v>
      </c>
      <c r="E1508" s="360"/>
      <c r="F1508" s="360"/>
      <c r="G1508" s="361">
        <v>0</v>
      </c>
      <c r="H1508" s="361">
        <f t="shared" si="102"/>
        <v>0</v>
      </c>
      <c r="I1508" s="361">
        <v>0</v>
      </c>
      <c r="J1508" s="361">
        <v>0</v>
      </c>
      <c r="K1508" s="361">
        <v>0</v>
      </c>
      <c r="L1508" s="361">
        <v>0</v>
      </c>
      <c r="M1508" s="361">
        <v>0</v>
      </c>
      <c r="N1508" s="361">
        <v>0</v>
      </c>
      <c r="O1508" s="361">
        <v>0</v>
      </c>
      <c r="P1508" s="361">
        <v>0</v>
      </c>
      <c r="Q1508" s="361">
        <v>0</v>
      </c>
      <c r="R1508" s="361">
        <v>0</v>
      </c>
      <c r="S1508" s="361">
        <v>0</v>
      </c>
      <c r="T1508" s="361">
        <v>0</v>
      </c>
      <c r="U1508" s="361">
        <v>0</v>
      </c>
      <c r="V1508" s="361">
        <v>0</v>
      </c>
      <c r="W1508" s="361">
        <v>0</v>
      </c>
      <c r="X1508" s="361">
        <v>0</v>
      </c>
      <c r="Y1508" s="361">
        <v>0</v>
      </c>
      <c r="Z1508" s="362">
        <f t="shared" si="103"/>
        <v>0</v>
      </c>
      <c r="AA1508" s="365"/>
    </row>
    <row r="1509" spans="1:27" s="364" customFormat="1" ht="12.75" customHeight="1">
      <c r="A1509" s="358">
        <f t="shared" si="104"/>
        <v>15</v>
      </c>
      <c r="B1509" s="398">
        <v>710407350020201</v>
      </c>
      <c r="C1509" s="417" t="s">
        <v>1654</v>
      </c>
      <c r="D1509" s="359">
        <f>+SUMIF('BG SISTEMA'!A:A,'CA EF'!B1509,'BG SISTEMA'!F:F)</f>
        <v>0</v>
      </c>
      <c r="E1509" s="360"/>
      <c r="F1509" s="360"/>
      <c r="G1509" s="361">
        <v>0</v>
      </c>
      <c r="H1509" s="361">
        <f t="shared" si="102"/>
        <v>0</v>
      </c>
      <c r="I1509" s="361">
        <v>0</v>
      </c>
      <c r="J1509" s="361">
        <v>0</v>
      </c>
      <c r="K1509" s="361">
        <v>0</v>
      </c>
      <c r="L1509" s="361">
        <v>0</v>
      </c>
      <c r="M1509" s="361">
        <v>0</v>
      </c>
      <c r="N1509" s="361">
        <v>0</v>
      </c>
      <c r="O1509" s="361">
        <v>0</v>
      </c>
      <c r="P1509" s="361">
        <v>0</v>
      </c>
      <c r="Q1509" s="361">
        <v>0</v>
      </c>
      <c r="R1509" s="361">
        <v>0</v>
      </c>
      <c r="S1509" s="361">
        <v>0</v>
      </c>
      <c r="T1509" s="361">
        <v>0</v>
      </c>
      <c r="U1509" s="361">
        <v>0</v>
      </c>
      <c r="V1509" s="361">
        <v>0</v>
      </c>
      <c r="W1509" s="361">
        <v>0</v>
      </c>
      <c r="X1509" s="361">
        <v>0</v>
      </c>
      <c r="Y1509" s="361">
        <v>0</v>
      </c>
      <c r="Z1509" s="362">
        <f t="shared" si="103"/>
        <v>0</v>
      </c>
      <c r="AA1509" s="365"/>
    </row>
    <row r="1510" spans="1:27" s="364" customFormat="1" ht="12.75" customHeight="1">
      <c r="A1510" s="358">
        <f t="shared" si="104"/>
        <v>15</v>
      </c>
      <c r="B1510" s="398">
        <v>710407350020299</v>
      </c>
      <c r="C1510" s="417" t="s">
        <v>1655</v>
      </c>
      <c r="D1510" s="359">
        <f>+SUMIF('BG SISTEMA'!A:A,'CA EF'!B1510,'BG SISTEMA'!F:F)</f>
        <v>0</v>
      </c>
      <c r="E1510" s="360"/>
      <c r="F1510" s="360"/>
      <c r="G1510" s="361">
        <v>0</v>
      </c>
      <c r="H1510" s="361">
        <f t="shared" si="102"/>
        <v>0</v>
      </c>
      <c r="I1510" s="361">
        <v>0</v>
      </c>
      <c r="J1510" s="361">
        <v>0</v>
      </c>
      <c r="K1510" s="361">
        <v>0</v>
      </c>
      <c r="L1510" s="361">
        <v>0</v>
      </c>
      <c r="M1510" s="361">
        <v>0</v>
      </c>
      <c r="N1510" s="361">
        <v>0</v>
      </c>
      <c r="O1510" s="361">
        <v>0</v>
      </c>
      <c r="P1510" s="361">
        <v>0</v>
      </c>
      <c r="Q1510" s="361">
        <v>0</v>
      </c>
      <c r="R1510" s="361">
        <v>0</v>
      </c>
      <c r="S1510" s="361">
        <v>0</v>
      </c>
      <c r="T1510" s="361">
        <v>0</v>
      </c>
      <c r="U1510" s="361">
        <v>0</v>
      </c>
      <c r="V1510" s="361">
        <v>0</v>
      </c>
      <c r="W1510" s="361">
        <v>0</v>
      </c>
      <c r="X1510" s="361">
        <v>0</v>
      </c>
      <c r="Y1510" s="361">
        <v>0</v>
      </c>
      <c r="Z1510" s="362">
        <f t="shared" si="103"/>
        <v>0</v>
      </c>
      <c r="AA1510" s="365"/>
    </row>
    <row r="1511" spans="1:27" s="364" customFormat="1" ht="12.75" customHeight="1">
      <c r="A1511" s="358">
        <f t="shared" si="104"/>
        <v>15</v>
      </c>
      <c r="B1511" s="398">
        <v>710407350030101</v>
      </c>
      <c r="C1511" s="417" t="s">
        <v>1656</v>
      </c>
      <c r="D1511" s="359">
        <f>+SUMIF('BG SISTEMA'!A:A,'CA EF'!B1511,'BG SISTEMA'!F:F)</f>
        <v>0</v>
      </c>
      <c r="E1511" s="360"/>
      <c r="F1511" s="360"/>
      <c r="G1511" s="361">
        <v>0</v>
      </c>
      <c r="H1511" s="361">
        <f t="shared" si="102"/>
        <v>0</v>
      </c>
      <c r="I1511" s="361">
        <v>0</v>
      </c>
      <c r="J1511" s="361">
        <v>0</v>
      </c>
      <c r="K1511" s="361">
        <v>0</v>
      </c>
      <c r="L1511" s="361">
        <v>0</v>
      </c>
      <c r="M1511" s="361">
        <v>0</v>
      </c>
      <c r="N1511" s="361">
        <v>0</v>
      </c>
      <c r="O1511" s="361">
        <v>0</v>
      </c>
      <c r="P1511" s="361">
        <v>0</v>
      </c>
      <c r="Q1511" s="361">
        <v>0</v>
      </c>
      <c r="R1511" s="361">
        <v>0</v>
      </c>
      <c r="S1511" s="361">
        <v>0</v>
      </c>
      <c r="T1511" s="361">
        <v>0</v>
      </c>
      <c r="U1511" s="361">
        <v>0</v>
      </c>
      <c r="V1511" s="361">
        <v>0</v>
      </c>
      <c r="W1511" s="361">
        <v>0</v>
      </c>
      <c r="X1511" s="361">
        <v>0</v>
      </c>
      <c r="Y1511" s="361">
        <v>0</v>
      </c>
      <c r="Z1511" s="362">
        <f t="shared" si="103"/>
        <v>0</v>
      </c>
      <c r="AA1511" s="363"/>
    </row>
    <row r="1512" spans="1:27" s="364" customFormat="1" ht="12.75" customHeight="1">
      <c r="A1512" s="358">
        <f t="shared" si="104"/>
        <v>15</v>
      </c>
      <c r="B1512" s="398">
        <v>710407350030199</v>
      </c>
      <c r="C1512" s="417" t="s">
        <v>1657</v>
      </c>
      <c r="D1512" s="359">
        <f>+SUMIF('BG SISTEMA'!A:A,'CA EF'!B1512,'BG SISTEMA'!F:F)</f>
        <v>0</v>
      </c>
      <c r="E1512" s="360"/>
      <c r="F1512" s="360"/>
      <c r="G1512" s="361">
        <v>0</v>
      </c>
      <c r="H1512" s="361">
        <f t="shared" si="102"/>
        <v>0</v>
      </c>
      <c r="I1512" s="361">
        <v>0</v>
      </c>
      <c r="J1512" s="361">
        <v>0</v>
      </c>
      <c r="K1512" s="361">
        <v>0</v>
      </c>
      <c r="L1512" s="361">
        <v>0</v>
      </c>
      <c r="M1512" s="361">
        <v>0</v>
      </c>
      <c r="N1512" s="361">
        <v>0</v>
      </c>
      <c r="O1512" s="361">
        <v>0</v>
      </c>
      <c r="P1512" s="361">
        <v>0</v>
      </c>
      <c r="Q1512" s="361">
        <v>0</v>
      </c>
      <c r="R1512" s="361">
        <v>0</v>
      </c>
      <c r="S1512" s="361">
        <v>0</v>
      </c>
      <c r="T1512" s="361">
        <v>0</v>
      </c>
      <c r="U1512" s="361">
        <v>0</v>
      </c>
      <c r="V1512" s="361">
        <v>0</v>
      </c>
      <c r="W1512" s="361">
        <v>0</v>
      </c>
      <c r="X1512" s="361">
        <v>0</v>
      </c>
      <c r="Y1512" s="361">
        <v>0</v>
      </c>
      <c r="Z1512" s="362">
        <f t="shared" si="103"/>
        <v>0</v>
      </c>
      <c r="AA1512" s="365"/>
    </row>
    <row r="1513" spans="1:27" s="364" customFormat="1" ht="12.75" customHeight="1">
      <c r="A1513" s="358">
        <f t="shared" si="104"/>
        <v>15</v>
      </c>
      <c r="B1513" s="398">
        <v>710407350030201</v>
      </c>
      <c r="C1513" s="417" t="s">
        <v>1658</v>
      </c>
      <c r="D1513" s="359">
        <f>+SUMIF('BG SISTEMA'!A:A,'CA EF'!B1513,'BG SISTEMA'!F:F)</f>
        <v>0</v>
      </c>
      <c r="E1513" s="360"/>
      <c r="F1513" s="360"/>
      <c r="G1513" s="361">
        <v>0</v>
      </c>
      <c r="H1513" s="361">
        <f t="shared" si="102"/>
        <v>0</v>
      </c>
      <c r="I1513" s="361">
        <v>0</v>
      </c>
      <c r="J1513" s="361">
        <v>0</v>
      </c>
      <c r="K1513" s="361">
        <v>0</v>
      </c>
      <c r="L1513" s="361">
        <v>0</v>
      </c>
      <c r="M1513" s="361">
        <v>0</v>
      </c>
      <c r="N1513" s="361">
        <v>0</v>
      </c>
      <c r="O1513" s="361">
        <v>0</v>
      </c>
      <c r="P1513" s="361">
        <v>0</v>
      </c>
      <c r="Q1513" s="361">
        <v>0</v>
      </c>
      <c r="R1513" s="361">
        <v>0</v>
      </c>
      <c r="S1513" s="361">
        <v>0</v>
      </c>
      <c r="T1513" s="361">
        <v>0</v>
      </c>
      <c r="U1513" s="361">
        <v>0</v>
      </c>
      <c r="V1513" s="361">
        <v>0</v>
      </c>
      <c r="W1513" s="361">
        <v>0</v>
      </c>
      <c r="X1513" s="361">
        <v>0</v>
      </c>
      <c r="Y1513" s="361">
        <v>0</v>
      </c>
      <c r="Z1513" s="362">
        <f t="shared" si="103"/>
        <v>0</v>
      </c>
      <c r="AA1513" s="365"/>
    </row>
    <row r="1514" spans="1:27" s="364" customFormat="1" ht="12.75" customHeight="1">
      <c r="A1514" s="358">
        <f t="shared" si="104"/>
        <v>15</v>
      </c>
      <c r="B1514" s="398">
        <v>710407350030299</v>
      </c>
      <c r="C1514" s="417" t="s">
        <v>1659</v>
      </c>
      <c r="D1514" s="359">
        <f>+SUMIF('BG SISTEMA'!A:A,'CA EF'!B1514,'BG SISTEMA'!F:F)</f>
        <v>0</v>
      </c>
      <c r="E1514" s="360"/>
      <c r="F1514" s="360"/>
      <c r="G1514" s="361">
        <v>0</v>
      </c>
      <c r="H1514" s="361">
        <f t="shared" si="102"/>
        <v>0</v>
      </c>
      <c r="I1514" s="361">
        <v>0</v>
      </c>
      <c r="J1514" s="361">
        <v>0</v>
      </c>
      <c r="K1514" s="361">
        <v>0</v>
      </c>
      <c r="L1514" s="361">
        <v>0</v>
      </c>
      <c r="M1514" s="361">
        <v>0</v>
      </c>
      <c r="N1514" s="361">
        <v>0</v>
      </c>
      <c r="O1514" s="361">
        <v>0</v>
      </c>
      <c r="P1514" s="361">
        <v>0</v>
      </c>
      <c r="Q1514" s="361">
        <v>0</v>
      </c>
      <c r="R1514" s="361">
        <v>0</v>
      </c>
      <c r="S1514" s="361">
        <v>0</v>
      </c>
      <c r="T1514" s="361">
        <v>0</v>
      </c>
      <c r="U1514" s="361">
        <v>0</v>
      </c>
      <c r="V1514" s="361">
        <v>0</v>
      </c>
      <c r="W1514" s="361">
        <v>0</v>
      </c>
      <c r="X1514" s="361">
        <v>0</v>
      </c>
      <c r="Y1514" s="361">
        <v>0</v>
      </c>
      <c r="Z1514" s="362">
        <f t="shared" si="103"/>
        <v>0</v>
      </c>
      <c r="AA1514" s="365"/>
    </row>
    <row r="1515" spans="1:27" s="364" customFormat="1" ht="12.75" customHeight="1">
      <c r="A1515" s="358">
        <f t="shared" si="104"/>
        <v>15</v>
      </c>
      <c r="B1515" s="398">
        <v>710407350030301</v>
      </c>
      <c r="C1515" s="417" t="s">
        <v>1660</v>
      </c>
      <c r="D1515" s="359">
        <f>+SUMIF('BG SISTEMA'!A:A,'CA EF'!B1515,'BG SISTEMA'!F:F)</f>
        <v>0</v>
      </c>
      <c r="E1515" s="360"/>
      <c r="F1515" s="360"/>
      <c r="G1515" s="361">
        <v>0</v>
      </c>
      <c r="H1515" s="361">
        <f t="shared" si="102"/>
        <v>0</v>
      </c>
      <c r="I1515" s="361">
        <v>0</v>
      </c>
      <c r="J1515" s="361">
        <v>0</v>
      </c>
      <c r="K1515" s="361">
        <v>0</v>
      </c>
      <c r="L1515" s="361">
        <v>0</v>
      </c>
      <c r="M1515" s="361">
        <v>0</v>
      </c>
      <c r="N1515" s="361">
        <v>0</v>
      </c>
      <c r="O1515" s="361">
        <v>0</v>
      </c>
      <c r="P1515" s="361">
        <v>0</v>
      </c>
      <c r="Q1515" s="361">
        <v>0</v>
      </c>
      <c r="R1515" s="361">
        <v>0</v>
      </c>
      <c r="S1515" s="361">
        <v>0</v>
      </c>
      <c r="T1515" s="361">
        <v>0</v>
      </c>
      <c r="U1515" s="361">
        <v>0</v>
      </c>
      <c r="V1515" s="361">
        <v>0</v>
      </c>
      <c r="W1515" s="361">
        <v>0</v>
      </c>
      <c r="X1515" s="361">
        <v>0</v>
      </c>
      <c r="Y1515" s="361">
        <v>0</v>
      </c>
      <c r="Z1515" s="362">
        <f t="shared" si="103"/>
        <v>0</v>
      </c>
      <c r="AA1515" s="365"/>
    </row>
    <row r="1516" spans="1:27" s="364" customFormat="1" ht="12.75" customHeight="1">
      <c r="A1516" s="358">
        <f t="shared" si="104"/>
        <v>15</v>
      </c>
      <c r="B1516" s="398">
        <v>710407350030399</v>
      </c>
      <c r="C1516" s="417" t="s">
        <v>1661</v>
      </c>
      <c r="D1516" s="359">
        <f>+SUMIF('BG SISTEMA'!A:A,'CA EF'!B1516,'BG SISTEMA'!F:F)</f>
        <v>0</v>
      </c>
      <c r="E1516" s="360"/>
      <c r="F1516" s="360"/>
      <c r="G1516" s="361">
        <v>0</v>
      </c>
      <c r="H1516" s="361">
        <f t="shared" si="102"/>
        <v>0</v>
      </c>
      <c r="I1516" s="361">
        <v>0</v>
      </c>
      <c r="J1516" s="361">
        <v>0</v>
      </c>
      <c r="K1516" s="361">
        <v>0</v>
      </c>
      <c r="L1516" s="361">
        <v>0</v>
      </c>
      <c r="M1516" s="361">
        <v>0</v>
      </c>
      <c r="N1516" s="361">
        <v>0</v>
      </c>
      <c r="O1516" s="361">
        <v>0</v>
      </c>
      <c r="P1516" s="361">
        <v>0</v>
      </c>
      <c r="Q1516" s="361">
        <v>0</v>
      </c>
      <c r="R1516" s="361">
        <v>0</v>
      </c>
      <c r="S1516" s="361">
        <v>0</v>
      </c>
      <c r="T1516" s="361">
        <v>0</v>
      </c>
      <c r="U1516" s="361">
        <v>0</v>
      </c>
      <c r="V1516" s="361">
        <v>0</v>
      </c>
      <c r="W1516" s="361">
        <v>0</v>
      </c>
      <c r="X1516" s="361">
        <v>0</v>
      </c>
      <c r="Y1516" s="361">
        <v>0</v>
      </c>
      <c r="Z1516" s="362">
        <f t="shared" si="103"/>
        <v>0</v>
      </c>
      <c r="AA1516" s="365"/>
    </row>
    <row r="1517" spans="1:27" s="364" customFormat="1" ht="12.75" customHeight="1">
      <c r="A1517" s="358">
        <f t="shared" si="104"/>
        <v>15</v>
      </c>
      <c r="B1517" s="398">
        <v>710407350030401</v>
      </c>
      <c r="C1517" s="417" t="s">
        <v>1662</v>
      </c>
      <c r="D1517" s="359">
        <f>+SUMIF('BG SISTEMA'!A:A,'CA EF'!B1517,'BG SISTEMA'!F:F)</f>
        <v>0</v>
      </c>
      <c r="E1517" s="360"/>
      <c r="F1517" s="360"/>
      <c r="G1517" s="361">
        <v>0</v>
      </c>
      <c r="H1517" s="361">
        <f t="shared" si="102"/>
        <v>0</v>
      </c>
      <c r="I1517" s="361">
        <v>0</v>
      </c>
      <c r="J1517" s="361">
        <v>0</v>
      </c>
      <c r="K1517" s="361">
        <v>0</v>
      </c>
      <c r="L1517" s="361">
        <v>0</v>
      </c>
      <c r="M1517" s="361">
        <v>0</v>
      </c>
      <c r="N1517" s="361">
        <v>0</v>
      </c>
      <c r="O1517" s="361">
        <v>0</v>
      </c>
      <c r="P1517" s="361">
        <v>0</v>
      </c>
      <c r="Q1517" s="361">
        <v>0</v>
      </c>
      <c r="R1517" s="361">
        <v>0</v>
      </c>
      <c r="S1517" s="361">
        <v>0</v>
      </c>
      <c r="T1517" s="361">
        <v>0</v>
      </c>
      <c r="U1517" s="361">
        <v>0</v>
      </c>
      <c r="V1517" s="361">
        <v>0</v>
      </c>
      <c r="W1517" s="361">
        <v>0</v>
      </c>
      <c r="X1517" s="361">
        <v>0</v>
      </c>
      <c r="Y1517" s="361">
        <v>0</v>
      </c>
      <c r="Z1517" s="362">
        <f t="shared" si="103"/>
        <v>0</v>
      </c>
      <c r="AA1517" s="365"/>
    </row>
    <row r="1518" spans="1:27" s="364" customFormat="1" ht="12.75" customHeight="1">
      <c r="A1518" s="358">
        <f t="shared" si="104"/>
        <v>15</v>
      </c>
      <c r="B1518" s="398">
        <v>710407350030499</v>
      </c>
      <c r="C1518" s="417" t="s">
        <v>1663</v>
      </c>
      <c r="D1518" s="359">
        <f>+SUMIF('BG SISTEMA'!A:A,'CA EF'!B1518,'BG SISTEMA'!F:F)</f>
        <v>0</v>
      </c>
      <c r="E1518" s="360"/>
      <c r="F1518" s="360"/>
      <c r="G1518" s="361">
        <v>0</v>
      </c>
      <c r="H1518" s="361">
        <f t="shared" si="102"/>
        <v>0</v>
      </c>
      <c r="I1518" s="361">
        <v>0</v>
      </c>
      <c r="J1518" s="361">
        <v>0</v>
      </c>
      <c r="K1518" s="361">
        <v>0</v>
      </c>
      <c r="L1518" s="361">
        <v>0</v>
      </c>
      <c r="M1518" s="361">
        <v>0</v>
      </c>
      <c r="N1518" s="361">
        <v>0</v>
      </c>
      <c r="O1518" s="361">
        <v>0</v>
      </c>
      <c r="P1518" s="361">
        <v>0</v>
      </c>
      <c r="Q1518" s="361">
        <v>0</v>
      </c>
      <c r="R1518" s="361">
        <v>0</v>
      </c>
      <c r="S1518" s="361">
        <v>0</v>
      </c>
      <c r="T1518" s="361">
        <v>0</v>
      </c>
      <c r="U1518" s="361">
        <v>0</v>
      </c>
      <c r="V1518" s="361">
        <v>0</v>
      </c>
      <c r="W1518" s="361">
        <v>0</v>
      </c>
      <c r="X1518" s="361">
        <v>0</v>
      </c>
      <c r="Y1518" s="361">
        <v>0</v>
      </c>
      <c r="Z1518" s="362">
        <f t="shared" si="103"/>
        <v>0</v>
      </c>
      <c r="AA1518" s="363"/>
    </row>
    <row r="1519" spans="1:27" s="364" customFormat="1" ht="12.75" customHeight="1">
      <c r="A1519" s="358">
        <f t="shared" si="104"/>
        <v>15</v>
      </c>
      <c r="B1519" s="398">
        <v>710407350030501</v>
      </c>
      <c r="C1519" s="417" t="s">
        <v>1664</v>
      </c>
      <c r="D1519" s="359">
        <f>+SUMIF('BG SISTEMA'!A:A,'CA EF'!B1519,'BG SISTEMA'!F:F)</f>
        <v>0</v>
      </c>
      <c r="E1519" s="360"/>
      <c r="F1519" s="360"/>
      <c r="G1519" s="361">
        <v>0</v>
      </c>
      <c r="H1519" s="361">
        <f t="shared" si="102"/>
        <v>0</v>
      </c>
      <c r="I1519" s="361">
        <v>0</v>
      </c>
      <c r="J1519" s="361">
        <v>0</v>
      </c>
      <c r="K1519" s="361">
        <v>0</v>
      </c>
      <c r="L1519" s="361">
        <v>0</v>
      </c>
      <c r="M1519" s="361">
        <v>0</v>
      </c>
      <c r="N1519" s="361">
        <v>0</v>
      </c>
      <c r="O1519" s="361">
        <v>0</v>
      </c>
      <c r="P1519" s="361">
        <v>0</v>
      </c>
      <c r="Q1519" s="361">
        <v>0</v>
      </c>
      <c r="R1519" s="361">
        <v>0</v>
      </c>
      <c r="S1519" s="361">
        <v>0</v>
      </c>
      <c r="T1519" s="361">
        <v>0</v>
      </c>
      <c r="U1519" s="361">
        <v>0</v>
      </c>
      <c r="V1519" s="361">
        <v>0</v>
      </c>
      <c r="W1519" s="361">
        <v>0</v>
      </c>
      <c r="X1519" s="361">
        <v>0</v>
      </c>
      <c r="Y1519" s="361">
        <v>0</v>
      </c>
      <c r="Z1519" s="362">
        <f t="shared" si="103"/>
        <v>0</v>
      </c>
      <c r="AA1519" s="365"/>
    </row>
    <row r="1520" spans="1:27" s="364" customFormat="1" ht="12.75" customHeight="1">
      <c r="A1520" s="358">
        <f t="shared" si="104"/>
        <v>15</v>
      </c>
      <c r="B1520" s="398">
        <v>710407350030599</v>
      </c>
      <c r="C1520" s="417" t="s">
        <v>1665</v>
      </c>
      <c r="D1520" s="359">
        <f>+SUMIF('BG SISTEMA'!A:A,'CA EF'!B1520,'BG SISTEMA'!F:F)</f>
        <v>0</v>
      </c>
      <c r="E1520" s="360"/>
      <c r="F1520" s="360"/>
      <c r="G1520" s="361">
        <v>0</v>
      </c>
      <c r="H1520" s="361">
        <f t="shared" si="102"/>
        <v>0</v>
      </c>
      <c r="I1520" s="361">
        <v>0</v>
      </c>
      <c r="J1520" s="361">
        <v>0</v>
      </c>
      <c r="K1520" s="361">
        <v>0</v>
      </c>
      <c r="L1520" s="361">
        <v>0</v>
      </c>
      <c r="M1520" s="361">
        <v>0</v>
      </c>
      <c r="N1520" s="361">
        <v>0</v>
      </c>
      <c r="O1520" s="361">
        <v>0</v>
      </c>
      <c r="P1520" s="361">
        <v>0</v>
      </c>
      <c r="Q1520" s="361">
        <v>0</v>
      </c>
      <c r="R1520" s="361">
        <v>0</v>
      </c>
      <c r="S1520" s="361">
        <v>0</v>
      </c>
      <c r="T1520" s="361">
        <v>0</v>
      </c>
      <c r="U1520" s="361">
        <v>0</v>
      </c>
      <c r="V1520" s="361">
        <v>0</v>
      </c>
      <c r="W1520" s="361">
        <v>0</v>
      </c>
      <c r="X1520" s="361">
        <v>0</v>
      </c>
      <c r="Y1520" s="361">
        <v>0</v>
      </c>
      <c r="Z1520" s="362">
        <f t="shared" si="103"/>
        <v>0</v>
      </c>
      <c r="AA1520" s="365"/>
    </row>
    <row r="1521" spans="1:27" s="364" customFormat="1" ht="12.75" customHeight="1">
      <c r="A1521" s="358">
        <f t="shared" si="104"/>
        <v>15</v>
      </c>
      <c r="B1521" s="398">
        <v>710407350030601</v>
      </c>
      <c r="C1521" s="417" t="s">
        <v>1666</v>
      </c>
      <c r="D1521" s="359">
        <f>+SUMIF('BG SISTEMA'!A:A,'CA EF'!B1521,'BG SISTEMA'!F:F)</f>
        <v>0</v>
      </c>
      <c r="E1521" s="360"/>
      <c r="F1521" s="360"/>
      <c r="G1521" s="361">
        <v>0</v>
      </c>
      <c r="H1521" s="361">
        <f t="shared" si="102"/>
        <v>0</v>
      </c>
      <c r="I1521" s="361">
        <v>0</v>
      </c>
      <c r="J1521" s="361">
        <v>0</v>
      </c>
      <c r="K1521" s="361">
        <v>0</v>
      </c>
      <c r="L1521" s="361">
        <v>0</v>
      </c>
      <c r="M1521" s="361">
        <v>0</v>
      </c>
      <c r="N1521" s="361">
        <v>0</v>
      </c>
      <c r="O1521" s="361">
        <v>0</v>
      </c>
      <c r="P1521" s="361">
        <v>0</v>
      </c>
      <c r="Q1521" s="361">
        <v>0</v>
      </c>
      <c r="R1521" s="361">
        <v>0</v>
      </c>
      <c r="S1521" s="361">
        <v>0</v>
      </c>
      <c r="T1521" s="361">
        <v>0</v>
      </c>
      <c r="U1521" s="361">
        <v>0</v>
      </c>
      <c r="V1521" s="361">
        <v>0</v>
      </c>
      <c r="W1521" s="361">
        <v>0</v>
      </c>
      <c r="X1521" s="361">
        <v>0</v>
      </c>
      <c r="Y1521" s="361">
        <v>0</v>
      </c>
      <c r="Z1521" s="362">
        <f t="shared" si="103"/>
        <v>0</v>
      </c>
      <c r="AA1521" s="365"/>
    </row>
    <row r="1522" spans="1:27" s="364" customFormat="1" ht="12.75" customHeight="1">
      <c r="A1522" s="358">
        <f t="shared" si="104"/>
        <v>15</v>
      </c>
      <c r="B1522" s="398">
        <v>710407350030699</v>
      </c>
      <c r="C1522" s="417" t="s">
        <v>1667</v>
      </c>
      <c r="D1522" s="359">
        <f>+SUMIF('BG SISTEMA'!A:A,'CA EF'!B1522,'BG SISTEMA'!F:F)</f>
        <v>0</v>
      </c>
      <c r="E1522" s="360"/>
      <c r="F1522" s="360"/>
      <c r="G1522" s="361">
        <v>0</v>
      </c>
      <c r="H1522" s="361">
        <f t="shared" si="102"/>
        <v>0</v>
      </c>
      <c r="I1522" s="361">
        <v>0</v>
      </c>
      <c r="J1522" s="361">
        <v>0</v>
      </c>
      <c r="K1522" s="361">
        <v>0</v>
      </c>
      <c r="L1522" s="361">
        <v>0</v>
      </c>
      <c r="M1522" s="361">
        <v>0</v>
      </c>
      <c r="N1522" s="361">
        <v>0</v>
      </c>
      <c r="O1522" s="361">
        <v>0</v>
      </c>
      <c r="P1522" s="361">
        <v>0</v>
      </c>
      <c r="Q1522" s="361">
        <v>0</v>
      </c>
      <c r="R1522" s="361">
        <v>0</v>
      </c>
      <c r="S1522" s="361">
        <v>0</v>
      </c>
      <c r="T1522" s="361">
        <v>0</v>
      </c>
      <c r="U1522" s="361">
        <v>0</v>
      </c>
      <c r="V1522" s="361">
        <v>0</v>
      </c>
      <c r="W1522" s="361">
        <v>0</v>
      </c>
      <c r="X1522" s="361">
        <v>0</v>
      </c>
      <c r="Y1522" s="361">
        <v>0</v>
      </c>
      <c r="Z1522" s="362">
        <f t="shared" si="103"/>
        <v>0</v>
      </c>
      <c r="AA1522" s="365"/>
    </row>
    <row r="1523" spans="1:27" s="364" customFormat="1" ht="12.75" customHeight="1">
      <c r="A1523" s="358">
        <f t="shared" si="104"/>
        <v>15</v>
      </c>
      <c r="B1523" s="398">
        <v>710407350030701</v>
      </c>
      <c r="C1523" s="417" t="s">
        <v>1668</v>
      </c>
      <c r="D1523" s="359">
        <f>+SUMIF('BG SISTEMA'!A:A,'CA EF'!B1523,'BG SISTEMA'!F:F)</f>
        <v>0</v>
      </c>
      <c r="E1523" s="360"/>
      <c r="F1523" s="360"/>
      <c r="G1523" s="361">
        <v>0</v>
      </c>
      <c r="H1523" s="361">
        <f t="shared" si="102"/>
        <v>0</v>
      </c>
      <c r="I1523" s="361">
        <v>0</v>
      </c>
      <c r="J1523" s="361">
        <v>0</v>
      </c>
      <c r="K1523" s="361">
        <v>0</v>
      </c>
      <c r="L1523" s="361">
        <v>0</v>
      </c>
      <c r="M1523" s="361">
        <v>0</v>
      </c>
      <c r="N1523" s="361">
        <v>0</v>
      </c>
      <c r="O1523" s="361">
        <v>0</v>
      </c>
      <c r="P1523" s="361">
        <v>0</v>
      </c>
      <c r="Q1523" s="361">
        <v>0</v>
      </c>
      <c r="R1523" s="361">
        <v>0</v>
      </c>
      <c r="S1523" s="361">
        <v>0</v>
      </c>
      <c r="T1523" s="361">
        <v>0</v>
      </c>
      <c r="U1523" s="361">
        <v>0</v>
      </c>
      <c r="V1523" s="361">
        <v>0</v>
      </c>
      <c r="W1523" s="361">
        <v>0</v>
      </c>
      <c r="X1523" s="361">
        <v>0</v>
      </c>
      <c r="Y1523" s="361">
        <v>0</v>
      </c>
      <c r="Z1523" s="362">
        <f t="shared" si="103"/>
        <v>0</v>
      </c>
      <c r="AA1523" s="363"/>
    </row>
    <row r="1524" spans="1:27" s="364" customFormat="1" ht="12.75" customHeight="1">
      <c r="A1524" s="358">
        <f t="shared" si="104"/>
        <v>15</v>
      </c>
      <c r="B1524" s="398">
        <v>710407350030799</v>
      </c>
      <c r="C1524" s="417" t="s">
        <v>1669</v>
      </c>
      <c r="D1524" s="359">
        <f>+SUMIF('BG SISTEMA'!A:A,'CA EF'!B1524,'BG SISTEMA'!F:F)</f>
        <v>0</v>
      </c>
      <c r="E1524" s="360"/>
      <c r="F1524" s="360"/>
      <c r="G1524" s="361">
        <v>0</v>
      </c>
      <c r="H1524" s="361">
        <f t="shared" si="102"/>
        <v>0</v>
      </c>
      <c r="I1524" s="361">
        <v>0</v>
      </c>
      <c r="J1524" s="361">
        <v>0</v>
      </c>
      <c r="K1524" s="361">
        <v>0</v>
      </c>
      <c r="L1524" s="361">
        <v>0</v>
      </c>
      <c r="M1524" s="361">
        <v>0</v>
      </c>
      <c r="N1524" s="361">
        <v>0</v>
      </c>
      <c r="O1524" s="361">
        <v>0</v>
      </c>
      <c r="P1524" s="361">
        <v>0</v>
      </c>
      <c r="Q1524" s="361">
        <v>0</v>
      </c>
      <c r="R1524" s="361">
        <v>0</v>
      </c>
      <c r="S1524" s="361">
        <v>0</v>
      </c>
      <c r="T1524" s="361">
        <v>0</v>
      </c>
      <c r="U1524" s="361">
        <v>0</v>
      </c>
      <c r="V1524" s="361">
        <v>0</v>
      </c>
      <c r="W1524" s="361">
        <v>0</v>
      </c>
      <c r="X1524" s="361">
        <v>0</v>
      </c>
      <c r="Y1524" s="361">
        <v>0</v>
      </c>
      <c r="Z1524" s="362">
        <f t="shared" si="103"/>
        <v>0</v>
      </c>
      <c r="AA1524" s="365"/>
    </row>
    <row r="1525" spans="1:27" s="364" customFormat="1" ht="12.75" customHeight="1">
      <c r="A1525" s="358">
        <f t="shared" si="104"/>
        <v>15</v>
      </c>
      <c r="B1525" s="398">
        <v>710407350030801</v>
      </c>
      <c r="C1525" s="417" t="s">
        <v>1670</v>
      </c>
      <c r="D1525" s="359">
        <f>+SUMIF('BG SISTEMA'!A:A,'CA EF'!B1525,'BG SISTEMA'!F:F)</f>
        <v>0</v>
      </c>
      <c r="E1525" s="360"/>
      <c r="F1525" s="360"/>
      <c r="G1525" s="361">
        <v>0</v>
      </c>
      <c r="H1525" s="361">
        <f t="shared" si="102"/>
        <v>0</v>
      </c>
      <c r="I1525" s="361">
        <v>0</v>
      </c>
      <c r="J1525" s="361">
        <v>0</v>
      </c>
      <c r="K1525" s="361">
        <v>0</v>
      </c>
      <c r="L1525" s="361">
        <v>0</v>
      </c>
      <c r="M1525" s="361">
        <v>0</v>
      </c>
      <c r="N1525" s="361">
        <v>0</v>
      </c>
      <c r="O1525" s="361">
        <v>0</v>
      </c>
      <c r="P1525" s="361">
        <v>0</v>
      </c>
      <c r="Q1525" s="361">
        <v>0</v>
      </c>
      <c r="R1525" s="361">
        <v>0</v>
      </c>
      <c r="S1525" s="361">
        <v>0</v>
      </c>
      <c r="T1525" s="361">
        <v>0</v>
      </c>
      <c r="U1525" s="361">
        <v>0</v>
      </c>
      <c r="V1525" s="361">
        <v>0</v>
      </c>
      <c r="W1525" s="361">
        <v>0</v>
      </c>
      <c r="X1525" s="361">
        <v>0</v>
      </c>
      <c r="Y1525" s="361">
        <v>0</v>
      </c>
      <c r="Z1525" s="362">
        <f t="shared" si="103"/>
        <v>0</v>
      </c>
      <c r="AA1525" s="365"/>
    </row>
    <row r="1526" spans="1:27" s="364" customFormat="1" ht="12.75" customHeight="1">
      <c r="A1526" s="358">
        <f t="shared" si="104"/>
        <v>15</v>
      </c>
      <c r="B1526" s="398">
        <v>710407350030899</v>
      </c>
      <c r="C1526" s="417" t="s">
        <v>1671</v>
      </c>
      <c r="D1526" s="359">
        <f>+SUMIF('BG SISTEMA'!A:A,'CA EF'!B1526,'BG SISTEMA'!F:F)</f>
        <v>0</v>
      </c>
      <c r="E1526" s="360"/>
      <c r="F1526" s="360"/>
      <c r="G1526" s="361">
        <v>0</v>
      </c>
      <c r="H1526" s="361">
        <f t="shared" si="102"/>
        <v>0</v>
      </c>
      <c r="I1526" s="361">
        <v>0</v>
      </c>
      <c r="J1526" s="361">
        <v>0</v>
      </c>
      <c r="K1526" s="361">
        <v>0</v>
      </c>
      <c r="L1526" s="361">
        <v>0</v>
      </c>
      <c r="M1526" s="361">
        <v>0</v>
      </c>
      <c r="N1526" s="361">
        <v>0</v>
      </c>
      <c r="O1526" s="361">
        <v>0</v>
      </c>
      <c r="P1526" s="361">
        <v>0</v>
      </c>
      <c r="Q1526" s="361">
        <v>0</v>
      </c>
      <c r="R1526" s="361">
        <v>0</v>
      </c>
      <c r="S1526" s="361">
        <v>0</v>
      </c>
      <c r="T1526" s="361">
        <v>0</v>
      </c>
      <c r="U1526" s="361">
        <v>0</v>
      </c>
      <c r="V1526" s="361">
        <v>0</v>
      </c>
      <c r="W1526" s="361">
        <v>0</v>
      </c>
      <c r="X1526" s="361">
        <v>0</v>
      </c>
      <c r="Y1526" s="361">
        <v>0</v>
      </c>
      <c r="Z1526" s="362">
        <f t="shared" si="103"/>
        <v>0</v>
      </c>
      <c r="AA1526" s="365"/>
    </row>
    <row r="1527" spans="1:27" s="364" customFormat="1" ht="12.75" customHeight="1">
      <c r="A1527" s="358">
        <f t="shared" si="104"/>
        <v>15</v>
      </c>
      <c r="B1527" s="398">
        <v>710407350040101</v>
      </c>
      <c r="C1527" s="417" t="s">
        <v>1672</v>
      </c>
      <c r="D1527" s="359">
        <f>+SUMIF('BG SISTEMA'!A:A,'CA EF'!B1527,'BG SISTEMA'!F:F)</f>
        <v>3255553</v>
      </c>
      <c r="E1527" s="360"/>
      <c r="F1527" s="360"/>
      <c r="G1527" s="361">
        <v>0</v>
      </c>
      <c r="H1527" s="361">
        <f t="shared" si="102"/>
        <v>3255553</v>
      </c>
      <c r="I1527" s="361">
        <v>0</v>
      </c>
      <c r="J1527" s="361">
        <v>0</v>
      </c>
      <c r="K1527" s="361">
        <v>0</v>
      </c>
      <c r="L1527" s="361">
        <v>0</v>
      </c>
      <c r="M1527" s="361">
        <v>0</v>
      </c>
      <c r="N1527" s="361">
        <f t="shared" ref="N1527:N1532" si="105">-$H1527</f>
        <v>-3255553</v>
      </c>
      <c r="O1527" s="361">
        <v>0</v>
      </c>
      <c r="P1527" s="361">
        <v>0</v>
      </c>
      <c r="Q1527" s="361">
        <v>0</v>
      </c>
      <c r="R1527" s="361">
        <v>0</v>
      </c>
      <c r="S1527" s="361">
        <v>0</v>
      </c>
      <c r="T1527" s="361">
        <v>0</v>
      </c>
      <c r="U1527" s="361">
        <v>0</v>
      </c>
      <c r="V1527" s="361">
        <v>0</v>
      </c>
      <c r="W1527" s="361">
        <v>0</v>
      </c>
      <c r="X1527" s="361">
        <v>0</v>
      </c>
      <c r="Y1527" s="361">
        <v>0</v>
      </c>
      <c r="Z1527" s="362">
        <f t="shared" si="103"/>
        <v>0</v>
      </c>
      <c r="AA1527" s="365"/>
    </row>
    <row r="1528" spans="1:27" s="364" customFormat="1" ht="12.75" customHeight="1">
      <c r="A1528" s="358">
        <f t="shared" si="104"/>
        <v>15</v>
      </c>
      <c r="B1528" s="398">
        <v>710407350040199</v>
      </c>
      <c r="C1528" s="417" t="s">
        <v>1673</v>
      </c>
      <c r="D1528" s="359">
        <f>+SUMIF('BG SISTEMA'!A:A,'CA EF'!B1528,'BG SISTEMA'!F:F)</f>
        <v>63250</v>
      </c>
      <c r="E1528" s="360"/>
      <c r="F1528" s="360"/>
      <c r="G1528" s="361">
        <v>0</v>
      </c>
      <c r="H1528" s="361">
        <f t="shared" si="102"/>
        <v>63250</v>
      </c>
      <c r="I1528" s="361">
        <v>0</v>
      </c>
      <c r="J1528" s="361">
        <v>0</v>
      </c>
      <c r="K1528" s="361">
        <v>0</v>
      </c>
      <c r="L1528" s="361">
        <v>0</v>
      </c>
      <c r="M1528" s="361">
        <v>0</v>
      </c>
      <c r="N1528" s="361">
        <f t="shared" si="105"/>
        <v>-63250</v>
      </c>
      <c r="O1528" s="361">
        <v>0</v>
      </c>
      <c r="P1528" s="361">
        <v>0</v>
      </c>
      <c r="Q1528" s="361">
        <v>0</v>
      </c>
      <c r="R1528" s="361">
        <v>0</v>
      </c>
      <c r="S1528" s="361">
        <v>0</v>
      </c>
      <c r="T1528" s="361">
        <v>0</v>
      </c>
      <c r="U1528" s="361">
        <v>0</v>
      </c>
      <c r="V1528" s="361">
        <v>0</v>
      </c>
      <c r="W1528" s="361">
        <v>0</v>
      </c>
      <c r="X1528" s="361">
        <v>0</v>
      </c>
      <c r="Y1528" s="361">
        <v>0</v>
      </c>
      <c r="Z1528" s="362">
        <f t="shared" si="103"/>
        <v>0</v>
      </c>
      <c r="AA1528" s="365"/>
    </row>
    <row r="1529" spans="1:27" s="364" customFormat="1" ht="12.75" customHeight="1">
      <c r="A1529" s="358">
        <f t="shared" si="104"/>
        <v>15</v>
      </c>
      <c r="B1529" s="398">
        <v>710407350040201</v>
      </c>
      <c r="C1529" s="417" t="s">
        <v>1674</v>
      </c>
      <c r="D1529" s="359">
        <f>+SUMIF('BG SISTEMA'!A:A,'CA EF'!B1529,'BG SISTEMA'!F:F)</f>
        <v>18119008</v>
      </c>
      <c r="E1529" s="360"/>
      <c r="F1529" s="360"/>
      <c r="G1529" s="361">
        <v>0</v>
      </c>
      <c r="H1529" s="361">
        <f t="shared" si="102"/>
        <v>18119008</v>
      </c>
      <c r="I1529" s="361">
        <v>0</v>
      </c>
      <c r="J1529" s="361">
        <v>0</v>
      </c>
      <c r="K1529" s="361">
        <v>0</v>
      </c>
      <c r="L1529" s="361">
        <v>0</v>
      </c>
      <c r="M1529" s="361">
        <v>0</v>
      </c>
      <c r="N1529" s="361">
        <f t="shared" si="105"/>
        <v>-18119008</v>
      </c>
      <c r="O1529" s="361">
        <v>0</v>
      </c>
      <c r="P1529" s="361">
        <v>0</v>
      </c>
      <c r="Q1529" s="361">
        <v>0</v>
      </c>
      <c r="R1529" s="361">
        <v>0</v>
      </c>
      <c r="S1529" s="361">
        <v>0</v>
      </c>
      <c r="T1529" s="361">
        <v>0</v>
      </c>
      <c r="U1529" s="361">
        <v>0</v>
      </c>
      <c r="V1529" s="361">
        <v>0</v>
      </c>
      <c r="W1529" s="361">
        <v>0</v>
      </c>
      <c r="X1529" s="361">
        <v>0</v>
      </c>
      <c r="Y1529" s="361">
        <v>0</v>
      </c>
      <c r="Z1529" s="362">
        <f t="shared" si="103"/>
        <v>0</v>
      </c>
      <c r="AA1529" s="363"/>
    </row>
    <row r="1530" spans="1:27" s="364" customFormat="1" ht="12.75" customHeight="1">
      <c r="A1530" s="358">
        <f t="shared" si="104"/>
        <v>15</v>
      </c>
      <c r="B1530" s="398">
        <v>710407350040299</v>
      </c>
      <c r="C1530" s="417" t="s">
        <v>1675</v>
      </c>
      <c r="D1530" s="359">
        <f>+SUMIF('BG SISTEMA'!A:A,'CA EF'!B1530,'BG SISTEMA'!F:F)</f>
        <v>22671046</v>
      </c>
      <c r="E1530" s="360"/>
      <c r="F1530" s="360"/>
      <c r="G1530" s="361">
        <v>0</v>
      </c>
      <c r="H1530" s="361">
        <f t="shared" si="102"/>
        <v>22671046</v>
      </c>
      <c r="I1530" s="361">
        <v>0</v>
      </c>
      <c r="J1530" s="361">
        <v>0</v>
      </c>
      <c r="K1530" s="361">
        <v>0</v>
      </c>
      <c r="L1530" s="361">
        <v>0</v>
      </c>
      <c r="M1530" s="361">
        <v>0</v>
      </c>
      <c r="N1530" s="361">
        <f t="shared" si="105"/>
        <v>-22671046</v>
      </c>
      <c r="O1530" s="361">
        <v>0</v>
      </c>
      <c r="P1530" s="361">
        <v>0</v>
      </c>
      <c r="Q1530" s="361">
        <v>0</v>
      </c>
      <c r="R1530" s="361">
        <v>0</v>
      </c>
      <c r="S1530" s="361">
        <v>0</v>
      </c>
      <c r="T1530" s="361">
        <v>0</v>
      </c>
      <c r="U1530" s="361">
        <v>0</v>
      </c>
      <c r="V1530" s="361">
        <v>0</v>
      </c>
      <c r="W1530" s="361">
        <v>0</v>
      </c>
      <c r="X1530" s="361">
        <v>0</v>
      </c>
      <c r="Y1530" s="361">
        <v>0</v>
      </c>
      <c r="Z1530" s="362">
        <f t="shared" si="103"/>
        <v>0</v>
      </c>
      <c r="AA1530" s="365"/>
    </row>
    <row r="1531" spans="1:27" s="364" customFormat="1" ht="12.75" customHeight="1">
      <c r="A1531" s="358">
        <f t="shared" si="104"/>
        <v>15</v>
      </c>
      <c r="B1531" s="398">
        <v>710407350040301</v>
      </c>
      <c r="C1531" s="417" t="s">
        <v>1676</v>
      </c>
      <c r="D1531" s="359">
        <f>+SUMIF('BG SISTEMA'!A:A,'CA EF'!B1531,'BG SISTEMA'!F:F)</f>
        <v>3688128</v>
      </c>
      <c r="E1531" s="360"/>
      <c r="F1531" s="360"/>
      <c r="G1531" s="361">
        <v>0</v>
      </c>
      <c r="H1531" s="361">
        <f t="shared" si="102"/>
        <v>3688128</v>
      </c>
      <c r="I1531" s="361">
        <v>0</v>
      </c>
      <c r="J1531" s="361">
        <v>0</v>
      </c>
      <c r="K1531" s="361">
        <v>0</v>
      </c>
      <c r="L1531" s="361">
        <v>0</v>
      </c>
      <c r="M1531" s="361">
        <v>0</v>
      </c>
      <c r="N1531" s="361">
        <f t="shared" si="105"/>
        <v>-3688128</v>
      </c>
      <c r="O1531" s="361">
        <v>0</v>
      </c>
      <c r="P1531" s="361">
        <v>0</v>
      </c>
      <c r="Q1531" s="361">
        <v>0</v>
      </c>
      <c r="R1531" s="361">
        <v>0</v>
      </c>
      <c r="S1531" s="361">
        <v>0</v>
      </c>
      <c r="T1531" s="361">
        <v>0</v>
      </c>
      <c r="U1531" s="361">
        <v>0</v>
      </c>
      <c r="V1531" s="361">
        <v>0</v>
      </c>
      <c r="W1531" s="361">
        <v>0</v>
      </c>
      <c r="X1531" s="361">
        <v>0</v>
      </c>
      <c r="Y1531" s="361">
        <v>0</v>
      </c>
      <c r="Z1531" s="362">
        <f t="shared" si="103"/>
        <v>0</v>
      </c>
      <c r="AA1531" s="365"/>
    </row>
    <row r="1532" spans="1:27" s="364" customFormat="1" ht="12.75" customHeight="1">
      <c r="A1532" s="358">
        <f t="shared" si="104"/>
        <v>15</v>
      </c>
      <c r="B1532" s="398">
        <v>710407350040399</v>
      </c>
      <c r="C1532" s="417" t="s">
        <v>1677</v>
      </c>
      <c r="D1532" s="359">
        <f>+SUMIF('BG SISTEMA'!A:A,'CA EF'!B1532,'BG SISTEMA'!F:F)</f>
        <v>3067977</v>
      </c>
      <c r="E1532" s="360"/>
      <c r="F1532" s="360"/>
      <c r="G1532" s="361">
        <v>0</v>
      </c>
      <c r="H1532" s="361">
        <f t="shared" si="102"/>
        <v>3067977</v>
      </c>
      <c r="I1532" s="361">
        <v>0</v>
      </c>
      <c r="J1532" s="361">
        <v>0</v>
      </c>
      <c r="K1532" s="361">
        <v>0</v>
      </c>
      <c r="L1532" s="361">
        <v>0</v>
      </c>
      <c r="M1532" s="361">
        <v>0</v>
      </c>
      <c r="N1532" s="361">
        <f t="shared" si="105"/>
        <v>-3067977</v>
      </c>
      <c r="O1532" s="361">
        <v>0</v>
      </c>
      <c r="P1532" s="361">
        <v>0</v>
      </c>
      <c r="Q1532" s="361">
        <v>0</v>
      </c>
      <c r="R1532" s="361">
        <v>0</v>
      </c>
      <c r="S1532" s="361">
        <v>0</v>
      </c>
      <c r="T1532" s="361">
        <v>0</v>
      </c>
      <c r="U1532" s="361">
        <v>0</v>
      </c>
      <c r="V1532" s="361">
        <v>0</v>
      </c>
      <c r="W1532" s="361">
        <v>0</v>
      </c>
      <c r="X1532" s="361">
        <v>0</v>
      </c>
      <c r="Y1532" s="361">
        <v>0</v>
      </c>
      <c r="Z1532" s="362">
        <f t="shared" si="103"/>
        <v>0</v>
      </c>
      <c r="AA1532" s="365"/>
    </row>
    <row r="1533" spans="1:27" s="364" customFormat="1" ht="12.75" customHeight="1">
      <c r="A1533" s="358">
        <f t="shared" si="104"/>
        <v>15</v>
      </c>
      <c r="B1533" s="398">
        <v>710407350060101</v>
      </c>
      <c r="C1533" s="417" t="s">
        <v>1678</v>
      </c>
      <c r="D1533" s="359">
        <f>+SUMIF('BG SISTEMA'!A:A,'CA EF'!B1533,'BG SISTEMA'!F:F)</f>
        <v>0</v>
      </c>
      <c r="E1533" s="360"/>
      <c r="F1533" s="360"/>
      <c r="G1533" s="361">
        <v>0</v>
      </c>
      <c r="H1533" s="361">
        <f t="shared" si="102"/>
        <v>0</v>
      </c>
      <c r="I1533" s="361">
        <v>0</v>
      </c>
      <c r="J1533" s="361">
        <v>0</v>
      </c>
      <c r="K1533" s="361">
        <v>0</v>
      </c>
      <c r="L1533" s="361">
        <v>0</v>
      </c>
      <c r="M1533" s="361">
        <v>0</v>
      </c>
      <c r="N1533" s="361">
        <v>0</v>
      </c>
      <c r="O1533" s="361">
        <v>0</v>
      </c>
      <c r="P1533" s="361">
        <v>0</v>
      </c>
      <c r="Q1533" s="361">
        <v>0</v>
      </c>
      <c r="R1533" s="361">
        <v>0</v>
      </c>
      <c r="S1533" s="361">
        <v>0</v>
      </c>
      <c r="T1533" s="361">
        <v>0</v>
      </c>
      <c r="U1533" s="361">
        <v>0</v>
      </c>
      <c r="V1533" s="361">
        <v>0</v>
      </c>
      <c r="W1533" s="361">
        <v>0</v>
      </c>
      <c r="X1533" s="361">
        <v>0</v>
      </c>
      <c r="Y1533" s="361">
        <v>0</v>
      </c>
      <c r="Z1533" s="362">
        <f t="shared" si="103"/>
        <v>0</v>
      </c>
      <c r="AA1533" s="365"/>
    </row>
    <row r="1534" spans="1:27" s="364" customFormat="1" ht="12.75" customHeight="1">
      <c r="A1534" s="358">
        <f t="shared" si="104"/>
        <v>15</v>
      </c>
      <c r="B1534" s="398">
        <v>710407350060199</v>
      </c>
      <c r="C1534" s="417" t="s">
        <v>1679</v>
      </c>
      <c r="D1534" s="359">
        <f>+SUMIF('BG SISTEMA'!A:A,'CA EF'!B1534,'BG SISTEMA'!F:F)</f>
        <v>0</v>
      </c>
      <c r="E1534" s="360"/>
      <c r="F1534" s="360"/>
      <c r="G1534" s="361">
        <v>0</v>
      </c>
      <c r="H1534" s="361">
        <f t="shared" si="102"/>
        <v>0</v>
      </c>
      <c r="I1534" s="361">
        <v>0</v>
      </c>
      <c r="J1534" s="361">
        <v>0</v>
      </c>
      <c r="K1534" s="361">
        <v>0</v>
      </c>
      <c r="L1534" s="361">
        <v>0</v>
      </c>
      <c r="M1534" s="361">
        <v>0</v>
      </c>
      <c r="N1534" s="361">
        <v>0</v>
      </c>
      <c r="O1534" s="361">
        <v>0</v>
      </c>
      <c r="P1534" s="361">
        <v>0</v>
      </c>
      <c r="Q1534" s="361">
        <v>0</v>
      </c>
      <c r="R1534" s="361">
        <v>0</v>
      </c>
      <c r="S1534" s="361">
        <v>0</v>
      </c>
      <c r="T1534" s="361">
        <v>0</v>
      </c>
      <c r="U1534" s="361">
        <v>0</v>
      </c>
      <c r="V1534" s="361">
        <v>0</v>
      </c>
      <c r="W1534" s="361">
        <v>0</v>
      </c>
      <c r="X1534" s="361">
        <v>0</v>
      </c>
      <c r="Y1534" s="361">
        <v>0</v>
      </c>
      <c r="Z1534" s="362">
        <f t="shared" si="103"/>
        <v>0</v>
      </c>
      <c r="AA1534" s="363"/>
    </row>
    <row r="1535" spans="1:27" s="364" customFormat="1" ht="12.75" customHeight="1">
      <c r="A1535" s="358">
        <f t="shared" si="104"/>
        <v>15</v>
      </c>
      <c r="B1535" s="398">
        <v>710407350070101</v>
      </c>
      <c r="C1535" s="417" t="s">
        <v>1680</v>
      </c>
      <c r="D1535" s="359">
        <f>+SUMIF('BG SISTEMA'!A:A,'CA EF'!B1535,'BG SISTEMA'!F:F)</f>
        <v>0</v>
      </c>
      <c r="E1535" s="360"/>
      <c r="F1535" s="360"/>
      <c r="G1535" s="361">
        <v>0</v>
      </c>
      <c r="H1535" s="361">
        <f t="shared" si="102"/>
        <v>0</v>
      </c>
      <c r="I1535" s="361">
        <v>0</v>
      </c>
      <c r="J1535" s="361">
        <v>0</v>
      </c>
      <c r="K1535" s="361">
        <v>0</v>
      </c>
      <c r="L1535" s="361">
        <v>0</v>
      </c>
      <c r="M1535" s="361">
        <v>0</v>
      </c>
      <c r="N1535" s="361">
        <v>0</v>
      </c>
      <c r="O1535" s="361">
        <v>0</v>
      </c>
      <c r="P1535" s="361">
        <v>0</v>
      </c>
      <c r="Q1535" s="361">
        <v>0</v>
      </c>
      <c r="R1535" s="361">
        <v>0</v>
      </c>
      <c r="S1535" s="361">
        <v>0</v>
      </c>
      <c r="T1535" s="361">
        <v>0</v>
      </c>
      <c r="U1535" s="361">
        <v>0</v>
      </c>
      <c r="V1535" s="361">
        <v>0</v>
      </c>
      <c r="W1535" s="361">
        <v>0</v>
      </c>
      <c r="X1535" s="361">
        <v>0</v>
      </c>
      <c r="Y1535" s="361">
        <v>0</v>
      </c>
      <c r="Z1535" s="362">
        <f t="shared" si="103"/>
        <v>0</v>
      </c>
      <c r="AA1535" s="365"/>
    </row>
    <row r="1536" spans="1:27" s="364" customFormat="1" ht="12.75" customHeight="1">
      <c r="A1536" s="358">
        <f t="shared" si="104"/>
        <v>15</v>
      </c>
      <c r="B1536" s="398">
        <v>710407350070199</v>
      </c>
      <c r="C1536" s="417" t="s">
        <v>1681</v>
      </c>
      <c r="D1536" s="359">
        <f>+SUMIF('BG SISTEMA'!A:A,'CA EF'!B1536,'BG SISTEMA'!F:F)</f>
        <v>76397092</v>
      </c>
      <c r="E1536" s="360"/>
      <c r="F1536" s="360"/>
      <c r="G1536" s="361">
        <v>0</v>
      </c>
      <c r="H1536" s="361">
        <f t="shared" si="102"/>
        <v>76397092</v>
      </c>
      <c r="I1536" s="361">
        <v>0</v>
      </c>
      <c r="J1536" s="361">
        <v>0</v>
      </c>
      <c r="K1536" s="361">
        <v>0</v>
      </c>
      <c r="L1536" s="361">
        <v>0</v>
      </c>
      <c r="M1536" s="361">
        <v>0</v>
      </c>
      <c r="N1536" s="361">
        <v>0</v>
      </c>
      <c r="O1536" s="361">
        <v>0</v>
      </c>
      <c r="P1536" s="361">
        <v>0</v>
      </c>
      <c r="Q1536" s="361">
        <v>0</v>
      </c>
      <c r="R1536" s="361">
        <v>0</v>
      </c>
      <c r="S1536" s="361">
        <v>0</v>
      </c>
      <c r="T1536" s="361">
        <v>0</v>
      </c>
      <c r="U1536" s="361">
        <v>0</v>
      </c>
      <c r="V1536" s="361">
        <v>0</v>
      </c>
      <c r="W1536" s="361">
        <v>0</v>
      </c>
      <c r="X1536" s="361">
        <v>0</v>
      </c>
      <c r="Y1536" s="361">
        <f>-$H1536</f>
        <v>-76397092</v>
      </c>
      <c r="Z1536" s="362">
        <f t="shared" si="103"/>
        <v>0</v>
      </c>
      <c r="AA1536" s="365"/>
    </row>
    <row r="1537" spans="1:27" s="364" customFormat="1" ht="12.75" customHeight="1">
      <c r="A1537" s="358">
        <f t="shared" si="104"/>
        <v>15</v>
      </c>
      <c r="B1537" s="398">
        <v>710407350080101</v>
      </c>
      <c r="C1537" s="417" t="s">
        <v>1682</v>
      </c>
      <c r="D1537" s="359">
        <f>+SUMIF('BG SISTEMA'!A:A,'CA EF'!B1537,'BG SISTEMA'!F:F)</f>
        <v>0</v>
      </c>
      <c r="E1537" s="360"/>
      <c r="F1537" s="360"/>
      <c r="G1537" s="361">
        <v>0</v>
      </c>
      <c r="H1537" s="361">
        <f t="shared" si="102"/>
        <v>0</v>
      </c>
      <c r="I1537" s="361">
        <v>0</v>
      </c>
      <c r="J1537" s="361">
        <v>0</v>
      </c>
      <c r="K1537" s="361">
        <v>0</v>
      </c>
      <c r="L1537" s="361">
        <v>0</v>
      </c>
      <c r="M1537" s="361">
        <v>0</v>
      </c>
      <c r="N1537" s="361">
        <v>0</v>
      </c>
      <c r="O1537" s="361">
        <v>0</v>
      </c>
      <c r="P1537" s="361">
        <v>0</v>
      </c>
      <c r="Q1537" s="361">
        <v>0</v>
      </c>
      <c r="R1537" s="361">
        <v>0</v>
      </c>
      <c r="S1537" s="361">
        <v>0</v>
      </c>
      <c r="T1537" s="361">
        <v>0</v>
      </c>
      <c r="U1537" s="361">
        <v>0</v>
      </c>
      <c r="V1537" s="361">
        <v>0</v>
      </c>
      <c r="W1537" s="361">
        <v>0</v>
      </c>
      <c r="X1537" s="361">
        <v>0</v>
      </c>
      <c r="Y1537" s="361">
        <v>0</v>
      </c>
      <c r="Z1537" s="362">
        <f t="shared" si="103"/>
        <v>0</v>
      </c>
      <c r="AA1537" s="365"/>
    </row>
    <row r="1538" spans="1:27" s="364" customFormat="1" ht="12.75" customHeight="1">
      <c r="A1538" s="358">
        <f t="shared" si="104"/>
        <v>15</v>
      </c>
      <c r="B1538" s="398">
        <v>710407350080199</v>
      </c>
      <c r="C1538" s="417" t="s">
        <v>1683</v>
      </c>
      <c r="D1538" s="359">
        <f>+SUMIF('BG SISTEMA'!A:A,'CA EF'!B1538,'BG SISTEMA'!F:F)</f>
        <v>19227872</v>
      </c>
      <c r="E1538" s="360"/>
      <c r="F1538" s="360"/>
      <c r="G1538" s="361">
        <v>0</v>
      </c>
      <c r="H1538" s="361">
        <f t="shared" si="102"/>
        <v>19227872</v>
      </c>
      <c r="I1538" s="361">
        <v>0</v>
      </c>
      <c r="J1538" s="361">
        <v>0</v>
      </c>
      <c r="K1538" s="361">
        <v>0</v>
      </c>
      <c r="L1538" s="361">
        <v>0</v>
      </c>
      <c r="M1538" s="361">
        <v>0</v>
      </c>
      <c r="N1538" s="361">
        <v>0</v>
      </c>
      <c r="O1538" s="361">
        <v>0</v>
      </c>
      <c r="P1538" s="361">
        <v>0</v>
      </c>
      <c r="Q1538" s="361">
        <v>0</v>
      </c>
      <c r="R1538" s="361">
        <v>0</v>
      </c>
      <c r="S1538" s="361">
        <v>0</v>
      </c>
      <c r="T1538" s="361">
        <v>0</v>
      </c>
      <c r="U1538" s="361">
        <v>0</v>
      </c>
      <c r="V1538" s="361">
        <v>0</v>
      </c>
      <c r="W1538" s="361">
        <v>0</v>
      </c>
      <c r="X1538" s="361">
        <v>0</v>
      </c>
      <c r="Y1538" s="361">
        <f>-$H1538</f>
        <v>-19227872</v>
      </c>
      <c r="Z1538" s="362">
        <f t="shared" si="103"/>
        <v>0</v>
      </c>
      <c r="AA1538" s="365"/>
    </row>
    <row r="1539" spans="1:27" s="364" customFormat="1" ht="12.75" customHeight="1">
      <c r="A1539" s="358">
        <f t="shared" si="104"/>
        <v>15</v>
      </c>
      <c r="B1539" s="398">
        <v>710407350090101</v>
      </c>
      <c r="C1539" s="417" t="s">
        <v>1684</v>
      </c>
      <c r="D1539" s="359">
        <f>+SUMIF('BG SISTEMA'!A:A,'CA EF'!B1539,'BG SISTEMA'!F:F)</f>
        <v>0</v>
      </c>
      <c r="E1539" s="360"/>
      <c r="F1539" s="360"/>
      <c r="G1539" s="361">
        <v>0</v>
      </c>
      <c r="H1539" s="361">
        <f t="shared" si="102"/>
        <v>0</v>
      </c>
      <c r="I1539" s="361">
        <v>0</v>
      </c>
      <c r="J1539" s="361">
        <v>0</v>
      </c>
      <c r="K1539" s="361">
        <v>0</v>
      </c>
      <c r="L1539" s="361">
        <v>0</v>
      </c>
      <c r="M1539" s="361">
        <v>0</v>
      </c>
      <c r="N1539" s="361">
        <v>0</v>
      </c>
      <c r="O1539" s="361">
        <v>0</v>
      </c>
      <c r="P1539" s="361">
        <v>0</v>
      </c>
      <c r="Q1539" s="361">
        <v>0</v>
      </c>
      <c r="R1539" s="361">
        <v>0</v>
      </c>
      <c r="S1539" s="361">
        <v>0</v>
      </c>
      <c r="T1539" s="361">
        <v>0</v>
      </c>
      <c r="U1539" s="361">
        <v>0</v>
      </c>
      <c r="V1539" s="361">
        <v>0</v>
      </c>
      <c r="W1539" s="361">
        <v>0</v>
      </c>
      <c r="X1539" s="361">
        <v>0</v>
      </c>
      <c r="Y1539" s="361">
        <v>0</v>
      </c>
      <c r="Z1539" s="362">
        <f t="shared" si="103"/>
        <v>0</v>
      </c>
      <c r="AA1539" s="365"/>
    </row>
    <row r="1540" spans="1:27" s="364" customFormat="1" ht="12.75" customHeight="1">
      <c r="A1540" s="358">
        <f t="shared" si="104"/>
        <v>15</v>
      </c>
      <c r="B1540" s="398">
        <v>710407350090199</v>
      </c>
      <c r="C1540" s="417" t="s">
        <v>1685</v>
      </c>
      <c r="D1540" s="359">
        <f>+SUMIF('BG SISTEMA'!A:A,'CA EF'!B1540,'BG SISTEMA'!F:F)</f>
        <v>0</v>
      </c>
      <c r="E1540" s="360"/>
      <c r="F1540" s="360"/>
      <c r="G1540" s="361">
        <v>0</v>
      </c>
      <c r="H1540" s="361">
        <f t="shared" si="102"/>
        <v>0</v>
      </c>
      <c r="I1540" s="361">
        <v>0</v>
      </c>
      <c r="J1540" s="361">
        <v>0</v>
      </c>
      <c r="K1540" s="361">
        <v>0</v>
      </c>
      <c r="L1540" s="361">
        <v>0</v>
      </c>
      <c r="M1540" s="361">
        <v>0</v>
      </c>
      <c r="N1540" s="361">
        <v>0</v>
      </c>
      <c r="O1540" s="361">
        <v>0</v>
      </c>
      <c r="P1540" s="361">
        <v>0</v>
      </c>
      <c r="Q1540" s="361">
        <v>0</v>
      </c>
      <c r="R1540" s="361">
        <v>0</v>
      </c>
      <c r="S1540" s="361">
        <v>0</v>
      </c>
      <c r="T1540" s="361">
        <v>0</v>
      </c>
      <c r="U1540" s="361">
        <v>0</v>
      </c>
      <c r="V1540" s="361">
        <v>0</v>
      </c>
      <c r="W1540" s="361">
        <v>0</v>
      </c>
      <c r="X1540" s="361">
        <v>0</v>
      </c>
      <c r="Y1540" s="361">
        <v>0</v>
      </c>
      <c r="Z1540" s="362">
        <f t="shared" si="103"/>
        <v>0</v>
      </c>
      <c r="AA1540" s="365"/>
    </row>
    <row r="1541" spans="1:27" s="364" customFormat="1" ht="12.75" customHeight="1">
      <c r="A1541" s="358">
        <f t="shared" si="104"/>
        <v>15</v>
      </c>
      <c r="B1541" s="398">
        <v>710407350090201</v>
      </c>
      <c r="C1541" s="417" t="s">
        <v>1686</v>
      </c>
      <c r="D1541" s="359">
        <f>+SUMIF('BG SISTEMA'!A:A,'CA EF'!B1541,'BG SISTEMA'!F:F)</f>
        <v>0</v>
      </c>
      <c r="E1541" s="360"/>
      <c r="F1541" s="360"/>
      <c r="G1541" s="361">
        <v>0</v>
      </c>
      <c r="H1541" s="361">
        <f t="shared" ref="H1541:H1559" si="106">+D1541+E1541-F1541-G1541</f>
        <v>0</v>
      </c>
      <c r="I1541" s="361">
        <v>0</v>
      </c>
      <c r="J1541" s="361">
        <v>0</v>
      </c>
      <c r="K1541" s="361">
        <v>0</v>
      </c>
      <c r="L1541" s="361">
        <v>0</v>
      </c>
      <c r="M1541" s="361">
        <v>0</v>
      </c>
      <c r="N1541" s="361">
        <v>0</v>
      </c>
      <c r="O1541" s="361">
        <v>0</v>
      </c>
      <c r="P1541" s="361">
        <v>0</v>
      </c>
      <c r="Q1541" s="361">
        <v>0</v>
      </c>
      <c r="R1541" s="361">
        <v>0</v>
      </c>
      <c r="S1541" s="361">
        <v>0</v>
      </c>
      <c r="T1541" s="361">
        <v>0</v>
      </c>
      <c r="U1541" s="361">
        <v>0</v>
      </c>
      <c r="V1541" s="361">
        <v>0</v>
      </c>
      <c r="W1541" s="361">
        <v>0</v>
      </c>
      <c r="X1541" s="361">
        <v>0</v>
      </c>
      <c r="Y1541" s="361">
        <v>0</v>
      </c>
      <c r="Z1541" s="362">
        <f t="shared" si="103"/>
        <v>0</v>
      </c>
      <c r="AA1541" s="363"/>
    </row>
    <row r="1542" spans="1:27" s="364" customFormat="1" ht="12.75" customHeight="1">
      <c r="A1542" s="358">
        <f t="shared" si="104"/>
        <v>15</v>
      </c>
      <c r="B1542" s="398">
        <v>710407350090299</v>
      </c>
      <c r="C1542" s="417" t="s">
        <v>1687</v>
      </c>
      <c r="D1542" s="359">
        <f>+SUMIF('BG SISTEMA'!A:A,'CA EF'!B1542,'BG SISTEMA'!F:F)</f>
        <v>0</v>
      </c>
      <c r="E1542" s="360"/>
      <c r="F1542" s="360"/>
      <c r="G1542" s="361">
        <v>0</v>
      </c>
      <c r="H1542" s="361">
        <f t="shared" si="106"/>
        <v>0</v>
      </c>
      <c r="I1542" s="361">
        <v>0</v>
      </c>
      <c r="J1542" s="361">
        <v>0</v>
      </c>
      <c r="K1542" s="361">
        <v>0</v>
      </c>
      <c r="L1542" s="361">
        <v>0</v>
      </c>
      <c r="M1542" s="361">
        <v>0</v>
      </c>
      <c r="N1542" s="361">
        <v>0</v>
      </c>
      <c r="O1542" s="361">
        <v>0</v>
      </c>
      <c r="P1542" s="361">
        <v>0</v>
      </c>
      <c r="Q1542" s="361">
        <v>0</v>
      </c>
      <c r="R1542" s="361">
        <v>0</v>
      </c>
      <c r="S1542" s="361">
        <v>0</v>
      </c>
      <c r="T1542" s="361">
        <v>0</v>
      </c>
      <c r="U1542" s="361">
        <v>0</v>
      </c>
      <c r="V1542" s="361">
        <v>0</v>
      </c>
      <c r="W1542" s="361">
        <v>0</v>
      </c>
      <c r="X1542" s="361">
        <v>0</v>
      </c>
      <c r="Y1542" s="361">
        <v>0</v>
      </c>
      <c r="Z1542" s="362">
        <f t="shared" si="103"/>
        <v>0</v>
      </c>
      <c r="AA1542" s="365"/>
    </row>
    <row r="1543" spans="1:27" s="364" customFormat="1" ht="12.75" customHeight="1">
      <c r="A1543" s="358">
        <f t="shared" si="104"/>
        <v>15</v>
      </c>
      <c r="B1543" s="398">
        <v>710407370010101</v>
      </c>
      <c r="C1543" s="417" t="s">
        <v>1688</v>
      </c>
      <c r="D1543" s="359">
        <f>+SUMIF('BG SISTEMA'!A:A,'CA EF'!B1543,'BG SISTEMA'!F:F)</f>
        <v>0</v>
      </c>
      <c r="E1543" s="360"/>
      <c r="F1543" s="360"/>
      <c r="G1543" s="361">
        <v>0</v>
      </c>
      <c r="H1543" s="361">
        <f t="shared" si="106"/>
        <v>0</v>
      </c>
      <c r="I1543" s="361">
        <v>0</v>
      </c>
      <c r="J1543" s="361">
        <v>0</v>
      </c>
      <c r="K1543" s="361">
        <v>0</v>
      </c>
      <c r="L1543" s="361">
        <v>0</v>
      </c>
      <c r="M1543" s="361">
        <v>0</v>
      </c>
      <c r="N1543" s="361">
        <v>0</v>
      </c>
      <c r="O1543" s="361">
        <v>0</v>
      </c>
      <c r="P1543" s="361">
        <v>0</v>
      </c>
      <c r="Q1543" s="361">
        <v>0</v>
      </c>
      <c r="R1543" s="361">
        <v>0</v>
      </c>
      <c r="S1543" s="361">
        <v>0</v>
      </c>
      <c r="T1543" s="361">
        <v>0</v>
      </c>
      <c r="U1543" s="361">
        <v>0</v>
      </c>
      <c r="V1543" s="361">
        <v>0</v>
      </c>
      <c r="W1543" s="361">
        <v>0</v>
      </c>
      <c r="X1543" s="361">
        <v>0</v>
      </c>
      <c r="Y1543" s="361">
        <v>0</v>
      </c>
      <c r="Z1543" s="362">
        <f t="shared" si="103"/>
        <v>0</v>
      </c>
      <c r="AA1543" s="365"/>
    </row>
    <row r="1544" spans="1:27" s="364" customFormat="1" ht="12.75" customHeight="1">
      <c r="A1544" s="358">
        <f t="shared" si="104"/>
        <v>15</v>
      </c>
      <c r="B1544" s="398">
        <v>710407370010199</v>
      </c>
      <c r="C1544" s="417" t="s">
        <v>1689</v>
      </c>
      <c r="D1544" s="359">
        <f>+SUMIF('BG SISTEMA'!A:A,'CA EF'!B1544,'BG SISTEMA'!F:F)</f>
        <v>9132890</v>
      </c>
      <c r="E1544" s="360"/>
      <c r="F1544" s="360"/>
      <c r="G1544" s="361">
        <v>0</v>
      </c>
      <c r="H1544" s="361">
        <f t="shared" si="106"/>
        <v>9132890</v>
      </c>
      <c r="I1544" s="361">
        <v>0</v>
      </c>
      <c r="J1544" s="361">
        <v>0</v>
      </c>
      <c r="K1544" s="361">
        <v>0</v>
      </c>
      <c r="L1544" s="361">
        <v>0</v>
      </c>
      <c r="M1544" s="361">
        <v>0</v>
      </c>
      <c r="N1544" s="361">
        <f>-$H1544</f>
        <v>-9132890</v>
      </c>
      <c r="O1544" s="361">
        <v>0</v>
      </c>
      <c r="P1544" s="361">
        <v>0</v>
      </c>
      <c r="Q1544" s="361">
        <v>0</v>
      </c>
      <c r="R1544" s="361">
        <v>0</v>
      </c>
      <c r="S1544" s="361">
        <v>0</v>
      </c>
      <c r="T1544" s="361">
        <v>0</v>
      </c>
      <c r="U1544" s="361">
        <v>0</v>
      </c>
      <c r="V1544" s="361">
        <v>0</v>
      </c>
      <c r="W1544" s="361">
        <v>0</v>
      </c>
      <c r="X1544" s="361">
        <v>0</v>
      </c>
      <c r="Y1544" s="361">
        <v>0</v>
      </c>
      <c r="Z1544" s="362">
        <f t="shared" si="103"/>
        <v>0</v>
      </c>
      <c r="AA1544" s="365"/>
    </row>
    <row r="1545" spans="1:27" s="364" customFormat="1" ht="12.75" customHeight="1">
      <c r="A1545" s="358">
        <f t="shared" si="104"/>
        <v>15</v>
      </c>
      <c r="B1545" s="398">
        <v>710407370010201</v>
      </c>
      <c r="C1545" s="417" t="s">
        <v>1690</v>
      </c>
      <c r="D1545" s="359">
        <f>+SUMIF('BG SISTEMA'!A:A,'CA EF'!B1545,'BG SISTEMA'!F:F)</f>
        <v>0</v>
      </c>
      <c r="E1545" s="360"/>
      <c r="F1545" s="360"/>
      <c r="G1545" s="361">
        <v>0</v>
      </c>
      <c r="H1545" s="361">
        <f t="shared" si="106"/>
        <v>0</v>
      </c>
      <c r="I1545" s="361">
        <v>0</v>
      </c>
      <c r="J1545" s="361">
        <v>0</v>
      </c>
      <c r="K1545" s="361">
        <v>0</v>
      </c>
      <c r="L1545" s="361">
        <v>0</v>
      </c>
      <c r="M1545" s="361">
        <v>0</v>
      </c>
      <c r="N1545" s="361">
        <v>0</v>
      </c>
      <c r="O1545" s="361">
        <v>0</v>
      </c>
      <c r="P1545" s="361">
        <v>0</v>
      </c>
      <c r="Q1545" s="361">
        <v>0</v>
      </c>
      <c r="R1545" s="361">
        <v>0</v>
      </c>
      <c r="S1545" s="361">
        <v>0</v>
      </c>
      <c r="T1545" s="361">
        <v>0</v>
      </c>
      <c r="U1545" s="361">
        <v>0</v>
      </c>
      <c r="V1545" s="361">
        <v>0</v>
      </c>
      <c r="W1545" s="361">
        <v>0</v>
      </c>
      <c r="X1545" s="361">
        <v>0</v>
      </c>
      <c r="Y1545" s="361">
        <v>0</v>
      </c>
      <c r="Z1545" s="362">
        <f t="shared" si="103"/>
        <v>0</v>
      </c>
      <c r="AA1545" s="365"/>
    </row>
    <row r="1546" spans="1:27" s="364" customFormat="1" ht="12.75" customHeight="1">
      <c r="A1546" s="358">
        <f t="shared" si="104"/>
        <v>15</v>
      </c>
      <c r="B1546" s="398">
        <v>710407370010299</v>
      </c>
      <c r="C1546" s="417" t="s">
        <v>1691</v>
      </c>
      <c r="D1546" s="359">
        <f>+SUMIF('BG SISTEMA'!A:A,'CA EF'!B1546,'BG SISTEMA'!F:F)</f>
        <v>0</v>
      </c>
      <c r="E1546" s="360"/>
      <c r="F1546" s="360"/>
      <c r="G1546" s="361">
        <v>0</v>
      </c>
      <c r="H1546" s="361">
        <f t="shared" si="106"/>
        <v>0</v>
      </c>
      <c r="I1546" s="361">
        <v>0</v>
      </c>
      <c r="J1546" s="361">
        <v>0</v>
      </c>
      <c r="K1546" s="361">
        <v>0</v>
      </c>
      <c r="L1546" s="361">
        <v>0</v>
      </c>
      <c r="M1546" s="361">
        <v>0</v>
      </c>
      <c r="N1546" s="361">
        <v>0</v>
      </c>
      <c r="O1546" s="361">
        <v>0</v>
      </c>
      <c r="P1546" s="361">
        <v>0</v>
      </c>
      <c r="Q1546" s="361">
        <v>0</v>
      </c>
      <c r="R1546" s="361">
        <v>0</v>
      </c>
      <c r="S1546" s="361">
        <v>0</v>
      </c>
      <c r="T1546" s="361">
        <v>0</v>
      </c>
      <c r="U1546" s="361">
        <v>0</v>
      </c>
      <c r="V1546" s="361">
        <v>0</v>
      </c>
      <c r="W1546" s="361">
        <v>0</v>
      </c>
      <c r="X1546" s="361">
        <v>0</v>
      </c>
      <c r="Y1546" s="361">
        <v>0</v>
      </c>
      <c r="Z1546" s="362">
        <f t="shared" ref="Z1546:Z1559" si="107">SUM(H1546:Y1546)</f>
        <v>0</v>
      </c>
      <c r="AA1546" s="363"/>
    </row>
    <row r="1547" spans="1:27" s="364" customFormat="1" ht="12.75" customHeight="1">
      <c r="A1547" s="358">
        <f t="shared" si="104"/>
        <v>15</v>
      </c>
      <c r="B1547" s="398">
        <v>710407370010301</v>
      </c>
      <c r="C1547" s="417" t="s">
        <v>1692</v>
      </c>
      <c r="D1547" s="359">
        <f>+SUMIF('BG SISTEMA'!A:A,'CA EF'!B1547,'BG SISTEMA'!F:F)</f>
        <v>0</v>
      </c>
      <c r="E1547" s="360"/>
      <c r="F1547" s="360"/>
      <c r="G1547" s="361">
        <v>0</v>
      </c>
      <c r="H1547" s="361">
        <f t="shared" si="106"/>
        <v>0</v>
      </c>
      <c r="I1547" s="361">
        <v>0</v>
      </c>
      <c r="J1547" s="361">
        <v>0</v>
      </c>
      <c r="K1547" s="361">
        <v>0</v>
      </c>
      <c r="L1547" s="361">
        <v>0</v>
      </c>
      <c r="M1547" s="361">
        <v>0</v>
      </c>
      <c r="N1547" s="361">
        <v>0</v>
      </c>
      <c r="O1547" s="361">
        <v>0</v>
      </c>
      <c r="P1547" s="361">
        <v>0</v>
      </c>
      <c r="Q1547" s="361">
        <v>0</v>
      </c>
      <c r="R1547" s="361">
        <v>0</v>
      </c>
      <c r="S1547" s="361">
        <v>0</v>
      </c>
      <c r="T1547" s="361">
        <v>0</v>
      </c>
      <c r="U1547" s="361">
        <v>0</v>
      </c>
      <c r="V1547" s="361">
        <v>0</v>
      </c>
      <c r="W1547" s="361">
        <v>0</v>
      </c>
      <c r="X1547" s="361">
        <v>0</v>
      </c>
      <c r="Y1547" s="361">
        <v>0</v>
      </c>
      <c r="Z1547" s="362">
        <f t="shared" si="107"/>
        <v>0</v>
      </c>
      <c r="AA1547" s="365"/>
    </row>
    <row r="1548" spans="1:27" s="364" customFormat="1" ht="12.75" customHeight="1">
      <c r="A1548" s="358">
        <f t="shared" si="104"/>
        <v>15</v>
      </c>
      <c r="B1548" s="398">
        <v>710407370010399</v>
      </c>
      <c r="C1548" s="417" t="s">
        <v>1693</v>
      </c>
      <c r="D1548" s="359">
        <f>+SUMIF('BG SISTEMA'!A:A,'CA EF'!B1548,'BG SISTEMA'!F:F)</f>
        <v>0</v>
      </c>
      <c r="E1548" s="360"/>
      <c r="F1548" s="360"/>
      <c r="G1548" s="361">
        <v>0</v>
      </c>
      <c r="H1548" s="361">
        <f t="shared" si="106"/>
        <v>0</v>
      </c>
      <c r="I1548" s="361">
        <v>0</v>
      </c>
      <c r="J1548" s="361">
        <v>0</v>
      </c>
      <c r="K1548" s="361">
        <v>0</v>
      </c>
      <c r="L1548" s="361">
        <v>0</v>
      </c>
      <c r="M1548" s="361">
        <v>0</v>
      </c>
      <c r="N1548" s="361">
        <v>0</v>
      </c>
      <c r="O1548" s="361">
        <v>0</v>
      </c>
      <c r="P1548" s="361">
        <v>0</v>
      </c>
      <c r="Q1548" s="361">
        <v>0</v>
      </c>
      <c r="R1548" s="361">
        <v>0</v>
      </c>
      <c r="S1548" s="361">
        <v>0</v>
      </c>
      <c r="T1548" s="361">
        <v>0</v>
      </c>
      <c r="U1548" s="361">
        <v>0</v>
      </c>
      <c r="V1548" s="361">
        <v>0</v>
      </c>
      <c r="W1548" s="361">
        <v>0</v>
      </c>
      <c r="X1548" s="361">
        <v>0</v>
      </c>
      <c r="Y1548" s="361">
        <v>0</v>
      </c>
      <c r="Z1548" s="362">
        <f t="shared" si="107"/>
        <v>0</v>
      </c>
      <c r="AA1548" s="365"/>
    </row>
    <row r="1549" spans="1:27" s="364" customFormat="1" ht="12.75" customHeight="1">
      <c r="A1549" s="358">
        <f t="shared" si="104"/>
        <v>15</v>
      </c>
      <c r="B1549" s="398">
        <v>710407370010401</v>
      </c>
      <c r="C1549" s="417" t="s">
        <v>1694</v>
      </c>
      <c r="D1549" s="359">
        <f>+SUMIF('BG SISTEMA'!A:A,'CA EF'!B1549,'BG SISTEMA'!F:F)</f>
        <v>0</v>
      </c>
      <c r="E1549" s="360"/>
      <c r="F1549" s="360"/>
      <c r="G1549" s="361">
        <v>0</v>
      </c>
      <c r="H1549" s="361">
        <f t="shared" si="106"/>
        <v>0</v>
      </c>
      <c r="I1549" s="361">
        <v>0</v>
      </c>
      <c r="J1549" s="361">
        <v>0</v>
      </c>
      <c r="K1549" s="361">
        <v>0</v>
      </c>
      <c r="L1549" s="361">
        <v>0</v>
      </c>
      <c r="M1549" s="361">
        <v>0</v>
      </c>
      <c r="N1549" s="361">
        <v>0</v>
      </c>
      <c r="O1549" s="361">
        <v>0</v>
      </c>
      <c r="P1549" s="361">
        <v>0</v>
      </c>
      <c r="Q1549" s="361">
        <v>0</v>
      </c>
      <c r="R1549" s="361">
        <v>0</v>
      </c>
      <c r="S1549" s="361">
        <v>0</v>
      </c>
      <c r="T1549" s="361">
        <v>0</v>
      </c>
      <c r="U1549" s="361">
        <v>0</v>
      </c>
      <c r="V1549" s="361">
        <v>0</v>
      </c>
      <c r="W1549" s="361">
        <v>0</v>
      </c>
      <c r="X1549" s="361">
        <v>0</v>
      </c>
      <c r="Y1549" s="361">
        <v>0</v>
      </c>
      <c r="Z1549" s="362">
        <f t="shared" si="107"/>
        <v>0</v>
      </c>
      <c r="AA1549" s="365"/>
    </row>
    <row r="1550" spans="1:27" s="364" customFormat="1" ht="12.75" customHeight="1">
      <c r="A1550" s="358">
        <f t="shared" si="104"/>
        <v>15</v>
      </c>
      <c r="B1550" s="398">
        <v>710407370010499</v>
      </c>
      <c r="C1550" s="417" t="s">
        <v>1695</v>
      </c>
      <c r="D1550" s="359">
        <f>+SUMIF('BG SISTEMA'!A:A,'CA EF'!B1550,'BG SISTEMA'!F:F)</f>
        <v>8898491</v>
      </c>
      <c r="E1550" s="360"/>
      <c r="F1550" s="360"/>
      <c r="G1550" s="361">
        <v>0</v>
      </c>
      <c r="H1550" s="361">
        <f t="shared" si="106"/>
        <v>8898491</v>
      </c>
      <c r="I1550" s="361">
        <v>0</v>
      </c>
      <c r="J1550" s="361">
        <v>0</v>
      </c>
      <c r="K1550" s="361">
        <v>0</v>
      </c>
      <c r="L1550" s="361">
        <v>0</v>
      </c>
      <c r="M1550" s="361">
        <v>0</v>
      </c>
      <c r="N1550" s="361">
        <f>-$H1550</f>
        <v>-8898491</v>
      </c>
      <c r="O1550" s="361">
        <v>0</v>
      </c>
      <c r="P1550" s="361">
        <v>0</v>
      </c>
      <c r="Q1550" s="361">
        <v>0</v>
      </c>
      <c r="R1550" s="361">
        <v>0</v>
      </c>
      <c r="S1550" s="361">
        <v>0</v>
      </c>
      <c r="T1550" s="361">
        <v>0</v>
      </c>
      <c r="U1550" s="361">
        <v>0</v>
      </c>
      <c r="V1550" s="361">
        <v>0</v>
      </c>
      <c r="W1550" s="361">
        <v>0</v>
      </c>
      <c r="X1550" s="361">
        <v>0</v>
      </c>
      <c r="Y1550" s="361">
        <v>0</v>
      </c>
      <c r="Z1550" s="362">
        <f t="shared" si="107"/>
        <v>0</v>
      </c>
      <c r="AA1550" s="365"/>
    </row>
    <row r="1551" spans="1:27" s="364" customFormat="1" ht="12.75" customHeight="1">
      <c r="A1551" s="358">
        <f t="shared" si="104"/>
        <v>15</v>
      </c>
      <c r="B1551" s="398">
        <v>710407370010599</v>
      </c>
      <c r="C1551" s="417" t="s">
        <v>1696</v>
      </c>
      <c r="D1551" s="359">
        <f>+SUMIF('BG SISTEMA'!A:A,'CA EF'!B1551,'BG SISTEMA'!F:F)</f>
        <v>0</v>
      </c>
      <c r="E1551" s="360"/>
      <c r="F1551" s="360"/>
      <c r="G1551" s="361">
        <v>0</v>
      </c>
      <c r="H1551" s="361">
        <f t="shared" si="106"/>
        <v>0</v>
      </c>
      <c r="I1551" s="361">
        <v>0</v>
      </c>
      <c r="J1551" s="361">
        <v>0</v>
      </c>
      <c r="K1551" s="361">
        <v>0</v>
      </c>
      <c r="L1551" s="361">
        <v>0</v>
      </c>
      <c r="M1551" s="361">
        <v>0</v>
      </c>
      <c r="N1551" s="361">
        <v>0</v>
      </c>
      <c r="O1551" s="361">
        <v>0</v>
      </c>
      <c r="P1551" s="361">
        <v>0</v>
      </c>
      <c r="Q1551" s="361">
        <v>0</v>
      </c>
      <c r="R1551" s="361">
        <v>0</v>
      </c>
      <c r="S1551" s="361">
        <v>0</v>
      </c>
      <c r="T1551" s="361">
        <v>0</v>
      </c>
      <c r="U1551" s="361">
        <v>0</v>
      </c>
      <c r="V1551" s="361">
        <v>0</v>
      </c>
      <c r="W1551" s="361">
        <v>0</v>
      </c>
      <c r="X1551" s="361">
        <v>0</v>
      </c>
      <c r="Y1551" s="361">
        <v>0</v>
      </c>
      <c r="Z1551" s="362">
        <f t="shared" si="107"/>
        <v>0</v>
      </c>
      <c r="AA1551" s="365"/>
    </row>
    <row r="1552" spans="1:27" s="364" customFormat="1" ht="12.75" customHeight="1">
      <c r="A1552" s="358">
        <f t="shared" si="104"/>
        <v>15</v>
      </c>
      <c r="B1552" s="398">
        <v>710407370020101</v>
      </c>
      <c r="C1552" s="417" t="s">
        <v>1697</v>
      </c>
      <c r="D1552" s="359">
        <f>+SUMIF('BG SISTEMA'!A:A,'CA EF'!B1552,'BG SISTEMA'!F:F)</f>
        <v>0</v>
      </c>
      <c r="E1552" s="360"/>
      <c r="F1552" s="360"/>
      <c r="G1552" s="361">
        <v>0</v>
      </c>
      <c r="H1552" s="361">
        <f t="shared" si="106"/>
        <v>0</v>
      </c>
      <c r="I1552" s="361">
        <v>0</v>
      </c>
      <c r="J1552" s="361">
        <v>0</v>
      </c>
      <c r="K1552" s="361">
        <v>0</v>
      </c>
      <c r="L1552" s="361">
        <v>0</v>
      </c>
      <c r="M1552" s="361">
        <v>0</v>
      </c>
      <c r="N1552" s="361">
        <v>0</v>
      </c>
      <c r="O1552" s="361">
        <v>0</v>
      </c>
      <c r="P1552" s="361">
        <v>0</v>
      </c>
      <c r="Q1552" s="361">
        <v>0</v>
      </c>
      <c r="R1552" s="361">
        <v>0</v>
      </c>
      <c r="S1552" s="361">
        <v>0</v>
      </c>
      <c r="T1552" s="361">
        <v>0</v>
      </c>
      <c r="U1552" s="361">
        <v>0</v>
      </c>
      <c r="V1552" s="361">
        <v>0</v>
      </c>
      <c r="W1552" s="361">
        <v>0</v>
      </c>
      <c r="X1552" s="361">
        <v>0</v>
      </c>
      <c r="Y1552" s="361">
        <v>0</v>
      </c>
      <c r="Z1552" s="362">
        <f t="shared" si="107"/>
        <v>0</v>
      </c>
      <c r="AA1552" s="363"/>
    </row>
    <row r="1553" spans="1:39" s="364" customFormat="1" ht="12.75" customHeight="1">
      <c r="A1553" s="358">
        <f t="shared" ref="A1553:A1555" si="108">+LEN(B1553)</f>
        <v>15</v>
      </c>
      <c r="B1553" s="398">
        <v>710407370020199</v>
      </c>
      <c r="C1553" s="417" t="s">
        <v>1698</v>
      </c>
      <c r="D1553" s="359">
        <f>+SUMIF('BG SISTEMA'!A:A,'CA EF'!B1553,'BG SISTEMA'!F:F)</f>
        <v>610651</v>
      </c>
      <c r="E1553" s="360"/>
      <c r="F1553" s="360"/>
      <c r="G1553" s="361">
        <v>0</v>
      </c>
      <c r="H1553" s="361">
        <f t="shared" ref="H1553:H1555" si="109">+D1553+E1553-F1553-G1553</f>
        <v>610651</v>
      </c>
      <c r="I1553" s="361">
        <v>0</v>
      </c>
      <c r="J1553" s="361">
        <v>0</v>
      </c>
      <c r="K1553" s="361">
        <v>0</v>
      </c>
      <c r="L1553" s="361">
        <v>0</v>
      </c>
      <c r="M1553" s="361">
        <v>0</v>
      </c>
      <c r="N1553" s="361">
        <f>-$H1553</f>
        <v>-610651</v>
      </c>
      <c r="O1553" s="361">
        <v>0</v>
      </c>
      <c r="P1553" s="361">
        <v>0</v>
      </c>
      <c r="Q1553" s="361">
        <v>0</v>
      </c>
      <c r="R1553" s="361">
        <v>0</v>
      </c>
      <c r="S1553" s="361">
        <v>0</v>
      </c>
      <c r="T1553" s="361">
        <v>0</v>
      </c>
      <c r="U1553" s="361">
        <v>0</v>
      </c>
      <c r="V1553" s="361">
        <v>0</v>
      </c>
      <c r="W1553" s="361">
        <v>0</v>
      </c>
      <c r="X1553" s="361">
        <v>0</v>
      </c>
      <c r="Y1553" s="361">
        <v>0</v>
      </c>
      <c r="Z1553" s="362">
        <f t="shared" ref="Z1553:Z1555" si="110">SUM(H1553:Y1553)</f>
        <v>0</v>
      </c>
      <c r="AA1553" s="365"/>
    </row>
    <row r="1554" spans="1:39" s="364" customFormat="1" ht="12.75" customHeight="1">
      <c r="A1554" s="358">
        <f t="shared" si="108"/>
        <v>15</v>
      </c>
      <c r="B1554" s="398">
        <v>710407390010101</v>
      </c>
      <c r="C1554" s="417" t="s">
        <v>1699</v>
      </c>
      <c r="D1554" s="359">
        <f>+SUMIF('BG SISTEMA'!A:A,'CA EF'!B1554,'BG SISTEMA'!F:F)</f>
        <v>0</v>
      </c>
      <c r="E1554" s="360"/>
      <c r="F1554" s="360"/>
      <c r="G1554" s="361">
        <v>0</v>
      </c>
      <c r="H1554" s="361">
        <f t="shared" si="109"/>
        <v>0</v>
      </c>
      <c r="I1554" s="361">
        <v>0</v>
      </c>
      <c r="J1554" s="361">
        <v>0</v>
      </c>
      <c r="K1554" s="361">
        <v>0</v>
      </c>
      <c r="L1554" s="361">
        <v>0</v>
      </c>
      <c r="M1554" s="361">
        <v>0</v>
      </c>
      <c r="N1554" s="361">
        <v>0</v>
      </c>
      <c r="O1554" s="361">
        <v>0</v>
      </c>
      <c r="P1554" s="361">
        <v>0</v>
      </c>
      <c r="Q1554" s="361">
        <v>0</v>
      </c>
      <c r="R1554" s="361">
        <v>0</v>
      </c>
      <c r="S1554" s="361">
        <v>0</v>
      </c>
      <c r="T1554" s="361">
        <v>0</v>
      </c>
      <c r="U1554" s="361">
        <v>0</v>
      </c>
      <c r="V1554" s="361">
        <v>0</v>
      </c>
      <c r="W1554" s="361">
        <v>0</v>
      </c>
      <c r="X1554" s="361">
        <v>0</v>
      </c>
      <c r="Y1554" s="361">
        <v>0</v>
      </c>
      <c r="Z1554" s="362">
        <f t="shared" si="110"/>
        <v>0</v>
      </c>
      <c r="AA1554" s="365"/>
    </row>
    <row r="1555" spans="1:39" s="364" customFormat="1" ht="12.75" customHeight="1">
      <c r="A1555" s="358">
        <f t="shared" si="108"/>
        <v>15</v>
      </c>
      <c r="B1555" s="398">
        <v>710407390010199</v>
      </c>
      <c r="C1555" s="417" t="s">
        <v>1700</v>
      </c>
      <c r="D1555" s="359">
        <f>+SUMIF('BG SISTEMA'!A:A,'CA EF'!B1555,'BG SISTEMA'!F:F)</f>
        <v>0</v>
      </c>
      <c r="E1555" s="360"/>
      <c r="F1555" s="360"/>
      <c r="G1555" s="361">
        <v>0</v>
      </c>
      <c r="H1555" s="361">
        <f t="shared" si="109"/>
        <v>0</v>
      </c>
      <c r="I1555" s="361">
        <v>0</v>
      </c>
      <c r="J1555" s="361">
        <v>0</v>
      </c>
      <c r="K1555" s="361">
        <v>0</v>
      </c>
      <c r="L1555" s="361">
        <v>0</v>
      </c>
      <c r="M1555" s="361">
        <v>0</v>
      </c>
      <c r="N1555" s="361">
        <v>0</v>
      </c>
      <c r="O1555" s="361">
        <v>0</v>
      </c>
      <c r="P1555" s="361">
        <v>0</v>
      </c>
      <c r="Q1555" s="361">
        <v>0</v>
      </c>
      <c r="R1555" s="361">
        <v>0</v>
      </c>
      <c r="S1555" s="361">
        <v>0</v>
      </c>
      <c r="T1555" s="361">
        <v>0</v>
      </c>
      <c r="U1555" s="361">
        <v>0</v>
      </c>
      <c r="V1555" s="361">
        <v>0</v>
      </c>
      <c r="W1555" s="361">
        <v>0</v>
      </c>
      <c r="X1555" s="361">
        <v>0</v>
      </c>
      <c r="Y1555" s="361">
        <v>0</v>
      </c>
      <c r="Z1555" s="362">
        <f t="shared" si="110"/>
        <v>0</v>
      </c>
      <c r="AA1555" s="365"/>
    </row>
    <row r="1556" spans="1:39" s="364" customFormat="1" ht="12.75" customHeight="1">
      <c r="A1556" s="358">
        <f t="shared" si="104"/>
        <v>15</v>
      </c>
      <c r="B1556" s="398">
        <v>720107410010101</v>
      </c>
      <c r="C1556" s="417" t="s">
        <v>1701</v>
      </c>
      <c r="D1556" s="359">
        <f>+SUMIF('BG SISTEMA'!A:A,'CA EF'!B1556,'BG SISTEMA'!F:F)</f>
        <v>0</v>
      </c>
      <c r="E1556" s="360"/>
      <c r="F1556" s="360"/>
      <c r="G1556" s="361">
        <v>0</v>
      </c>
      <c r="H1556" s="361">
        <f t="shared" si="106"/>
        <v>0</v>
      </c>
      <c r="I1556" s="361">
        <v>0</v>
      </c>
      <c r="J1556" s="361">
        <v>0</v>
      </c>
      <c r="K1556" s="361">
        <v>0</v>
      </c>
      <c r="L1556" s="361">
        <v>0</v>
      </c>
      <c r="M1556" s="361">
        <v>0</v>
      </c>
      <c r="N1556" s="361">
        <v>0</v>
      </c>
      <c r="O1556" s="361">
        <v>0</v>
      </c>
      <c r="P1556" s="361">
        <v>0</v>
      </c>
      <c r="Q1556" s="361">
        <v>0</v>
      </c>
      <c r="R1556" s="361">
        <v>0</v>
      </c>
      <c r="S1556" s="361">
        <v>0</v>
      </c>
      <c r="T1556" s="361">
        <v>0</v>
      </c>
      <c r="U1556" s="361">
        <v>0</v>
      </c>
      <c r="V1556" s="361">
        <v>0</v>
      </c>
      <c r="W1556" s="361">
        <v>0</v>
      </c>
      <c r="X1556" s="361">
        <v>0</v>
      </c>
      <c r="Y1556" s="361">
        <v>0</v>
      </c>
      <c r="Z1556" s="362">
        <f t="shared" si="107"/>
        <v>0</v>
      </c>
      <c r="AA1556" s="365"/>
    </row>
    <row r="1557" spans="1:39" s="364" customFormat="1" ht="12.75" customHeight="1">
      <c r="A1557" s="358">
        <f t="shared" si="104"/>
        <v>15</v>
      </c>
      <c r="B1557" s="398">
        <v>720107410010199</v>
      </c>
      <c r="C1557" s="417" t="s">
        <v>1702</v>
      </c>
      <c r="D1557" s="359">
        <f>+SUMIF('BG SISTEMA'!A:A,'CA EF'!B1557,'BG SISTEMA'!F:F)</f>
        <v>0</v>
      </c>
      <c r="E1557" s="360"/>
      <c r="F1557" s="360"/>
      <c r="G1557" s="361">
        <v>0</v>
      </c>
      <c r="H1557" s="361">
        <f t="shared" si="106"/>
        <v>0</v>
      </c>
      <c r="I1557" s="361">
        <v>0</v>
      </c>
      <c r="J1557" s="361">
        <v>0</v>
      </c>
      <c r="K1557" s="361">
        <v>0</v>
      </c>
      <c r="L1557" s="361">
        <v>0</v>
      </c>
      <c r="M1557" s="361">
        <v>0</v>
      </c>
      <c r="N1557" s="361">
        <v>0</v>
      </c>
      <c r="O1557" s="361">
        <v>0</v>
      </c>
      <c r="P1557" s="361">
        <v>0</v>
      </c>
      <c r="Q1557" s="361">
        <v>0</v>
      </c>
      <c r="R1557" s="361">
        <v>0</v>
      </c>
      <c r="S1557" s="361">
        <v>0</v>
      </c>
      <c r="T1557" s="361">
        <v>0</v>
      </c>
      <c r="U1557" s="361">
        <v>0</v>
      </c>
      <c r="V1557" s="361">
        <v>0</v>
      </c>
      <c r="W1557" s="361">
        <v>0</v>
      </c>
      <c r="X1557" s="361">
        <v>0</v>
      </c>
      <c r="Y1557" s="361">
        <v>0</v>
      </c>
      <c r="Z1557" s="362">
        <f t="shared" si="107"/>
        <v>0</v>
      </c>
      <c r="AA1557" s="365"/>
    </row>
    <row r="1558" spans="1:39" s="364" customFormat="1" ht="12.75" customHeight="1">
      <c r="A1558" s="358">
        <f t="shared" si="104"/>
        <v>15</v>
      </c>
      <c r="B1558" s="398">
        <v>720107410020101</v>
      </c>
      <c r="C1558" s="417" t="s">
        <v>1703</v>
      </c>
      <c r="D1558" s="359">
        <f>+SUMIF('BG SISTEMA'!A:A,'CA EF'!B1558,'BG SISTEMA'!F:F)</f>
        <v>0</v>
      </c>
      <c r="E1558" s="360"/>
      <c r="F1558" s="360"/>
      <c r="G1558" s="361">
        <v>0</v>
      </c>
      <c r="H1558" s="361">
        <f t="shared" si="106"/>
        <v>0</v>
      </c>
      <c r="I1558" s="361">
        <v>0</v>
      </c>
      <c r="J1558" s="361">
        <v>0</v>
      </c>
      <c r="K1558" s="361">
        <v>0</v>
      </c>
      <c r="L1558" s="361">
        <v>0</v>
      </c>
      <c r="M1558" s="361">
        <v>0</v>
      </c>
      <c r="N1558" s="361">
        <v>0</v>
      </c>
      <c r="O1558" s="361">
        <v>0</v>
      </c>
      <c r="P1558" s="361">
        <v>0</v>
      </c>
      <c r="Q1558" s="361">
        <v>0</v>
      </c>
      <c r="R1558" s="361">
        <v>0</v>
      </c>
      <c r="S1558" s="361">
        <v>0</v>
      </c>
      <c r="T1558" s="361">
        <v>0</v>
      </c>
      <c r="U1558" s="361">
        <v>0</v>
      </c>
      <c r="V1558" s="361">
        <v>0</v>
      </c>
      <c r="W1558" s="361">
        <v>0</v>
      </c>
      <c r="X1558" s="361">
        <v>0</v>
      </c>
      <c r="Y1558" s="361">
        <v>0</v>
      </c>
      <c r="Z1558" s="362">
        <f t="shared" si="107"/>
        <v>0</v>
      </c>
      <c r="AA1558" s="365"/>
    </row>
    <row r="1559" spans="1:39" s="364" customFormat="1" ht="12.75" customHeight="1">
      <c r="A1559" s="358">
        <f t="shared" si="104"/>
        <v>15</v>
      </c>
      <c r="B1559" s="398">
        <v>720107410020199</v>
      </c>
      <c r="C1559" s="417" t="s">
        <v>1704</v>
      </c>
      <c r="D1559" s="359">
        <f>+SUMIF('BG SISTEMA'!A:A,'CA EF'!B1559,'BG SISTEMA'!F:F)</f>
        <v>0</v>
      </c>
      <c r="E1559" s="360"/>
      <c r="F1559" s="360"/>
      <c r="G1559" s="361">
        <v>0</v>
      </c>
      <c r="H1559" s="361">
        <f t="shared" si="106"/>
        <v>0</v>
      </c>
      <c r="I1559" s="361">
        <v>0</v>
      </c>
      <c r="J1559" s="361">
        <v>0</v>
      </c>
      <c r="K1559" s="361">
        <v>0</v>
      </c>
      <c r="L1559" s="361">
        <v>0</v>
      </c>
      <c r="M1559" s="361">
        <v>0</v>
      </c>
      <c r="N1559" s="361">
        <v>0</v>
      </c>
      <c r="O1559" s="361">
        <v>0</v>
      </c>
      <c r="P1559" s="361">
        <v>0</v>
      </c>
      <c r="Q1559" s="361">
        <v>0</v>
      </c>
      <c r="R1559" s="361">
        <v>0</v>
      </c>
      <c r="S1559" s="361">
        <v>0</v>
      </c>
      <c r="T1559" s="361">
        <v>0</v>
      </c>
      <c r="U1559" s="361">
        <v>0</v>
      </c>
      <c r="V1559" s="361">
        <v>0</v>
      </c>
      <c r="W1559" s="361">
        <v>0</v>
      </c>
      <c r="X1559" s="361">
        <v>0</v>
      </c>
      <c r="Y1559" s="361">
        <v>0</v>
      </c>
      <c r="Z1559" s="362">
        <f t="shared" si="107"/>
        <v>0</v>
      </c>
      <c r="AA1559" s="363"/>
    </row>
    <row r="1560" spans="1:39" s="373" customFormat="1" ht="10.199999999999999">
      <c r="B1560" s="366"/>
      <c r="C1560" s="367" t="s">
        <v>1705</v>
      </c>
      <c r="D1560" s="368">
        <f>-'BG SISTEMA'!F160</f>
        <v>-2359789020</v>
      </c>
      <c r="E1560" s="369"/>
      <c r="F1560" s="368">
        <f>-D1560</f>
        <v>2359789020</v>
      </c>
      <c r="G1560" s="368">
        <v>0</v>
      </c>
      <c r="H1560" s="369">
        <f>+D1560-G1560-E1560+F1560</f>
        <v>0</v>
      </c>
      <c r="I1560" s="370"/>
      <c r="J1560" s="370"/>
      <c r="K1560" s="370"/>
      <c r="L1560" s="370"/>
      <c r="M1560" s="370"/>
      <c r="N1560" s="370"/>
      <c r="O1560" s="370"/>
      <c r="P1560" s="370"/>
      <c r="Q1560" s="370"/>
      <c r="R1560" s="370"/>
      <c r="S1560" s="370"/>
      <c r="T1560" s="370"/>
      <c r="U1560" s="370"/>
      <c r="V1560" s="370"/>
      <c r="W1560" s="370"/>
      <c r="X1560" s="370"/>
      <c r="Y1560" s="370"/>
      <c r="Z1560" s="369"/>
      <c r="AA1560" s="371"/>
      <c r="AB1560" s="372"/>
      <c r="AC1560" s="372"/>
      <c r="AD1560" s="372"/>
      <c r="AE1560" s="372"/>
      <c r="AF1560" s="372"/>
      <c r="AG1560" s="372"/>
      <c r="AH1560" s="372"/>
      <c r="AI1560" s="372"/>
      <c r="AJ1560" s="372"/>
      <c r="AK1560" s="372"/>
      <c r="AL1560" s="372"/>
      <c r="AM1560" s="372"/>
    </row>
    <row r="1561" spans="1:39" s="358" customFormat="1" ht="10.8" thickBot="1">
      <c r="C1561" s="374" t="s">
        <v>1706</v>
      </c>
      <c r="D1561" s="375">
        <f>+SUM(D4:D1560)</f>
        <v>0</v>
      </c>
      <c r="E1561" s="375">
        <f>+SUM(E4:E1560)</f>
        <v>4718529496</v>
      </c>
      <c r="F1561" s="375">
        <f>+SUM(F4:F1560)</f>
        <v>4692236612.8000002</v>
      </c>
      <c r="G1561" s="375">
        <f t="shared" ref="G1561" si="111">+SUM(G4:G1560)</f>
        <v>1.7847030162811279</v>
      </c>
      <c r="H1561" s="375">
        <f>+SUM(H4:H1560)</f>
        <v>26292881.415299416</v>
      </c>
      <c r="I1561" s="375">
        <f t="shared" ref="I1561:Y1561" si="112">+SUM(I4:I1560)</f>
        <v>2330978211</v>
      </c>
      <c r="J1561" s="375">
        <f t="shared" si="112"/>
        <v>0</v>
      </c>
      <c r="K1561" s="375">
        <f t="shared" si="112"/>
        <v>-1910943834</v>
      </c>
      <c r="L1561" s="375">
        <f t="shared" si="112"/>
        <v>0</v>
      </c>
      <c r="M1561" s="375">
        <f t="shared" si="112"/>
        <v>0</v>
      </c>
      <c r="N1561" s="375">
        <f t="shared" si="112"/>
        <v>-3676984092.3262997</v>
      </c>
      <c r="O1561" s="375">
        <f t="shared" si="112"/>
        <v>0</v>
      </c>
      <c r="P1561" s="375">
        <f t="shared" si="112"/>
        <v>0</v>
      </c>
      <c r="Q1561" s="375">
        <f t="shared" si="112"/>
        <v>0</v>
      </c>
      <c r="R1561" s="375">
        <f t="shared" si="112"/>
        <v>409768470</v>
      </c>
      <c r="S1561" s="375">
        <f t="shared" si="112"/>
        <v>193094928</v>
      </c>
      <c r="T1561" s="375">
        <f t="shared" si="112"/>
        <v>0</v>
      </c>
      <c r="U1561" s="375">
        <f t="shared" si="112"/>
        <v>5800000000</v>
      </c>
      <c r="V1561" s="375">
        <f t="shared" si="112"/>
        <v>0</v>
      </c>
      <c r="W1561" s="375">
        <f t="shared" si="112"/>
        <v>0</v>
      </c>
      <c r="X1561" s="375">
        <f t="shared" si="112"/>
        <v>0</v>
      </c>
      <c r="Y1561" s="375">
        <f t="shared" si="112"/>
        <v>10227314</v>
      </c>
      <c r="Z1561" s="375">
        <f>+SUM(Z4:Z1560)</f>
        <v>3182433878.0889997</v>
      </c>
      <c r="AA1561" s="376"/>
      <c r="AB1561" s="377"/>
      <c r="AC1561" s="377"/>
      <c r="AD1561" s="377"/>
      <c r="AE1561" s="377"/>
      <c r="AF1561" s="377"/>
      <c r="AG1561" s="377"/>
      <c r="AH1561" s="377"/>
      <c r="AI1561" s="377"/>
      <c r="AJ1561" s="377"/>
      <c r="AK1561" s="377"/>
      <c r="AL1561" s="377"/>
      <c r="AM1561" s="377"/>
    </row>
    <row r="1562" spans="1:39" thickTop="1">
      <c r="D1562" s="378"/>
      <c r="E1562" s="378"/>
      <c r="F1562" s="378">
        <f>E1561-F1561</f>
        <v>26292883.199999809</v>
      </c>
      <c r="I1562" s="379"/>
      <c r="J1562" s="379"/>
      <c r="K1562" s="379"/>
      <c r="L1562" s="379"/>
      <c r="M1562" s="379"/>
      <c r="N1562" s="379"/>
      <c r="O1562" s="379">
        <f>+SUM(I1561:O1561)</f>
        <v>-3256949715.3262997</v>
      </c>
      <c r="P1562" s="379"/>
      <c r="Q1562" s="379"/>
      <c r="R1562" s="379"/>
      <c r="S1562" s="379"/>
      <c r="T1562" s="379">
        <f>+SUM(P1561:T1561)</f>
        <v>602863398</v>
      </c>
      <c r="U1562" s="379"/>
      <c r="V1562" s="379"/>
      <c r="W1562" s="379"/>
      <c r="X1562" s="379">
        <f>+SUM(U1561:X1561)</f>
        <v>5800000000</v>
      </c>
      <c r="Y1562" s="379">
        <f>Y1561</f>
        <v>10227314</v>
      </c>
      <c r="Z1562" s="379">
        <f>SUM(I1561:Y1561)</f>
        <v>3156140996.6737003</v>
      </c>
      <c r="AA1562" s="376"/>
      <c r="AB1562" s="377"/>
      <c r="AC1562" s="377"/>
      <c r="AD1562" s="377"/>
      <c r="AE1562" s="377"/>
      <c r="AF1562" s="377"/>
      <c r="AG1562" s="377"/>
      <c r="AH1562" s="377"/>
      <c r="AI1562" s="377"/>
      <c r="AJ1562" s="377"/>
      <c r="AK1562" s="377"/>
      <c r="AL1562" s="377"/>
      <c r="AM1562" s="377"/>
    </row>
    <row r="1563" spans="1:39" ht="14.4">
      <c r="C1563" s="380"/>
      <c r="D1563" s="380"/>
      <c r="E1563" s="380"/>
      <c r="F1563" s="381"/>
      <c r="G1563" s="382"/>
      <c r="H1563" s="382"/>
      <c r="I1563" s="383"/>
      <c r="J1563" s="383"/>
      <c r="K1563" s="383"/>
      <c r="L1563" s="383"/>
      <c r="M1563" s="383"/>
      <c r="N1563" s="384"/>
      <c r="O1563" s="384"/>
      <c r="P1563" s="383"/>
      <c r="Q1563" s="383"/>
      <c r="R1563" s="383"/>
      <c r="S1563" s="383"/>
      <c r="T1563" s="383"/>
      <c r="U1563" s="383"/>
      <c r="V1563" s="383"/>
      <c r="W1563" s="383"/>
      <c r="X1563" s="383"/>
      <c r="Y1563" s="383"/>
      <c r="Z1563" s="383">
        <f>+Z1561-Z1562</f>
        <v>26292881.415299416</v>
      </c>
      <c r="AA1563" s="385"/>
      <c r="AB1563" s="377"/>
      <c r="AC1563" s="377"/>
      <c r="AD1563" s="377"/>
      <c r="AE1563" s="377"/>
      <c r="AF1563" s="377"/>
      <c r="AG1563" s="377"/>
      <c r="AH1563" s="377"/>
      <c r="AI1563" s="377"/>
      <c r="AJ1563" s="377"/>
      <c r="AK1563" s="377"/>
      <c r="AL1563" s="377"/>
      <c r="AM1563" s="377"/>
    </row>
    <row r="1564" spans="1:39" ht="14.4">
      <c r="D1564" s="386"/>
      <c r="G1564" s="387"/>
      <c r="H1564" s="387"/>
      <c r="Z1564" s="386"/>
      <c r="AA1564" s="385"/>
    </row>
    <row r="1565" spans="1:39" ht="14.4">
      <c r="D1565" s="386"/>
      <c r="H1565" s="388"/>
      <c r="I1565" s="389"/>
      <c r="J1565" s="389"/>
      <c r="K1565" s="389"/>
      <c r="L1565" s="389"/>
      <c r="M1565" s="389"/>
      <c r="N1565" s="389"/>
      <c r="O1565" s="389"/>
      <c r="P1565" s="389"/>
      <c r="Q1565" s="389"/>
      <c r="R1565" s="389"/>
      <c r="S1565" s="389"/>
      <c r="T1565" s="389"/>
      <c r="U1565" s="389"/>
      <c r="V1565" s="389"/>
      <c r="W1565" s="389"/>
      <c r="X1565" s="389"/>
      <c r="Y1565" s="389"/>
    </row>
    <row r="1566" spans="1:39" ht="14.4">
      <c r="D1566" s="390"/>
      <c r="I1566" s="391"/>
      <c r="J1566" s="391"/>
      <c r="K1566" s="391"/>
      <c r="L1566" s="391"/>
      <c r="M1566" s="391"/>
      <c r="N1566" s="391"/>
      <c r="O1566" s="391"/>
      <c r="P1566" s="391"/>
      <c r="Q1566" s="391"/>
      <c r="R1566" s="391"/>
      <c r="S1566" s="391"/>
      <c r="T1566" s="391"/>
      <c r="U1566" s="391"/>
      <c r="V1566" s="391"/>
      <c r="W1566" s="391"/>
      <c r="X1566" s="391"/>
      <c r="Y1566" s="391"/>
      <c r="Z1566" s="386"/>
    </row>
    <row r="1567" spans="1:39" ht="15" customHeight="1">
      <c r="D1567" s="390"/>
    </row>
  </sheetData>
  <autoFilter ref="A2:AM1562" xr:uid="{F3859593-41F4-42F5-AFFA-389A9D2B1683}">
    <filterColumn colId="4" showButton="0"/>
    <filterColumn colId="8" showButton="0"/>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20" showButton="0"/>
    <filterColumn colId="21" showButton="0"/>
    <filterColumn colId="22" showButton="0"/>
  </autoFilter>
  <customSheetViews>
    <customSheetView guid="{0A2CCCB3-571A-4A67-B569-64E7C0BD6DFC}" showAutoFilter="1">
      <pane xSplit="8" ySplit="3" topLeftCell="I931" activePane="bottomRight" state="frozen"/>
      <selection pane="bottomRight" activeCell="G933" sqref="G933"/>
      <pageMargins left="0" right="0" top="0" bottom="0" header="0" footer="0"/>
      <pageSetup orientation="portrait" r:id="rId1"/>
      <autoFilter ref="A2:AM1562" xr:uid="{8DFA03CD-11F7-4C1D-BC2E-194277A0D8C8}">
        <filterColumn colId="4" showButton="0"/>
        <filterColumn colId="8" showButton="0"/>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20" showButton="0"/>
        <filterColumn colId="21" showButton="0"/>
        <filterColumn colId="22" showButton="0"/>
      </autoFilter>
    </customSheetView>
    <customSheetView guid="{52ACAEC5-A07E-476F-A492-622AB5A07DC8}" scale="85" showGridLines="0" filter="1" showAutoFilter="1">
      <pane xSplit="8" ySplit="3" topLeftCell="L983" activePane="bottomRight" state="frozen"/>
      <selection pane="bottomRight" activeCell="N1232" sqref="N1232"/>
      <pageMargins left="0" right="0" top="0" bottom="0" header="0" footer="0"/>
      <pageSetup orientation="portrait" r:id="rId2"/>
      <autoFilter ref="A2:AM1559" xr:uid="{E46686D3-F711-40D2-9D6E-DBC804D7E7EC}">
        <filterColumn colId="4" showButton="0"/>
        <filterColumn colId="7">
          <filters blank="1">
            <filter val="1"/>
            <filter val="1.000.932.859"/>
            <filter val="1.001.549"/>
            <filter val="1.005.704"/>
            <filter val="-1.014.931.475"/>
            <filter val="-1.018.723.349"/>
            <filter val="1.400.003"/>
            <filter val="1.474.321"/>
            <filter val="1.553.032"/>
            <filter val="1.705.598"/>
            <filter val="-1.819.080"/>
            <filter val="-1.856.898"/>
            <filter val="1.928.182"/>
            <filter val="10.548.750"/>
            <filter val="-10.665.259"/>
            <filter val="101.457.026"/>
            <filter val="105.410.000"/>
            <filter val="-11.104.810"/>
            <filter val="-11.663.464"/>
            <filter val="111.103.151"/>
            <filter val="12.394.912"/>
            <filter val="12.560.003"/>
            <filter val="-12.560.813"/>
            <filter val="123.468.715"/>
            <filter val="127.273"/>
            <filter val="129.829"/>
            <filter val="13.786.302"/>
            <filter val="-13.786.302"/>
            <filter val="138.300.566"/>
            <filter val="-147.119.854"/>
            <filter val="-15.869.200"/>
            <filter val="16.966.276"/>
            <filter val="165.540"/>
            <filter val="-17.139.723"/>
            <filter val="17.480.688"/>
            <filter val="179.414.047"/>
            <filter val="-179.414.050"/>
            <filter val="18.113.980"/>
            <filter val="-18.113.980"/>
            <filter val="180.684.039"/>
            <filter val="190.909"/>
            <filter val="196.067.329"/>
            <filter val="-196.067.329"/>
            <filter val="-2"/>
            <filter val="2.086.359"/>
            <filter val="-2.275.930"/>
            <filter val="2.323.638"/>
            <filter val="2.678.250"/>
            <filter val="201.245.323"/>
            <filter val="21.960.000"/>
            <filter val="-215.463"/>
            <filter val="-226"/>
            <filter val="23.863.634"/>
            <filter val="-24"/>
            <filter val="253.918"/>
            <filter val="-27.103"/>
            <filter val="27.876.380"/>
            <filter val="286.268.627"/>
            <filter val="3"/>
            <filter val="-3.050.781.646"/>
            <filter val="3.166.278"/>
            <filter val="3.200.000"/>
            <filter val="3.204.793"/>
            <filter val="3.688.128"/>
            <filter val="3.735.000.000"/>
            <filter val="3.738.492"/>
            <filter val="30.740.000"/>
            <filter val="302.080.809"/>
            <filter val="-31.891.560"/>
            <filter val="32.321.456"/>
            <filter val="33.140"/>
            <filter val="330.999.699"/>
            <filter val="34.094.917"/>
            <filter val="34.364.075"/>
            <filter val="-34.670"/>
            <filter val="345.900"/>
            <filter val="37.799.973"/>
            <filter val="-38.444.170"/>
            <filter val="39.908.868"/>
            <filter val="-4.000.000.000"/>
            <filter val="4.082.346"/>
            <filter val="4.754.545"/>
            <filter val="-400.000.000"/>
            <filter val="415.616"/>
            <filter val="42.597.270"/>
            <filter val="43.456.080"/>
            <filter val="44.351.058"/>
            <filter val="44.404.870"/>
            <filter val="46.257.176"/>
            <filter val="46.470.213"/>
            <filter val="461.431"/>
            <filter val="-461.432"/>
            <filter val="462.046"/>
            <filter val="48.235.025"/>
            <filter val="488"/>
            <filter val="-49.937.010"/>
            <filter val="5.090.709"/>
            <filter val="5.625.865"/>
            <filter val="5.672.727"/>
            <filter val="-50.162.786"/>
            <filter val="508.444"/>
            <filter val="-516"/>
            <filter val="55.032.975"/>
            <filter val="58.561.893"/>
            <filter val="-6.245.740"/>
            <filter val="61.970.483"/>
            <filter val="610.651"/>
            <filter val="-621"/>
            <filter val="-659.527"/>
            <filter val="7.284.559"/>
            <filter val="-7.729.113"/>
            <filter val="7.793.417"/>
            <filter val="70.559.659"/>
            <filter val="73.115.817"/>
            <filter val="749.998"/>
            <filter val="-749.998"/>
            <filter val="77.017.155"/>
            <filter val="8.045.454"/>
            <filter val="8.287.608"/>
            <filter val="-8.428.025"/>
            <filter val="8.431.284"/>
            <filter val="8.645.587"/>
            <filter val="81.531.000"/>
            <filter val="-838.633.738"/>
            <filter val="840.562"/>
            <filter val="840.909"/>
            <filter val="864.703"/>
            <filter val="87.969.256"/>
            <filter val="9.188.127"/>
            <filter val="9.600.000"/>
            <filter val="9.741.226"/>
            <filter val="9.876.202"/>
            <filter val="902.660.000"/>
            <filter val="-94.021.918"/>
            <filter val="955.616.130"/>
            <filter val="981.242.992"/>
            <filter val="DEBITOS (CRÉDITOS)"/>
          </filters>
        </filterColumn>
        <filterColumn colId="8" showButton="0"/>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20" showButton="0"/>
        <filterColumn colId="21" showButton="0"/>
        <filterColumn colId="22" showButton="0"/>
      </autoFilter>
    </customSheetView>
  </customSheetViews>
  <mergeCells count="8">
    <mergeCell ref="C1:Z1"/>
    <mergeCell ref="C2:C3"/>
    <mergeCell ref="E2:F2"/>
    <mergeCell ref="I2:O2"/>
    <mergeCell ref="P2:T2"/>
    <mergeCell ref="U2:X2"/>
    <mergeCell ref="Y2:Y3"/>
    <mergeCell ref="Z2:Z3"/>
  </mergeCells>
  <pageMargins left="0.7" right="0.7" top="0.75" bottom="0.75" header="0.3" footer="0.3"/>
  <pageSetup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EAB82-234E-41FF-B5CA-39A144F20360}">
  <sheetPr>
    <tabColor rgb="FFFFC000"/>
  </sheetPr>
  <dimension ref="A1"/>
  <sheetViews>
    <sheetView workbookViewId="0"/>
  </sheetViews>
  <sheetFormatPr baseColWidth="10" defaultColWidth="8.88671875" defaultRowHeight="14.4"/>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AEDB6-A0F8-42E5-B1FE-78E57BA3AD58}">
  <sheetPr>
    <tabColor rgb="FFFFC000"/>
  </sheetPr>
  <dimension ref="A1:AM414"/>
  <sheetViews>
    <sheetView showGridLines="0" zoomScale="90" zoomScaleNormal="90" workbookViewId="0">
      <pane xSplit="8" ySplit="3" topLeftCell="I384" activePane="bottomRight" state="frozen"/>
      <selection pane="topRight" activeCell="I1" sqref="I1"/>
      <selection pane="bottomLeft" activeCell="A4" sqref="A4"/>
      <selection pane="bottomRight" activeCell="G408" sqref="G408"/>
    </sheetView>
  </sheetViews>
  <sheetFormatPr baseColWidth="10" defaultColWidth="9.109375" defaultRowHeight="15" customHeight="1" outlineLevelCol="1"/>
  <cols>
    <col min="1" max="1" width="9.109375" customWidth="1"/>
    <col min="2" max="2" width="13.6640625" bestFit="1" customWidth="1"/>
    <col min="3" max="3" width="40.44140625" bestFit="1" customWidth="1"/>
    <col min="4" max="4" width="17.5546875" bestFit="1" customWidth="1"/>
    <col min="5" max="6" width="16.88671875" customWidth="1" outlineLevel="1"/>
    <col min="7" max="7" width="17.5546875" style="378" customWidth="1" outlineLevel="1"/>
    <col min="8" max="8" width="17.88671875" style="378" customWidth="1"/>
    <col min="9" max="9" width="19.6640625" customWidth="1"/>
    <col min="10" max="10" width="20.44140625" bestFit="1" customWidth="1"/>
    <col min="11" max="11" width="16" bestFit="1" customWidth="1"/>
    <col min="12" max="12" width="16.6640625" bestFit="1" customWidth="1"/>
    <col min="13" max="13" width="13.33203125" bestFit="1" customWidth="1"/>
    <col min="14" max="14" width="16.44140625" bestFit="1" customWidth="1"/>
    <col min="15" max="15" width="15.44140625" bestFit="1" customWidth="1"/>
    <col min="16" max="18" width="15.5546875" customWidth="1"/>
    <col min="19" max="19" width="15.44140625" bestFit="1" customWidth="1"/>
    <col min="20" max="20" width="15.5546875" customWidth="1"/>
    <col min="21" max="21" width="16.109375" bestFit="1" customWidth="1"/>
    <col min="22" max="23" width="12.44140625" bestFit="1" customWidth="1"/>
    <col min="24" max="24" width="14.88671875" bestFit="1" customWidth="1"/>
    <col min="25" max="25" width="17.6640625" bestFit="1" customWidth="1"/>
    <col min="26" max="26" width="17.5546875" bestFit="1" customWidth="1"/>
    <col min="27" max="27" width="15.88671875" bestFit="1" customWidth="1"/>
    <col min="262" max="262" width="33.6640625" customWidth="1"/>
    <col min="263" max="263" width="16" customWidth="1"/>
    <col min="264" max="265" width="15" bestFit="1" customWidth="1"/>
    <col min="266" max="266" width="16.5546875" bestFit="1" customWidth="1"/>
    <col min="267" max="267" width="12.5546875" customWidth="1"/>
    <col min="268" max="268" width="17.5546875" bestFit="1" customWidth="1"/>
    <col min="269" max="270" width="18.109375" bestFit="1" customWidth="1"/>
    <col min="271" max="271" width="12.88671875" bestFit="1" customWidth="1"/>
    <col min="272" max="273" width="16.5546875" bestFit="1" customWidth="1"/>
    <col min="274" max="275" width="13.109375" bestFit="1" customWidth="1"/>
    <col min="276" max="276" width="15.5546875" bestFit="1" customWidth="1"/>
    <col min="277" max="277" width="13.6640625" bestFit="1" customWidth="1"/>
    <col min="278" max="280" width="12.33203125" bestFit="1" customWidth="1"/>
    <col min="281" max="281" width="17.5546875" bestFit="1" customWidth="1"/>
    <col min="282" max="282" width="12.33203125" bestFit="1" customWidth="1"/>
    <col min="283" max="283" width="13.44140625" bestFit="1" customWidth="1"/>
    <col min="518" max="518" width="33.6640625" customWidth="1"/>
    <col min="519" max="519" width="16" customWidth="1"/>
    <col min="520" max="521" width="15" bestFit="1" customWidth="1"/>
    <col min="522" max="522" width="16.5546875" bestFit="1" customWidth="1"/>
    <col min="523" max="523" width="12.5546875" customWidth="1"/>
    <col min="524" max="524" width="17.5546875" bestFit="1" customWidth="1"/>
    <col min="525" max="526" width="18.109375" bestFit="1" customWidth="1"/>
    <col min="527" max="527" width="12.88671875" bestFit="1" customWidth="1"/>
    <col min="528" max="529" width="16.5546875" bestFit="1" customWidth="1"/>
    <col min="530" max="531" width="13.109375" bestFit="1" customWidth="1"/>
    <col min="532" max="532" width="15.5546875" bestFit="1" customWidth="1"/>
    <col min="533" max="533" width="13.6640625" bestFit="1" customWidth="1"/>
    <col min="534" max="536" width="12.33203125" bestFit="1" customWidth="1"/>
    <col min="537" max="537" width="17.5546875" bestFit="1" customWidth="1"/>
    <col min="538" max="538" width="12.33203125" bestFit="1" customWidth="1"/>
    <col min="539" max="539" width="13.44140625" bestFit="1" customWidth="1"/>
    <col min="774" max="774" width="33.6640625" customWidth="1"/>
    <col min="775" max="775" width="16" customWidth="1"/>
    <col min="776" max="777" width="15" bestFit="1" customWidth="1"/>
    <col min="778" max="778" width="16.5546875" bestFit="1" customWidth="1"/>
    <col min="779" max="779" width="12.5546875" customWidth="1"/>
    <col min="780" max="780" width="17.5546875" bestFit="1" customWidth="1"/>
    <col min="781" max="782" width="18.109375" bestFit="1" customWidth="1"/>
    <col min="783" max="783" width="12.88671875" bestFit="1" customWidth="1"/>
    <col min="784" max="785" width="16.5546875" bestFit="1" customWidth="1"/>
    <col min="786" max="787" width="13.109375" bestFit="1" customWidth="1"/>
    <col min="788" max="788" width="15.5546875" bestFit="1" customWidth="1"/>
    <col min="789" max="789" width="13.6640625" bestFit="1" customWidth="1"/>
    <col min="790" max="792" width="12.33203125" bestFit="1" customWidth="1"/>
    <col min="793" max="793" width="17.5546875" bestFit="1" customWidth="1"/>
    <col min="794" max="794" width="12.33203125" bestFit="1" customWidth="1"/>
    <col min="795" max="795" width="13.44140625" bestFit="1" customWidth="1"/>
    <col min="1030" max="1030" width="33.6640625" customWidth="1"/>
    <col min="1031" max="1031" width="16" customWidth="1"/>
    <col min="1032" max="1033" width="15" bestFit="1" customWidth="1"/>
    <col min="1034" max="1034" width="16.5546875" bestFit="1" customWidth="1"/>
    <col min="1035" max="1035" width="12.5546875" customWidth="1"/>
    <col min="1036" max="1036" width="17.5546875" bestFit="1" customWidth="1"/>
    <col min="1037" max="1038" width="18.109375" bestFit="1" customWidth="1"/>
    <col min="1039" max="1039" width="12.88671875" bestFit="1" customWidth="1"/>
    <col min="1040" max="1041" width="16.5546875" bestFit="1" customWidth="1"/>
    <col min="1042" max="1043" width="13.109375" bestFit="1" customWidth="1"/>
    <col min="1044" max="1044" width="15.5546875" bestFit="1" customWidth="1"/>
    <col min="1045" max="1045" width="13.6640625" bestFit="1" customWidth="1"/>
    <col min="1046" max="1048" width="12.33203125" bestFit="1" customWidth="1"/>
    <col min="1049" max="1049" width="17.5546875" bestFit="1" customWidth="1"/>
    <col min="1050" max="1050" width="12.33203125" bestFit="1" customWidth="1"/>
    <col min="1051" max="1051" width="13.44140625" bestFit="1" customWidth="1"/>
    <col min="1286" max="1286" width="33.6640625" customWidth="1"/>
    <col min="1287" max="1287" width="16" customWidth="1"/>
    <col min="1288" max="1289" width="15" bestFit="1" customWidth="1"/>
    <col min="1290" max="1290" width="16.5546875" bestFit="1" customWidth="1"/>
    <col min="1291" max="1291" width="12.5546875" customWidth="1"/>
    <col min="1292" max="1292" width="17.5546875" bestFit="1" customWidth="1"/>
    <col min="1293" max="1294" width="18.109375" bestFit="1" customWidth="1"/>
    <col min="1295" max="1295" width="12.88671875" bestFit="1" customWidth="1"/>
    <col min="1296" max="1297" width="16.5546875" bestFit="1" customWidth="1"/>
    <col min="1298" max="1299" width="13.109375" bestFit="1" customWidth="1"/>
    <col min="1300" max="1300" width="15.5546875" bestFit="1" customWidth="1"/>
    <col min="1301" max="1301" width="13.6640625" bestFit="1" customWidth="1"/>
    <col min="1302" max="1304" width="12.33203125" bestFit="1" customWidth="1"/>
    <col min="1305" max="1305" width="17.5546875" bestFit="1" customWidth="1"/>
    <col min="1306" max="1306" width="12.33203125" bestFit="1" customWidth="1"/>
    <col min="1307" max="1307" width="13.44140625" bestFit="1" customWidth="1"/>
    <col min="1542" max="1542" width="33.6640625" customWidth="1"/>
    <col min="1543" max="1543" width="16" customWidth="1"/>
    <col min="1544" max="1545" width="15" bestFit="1" customWidth="1"/>
    <col min="1546" max="1546" width="16.5546875" bestFit="1" customWidth="1"/>
    <col min="1547" max="1547" width="12.5546875" customWidth="1"/>
    <col min="1548" max="1548" width="17.5546875" bestFit="1" customWidth="1"/>
    <col min="1549" max="1550" width="18.109375" bestFit="1" customWidth="1"/>
    <col min="1551" max="1551" width="12.88671875" bestFit="1" customWidth="1"/>
    <col min="1552" max="1553" width="16.5546875" bestFit="1" customWidth="1"/>
    <col min="1554" max="1555" width="13.109375" bestFit="1" customWidth="1"/>
    <col min="1556" max="1556" width="15.5546875" bestFit="1" customWidth="1"/>
    <col min="1557" max="1557" width="13.6640625" bestFit="1" customWidth="1"/>
    <col min="1558" max="1560" width="12.33203125" bestFit="1" customWidth="1"/>
    <col min="1561" max="1561" width="17.5546875" bestFit="1" customWidth="1"/>
    <col min="1562" max="1562" width="12.33203125" bestFit="1" customWidth="1"/>
    <col min="1563" max="1563" width="13.44140625" bestFit="1" customWidth="1"/>
    <col min="1798" max="1798" width="33.6640625" customWidth="1"/>
    <col min="1799" max="1799" width="16" customWidth="1"/>
    <col min="1800" max="1801" width="15" bestFit="1" customWidth="1"/>
    <col min="1802" max="1802" width="16.5546875" bestFit="1" customWidth="1"/>
    <col min="1803" max="1803" width="12.5546875" customWidth="1"/>
    <col min="1804" max="1804" width="17.5546875" bestFit="1" customWidth="1"/>
    <col min="1805" max="1806" width="18.109375" bestFit="1" customWidth="1"/>
    <col min="1807" max="1807" width="12.88671875" bestFit="1" customWidth="1"/>
    <col min="1808" max="1809" width="16.5546875" bestFit="1" customWidth="1"/>
    <col min="1810" max="1811" width="13.109375" bestFit="1" customWidth="1"/>
    <col min="1812" max="1812" width="15.5546875" bestFit="1" customWidth="1"/>
    <col min="1813" max="1813" width="13.6640625" bestFit="1" customWidth="1"/>
    <col min="1814" max="1816" width="12.33203125" bestFit="1" customWidth="1"/>
    <col min="1817" max="1817" width="17.5546875" bestFit="1" customWidth="1"/>
    <col min="1818" max="1818" width="12.33203125" bestFit="1" customWidth="1"/>
    <col min="1819" max="1819" width="13.44140625" bestFit="1" customWidth="1"/>
    <col min="2054" max="2054" width="33.6640625" customWidth="1"/>
    <col min="2055" max="2055" width="16" customWidth="1"/>
    <col min="2056" max="2057" width="15" bestFit="1" customWidth="1"/>
    <col min="2058" max="2058" width="16.5546875" bestFit="1" customWidth="1"/>
    <col min="2059" max="2059" width="12.5546875" customWidth="1"/>
    <col min="2060" max="2060" width="17.5546875" bestFit="1" customWidth="1"/>
    <col min="2061" max="2062" width="18.109375" bestFit="1" customWidth="1"/>
    <col min="2063" max="2063" width="12.88671875" bestFit="1" customWidth="1"/>
    <col min="2064" max="2065" width="16.5546875" bestFit="1" customWidth="1"/>
    <col min="2066" max="2067" width="13.109375" bestFit="1" customWidth="1"/>
    <col min="2068" max="2068" width="15.5546875" bestFit="1" customWidth="1"/>
    <col min="2069" max="2069" width="13.6640625" bestFit="1" customWidth="1"/>
    <col min="2070" max="2072" width="12.33203125" bestFit="1" customWidth="1"/>
    <col min="2073" max="2073" width="17.5546875" bestFit="1" customWidth="1"/>
    <col min="2074" max="2074" width="12.33203125" bestFit="1" customWidth="1"/>
    <col min="2075" max="2075" width="13.44140625" bestFit="1" customWidth="1"/>
    <col min="2310" max="2310" width="33.6640625" customWidth="1"/>
    <col min="2311" max="2311" width="16" customWidth="1"/>
    <col min="2312" max="2313" width="15" bestFit="1" customWidth="1"/>
    <col min="2314" max="2314" width="16.5546875" bestFit="1" customWidth="1"/>
    <col min="2315" max="2315" width="12.5546875" customWidth="1"/>
    <col min="2316" max="2316" width="17.5546875" bestFit="1" customWidth="1"/>
    <col min="2317" max="2318" width="18.109375" bestFit="1" customWidth="1"/>
    <col min="2319" max="2319" width="12.88671875" bestFit="1" customWidth="1"/>
    <col min="2320" max="2321" width="16.5546875" bestFit="1" customWidth="1"/>
    <col min="2322" max="2323" width="13.109375" bestFit="1" customWidth="1"/>
    <col min="2324" max="2324" width="15.5546875" bestFit="1" customWidth="1"/>
    <col min="2325" max="2325" width="13.6640625" bestFit="1" customWidth="1"/>
    <col min="2326" max="2328" width="12.33203125" bestFit="1" customWidth="1"/>
    <col min="2329" max="2329" width="17.5546875" bestFit="1" customWidth="1"/>
    <col min="2330" max="2330" width="12.33203125" bestFit="1" customWidth="1"/>
    <col min="2331" max="2331" width="13.44140625" bestFit="1" customWidth="1"/>
    <col min="2566" max="2566" width="33.6640625" customWidth="1"/>
    <col min="2567" max="2567" width="16" customWidth="1"/>
    <col min="2568" max="2569" width="15" bestFit="1" customWidth="1"/>
    <col min="2570" max="2570" width="16.5546875" bestFit="1" customWidth="1"/>
    <col min="2571" max="2571" width="12.5546875" customWidth="1"/>
    <col min="2572" max="2572" width="17.5546875" bestFit="1" customWidth="1"/>
    <col min="2573" max="2574" width="18.109375" bestFit="1" customWidth="1"/>
    <col min="2575" max="2575" width="12.88671875" bestFit="1" customWidth="1"/>
    <col min="2576" max="2577" width="16.5546875" bestFit="1" customWidth="1"/>
    <col min="2578" max="2579" width="13.109375" bestFit="1" customWidth="1"/>
    <col min="2580" max="2580" width="15.5546875" bestFit="1" customWidth="1"/>
    <col min="2581" max="2581" width="13.6640625" bestFit="1" customWidth="1"/>
    <col min="2582" max="2584" width="12.33203125" bestFit="1" customWidth="1"/>
    <col min="2585" max="2585" width="17.5546875" bestFit="1" customWidth="1"/>
    <col min="2586" max="2586" width="12.33203125" bestFit="1" customWidth="1"/>
    <col min="2587" max="2587" width="13.44140625" bestFit="1" customWidth="1"/>
    <col min="2822" max="2822" width="33.6640625" customWidth="1"/>
    <col min="2823" max="2823" width="16" customWidth="1"/>
    <col min="2824" max="2825" width="15" bestFit="1" customWidth="1"/>
    <col min="2826" max="2826" width="16.5546875" bestFit="1" customWidth="1"/>
    <col min="2827" max="2827" width="12.5546875" customWidth="1"/>
    <col min="2828" max="2828" width="17.5546875" bestFit="1" customWidth="1"/>
    <col min="2829" max="2830" width="18.109375" bestFit="1" customWidth="1"/>
    <col min="2831" max="2831" width="12.88671875" bestFit="1" customWidth="1"/>
    <col min="2832" max="2833" width="16.5546875" bestFit="1" customWidth="1"/>
    <col min="2834" max="2835" width="13.109375" bestFit="1" customWidth="1"/>
    <col min="2836" max="2836" width="15.5546875" bestFit="1" customWidth="1"/>
    <col min="2837" max="2837" width="13.6640625" bestFit="1" customWidth="1"/>
    <col min="2838" max="2840" width="12.33203125" bestFit="1" customWidth="1"/>
    <col min="2841" max="2841" width="17.5546875" bestFit="1" customWidth="1"/>
    <col min="2842" max="2842" width="12.33203125" bestFit="1" customWidth="1"/>
    <col min="2843" max="2843" width="13.44140625" bestFit="1" customWidth="1"/>
    <col min="3078" max="3078" width="33.6640625" customWidth="1"/>
    <col min="3079" max="3079" width="16" customWidth="1"/>
    <col min="3080" max="3081" width="15" bestFit="1" customWidth="1"/>
    <col min="3082" max="3082" width="16.5546875" bestFit="1" customWidth="1"/>
    <col min="3083" max="3083" width="12.5546875" customWidth="1"/>
    <col min="3084" max="3084" width="17.5546875" bestFit="1" customWidth="1"/>
    <col min="3085" max="3086" width="18.109375" bestFit="1" customWidth="1"/>
    <col min="3087" max="3087" width="12.88671875" bestFit="1" customWidth="1"/>
    <col min="3088" max="3089" width="16.5546875" bestFit="1" customWidth="1"/>
    <col min="3090" max="3091" width="13.109375" bestFit="1" customWidth="1"/>
    <col min="3092" max="3092" width="15.5546875" bestFit="1" customWidth="1"/>
    <col min="3093" max="3093" width="13.6640625" bestFit="1" customWidth="1"/>
    <col min="3094" max="3096" width="12.33203125" bestFit="1" customWidth="1"/>
    <col min="3097" max="3097" width="17.5546875" bestFit="1" customWidth="1"/>
    <col min="3098" max="3098" width="12.33203125" bestFit="1" customWidth="1"/>
    <col min="3099" max="3099" width="13.44140625" bestFit="1" customWidth="1"/>
    <col min="3334" max="3334" width="33.6640625" customWidth="1"/>
    <col min="3335" max="3335" width="16" customWidth="1"/>
    <col min="3336" max="3337" width="15" bestFit="1" customWidth="1"/>
    <col min="3338" max="3338" width="16.5546875" bestFit="1" customWidth="1"/>
    <col min="3339" max="3339" width="12.5546875" customWidth="1"/>
    <col min="3340" max="3340" width="17.5546875" bestFit="1" customWidth="1"/>
    <col min="3341" max="3342" width="18.109375" bestFit="1" customWidth="1"/>
    <col min="3343" max="3343" width="12.88671875" bestFit="1" customWidth="1"/>
    <col min="3344" max="3345" width="16.5546875" bestFit="1" customWidth="1"/>
    <col min="3346" max="3347" width="13.109375" bestFit="1" customWidth="1"/>
    <col min="3348" max="3348" width="15.5546875" bestFit="1" customWidth="1"/>
    <col min="3349" max="3349" width="13.6640625" bestFit="1" customWidth="1"/>
    <col min="3350" max="3352" width="12.33203125" bestFit="1" customWidth="1"/>
    <col min="3353" max="3353" width="17.5546875" bestFit="1" customWidth="1"/>
    <col min="3354" max="3354" width="12.33203125" bestFit="1" customWidth="1"/>
    <col min="3355" max="3355" width="13.44140625" bestFit="1" customWidth="1"/>
    <col min="3590" max="3590" width="33.6640625" customWidth="1"/>
    <col min="3591" max="3591" width="16" customWidth="1"/>
    <col min="3592" max="3593" width="15" bestFit="1" customWidth="1"/>
    <col min="3594" max="3594" width="16.5546875" bestFit="1" customWidth="1"/>
    <col min="3595" max="3595" width="12.5546875" customWidth="1"/>
    <col min="3596" max="3596" width="17.5546875" bestFit="1" customWidth="1"/>
    <col min="3597" max="3598" width="18.109375" bestFit="1" customWidth="1"/>
    <col min="3599" max="3599" width="12.88671875" bestFit="1" customWidth="1"/>
    <col min="3600" max="3601" width="16.5546875" bestFit="1" customWidth="1"/>
    <col min="3602" max="3603" width="13.109375" bestFit="1" customWidth="1"/>
    <col min="3604" max="3604" width="15.5546875" bestFit="1" customWidth="1"/>
    <col min="3605" max="3605" width="13.6640625" bestFit="1" customWidth="1"/>
    <col min="3606" max="3608" width="12.33203125" bestFit="1" customWidth="1"/>
    <col min="3609" max="3609" width="17.5546875" bestFit="1" customWidth="1"/>
    <col min="3610" max="3610" width="12.33203125" bestFit="1" customWidth="1"/>
    <col min="3611" max="3611" width="13.44140625" bestFit="1" customWidth="1"/>
    <col min="3846" max="3846" width="33.6640625" customWidth="1"/>
    <col min="3847" max="3847" width="16" customWidth="1"/>
    <col min="3848" max="3849" width="15" bestFit="1" customWidth="1"/>
    <col min="3850" max="3850" width="16.5546875" bestFit="1" customWidth="1"/>
    <col min="3851" max="3851" width="12.5546875" customWidth="1"/>
    <col min="3852" max="3852" width="17.5546875" bestFit="1" customWidth="1"/>
    <col min="3853" max="3854" width="18.109375" bestFit="1" customWidth="1"/>
    <col min="3855" max="3855" width="12.88671875" bestFit="1" customWidth="1"/>
    <col min="3856" max="3857" width="16.5546875" bestFit="1" customWidth="1"/>
    <col min="3858" max="3859" width="13.109375" bestFit="1" customWidth="1"/>
    <col min="3860" max="3860" width="15.5546875" bestFit="1" customWidth="1"/>
    <col min="3861" max="3861" width="13.6640625" bestFit="1" customWidth="1"/>
    <col min="3862" max="3864" width="12.33203125" bestFit="1" customWidth="1"/>
    <col min="3865" max="3865" width="17.5546875" bestFit="1" customWidth="1"/>
    <col min="3866" max="3866" width="12.33203125" bestFit="1" customWidth="1"/>
    <col min="3867" max="3867" width="13.44140625" bestFit="1" customWidth="1"/>
    <col min="4102" max="4102" width="33.6640625" customWidth="1"/>
    <col min="4103" max="4103" width="16" customWidth="1"/>
    <col min="4104" max="4105" width="15" bestFit="1" customWidth="1"/>
    <col min="4106" max="4106" width="16.5546875" bestFit="1" customWidth="1"/>
    <col min="4107" max="4107" width="12.5546875" customWidth="1"/>
    <col min="4108" max="4108" width="17.5546875" bestFit="1" customWidth="1"/>
    <col min="4109" max="4110" width="18.109375" bestFit="1" customWidth="1"/>
    <col min="4111" max="4111" width="12.88671875" bestFit="1" customWidth="1"/>
    <col min="4112" max="4113" width="16.5546875" bestFit="1" customWidth="1"/>
    <col min="4114" max="4115" width="13.109375" bestFit="1" customWidth="1"/>
    <col min="4116" max="4116" width="15.5546875" bestFit="1" customWidth="1"/>
    <col min="4117" max="4117" width="13.6640625" bestFit="1" customWidth="1"/>
    <col min="4118" max="4120" width="12.33203125" bestFit="1" customWidth="1"/>
    <col min="4121" max="4121" width="17.5546875" bestFit="1" customWidth="1"/>
    <col min="4122" max="4122" width="12.33203125" bestFit="1" customWidth="1"/>
    <col min="4123" max="4123" width="13.44140625" bestFit="1" customWidth="1"/>
    <col min="4358" max="4358" width="33.6640625" customWidth="1"/>
    <col min="4359" max="4359" width="16" customWidth="1"/>
    <col min="4360" max="4361" width="15" bestFit="1" customWidth="1"/>
    <col min="4362" max="4362" width="16.5546875" bestFit="1" customWidth="1"/>
    <col min="4363" max="4363" width="12.5546875" customWidth="1"/>
    <col min="4364" max="4364" width="17.5546875" bestFit="1" customWidth="1"/>
    <col min="4365" max="4366" width="18.109375" bestFit="1" customWidth="1"/>
    <col min="4367" max="4367" width="12.88671875" bestFit="1" customWidth="1"/>
    <col min="4368" max="4369" width="16.5546875" bestFit="1" customWidth="1"/>
    <col min="4370" max="4371" width="13.109375" bestFit="1" customWidth="1"/>
    <col min="4372" max="4372" width="15.5546875" bestFit="1" customWidth="1"/>
    <col min="4373" max="4373" width="13.6640625" bestFit="1" customWidth="1"/>
    <col min="4374" max="4376" width="12.33203125" bestFit="1" customWidth="1"/>
    <col min="4377" max="4377" width="17.5546875" bestFit="1" customWidth="1"/>
    <col min="4378" max="4378" width="12.33203125" bestFit="1" customWidth="1"/>
    <col min="4379" max="4379" width="13.44140625" bestFit="1" customWidth="1"/>
    <col min="4614" max="4614" width="33.6640625" customWidth="1"/>
    <col min="4615" max="4615" width="16" customWidth="1"/>
    <col min="4616" max="4617" width="15" bestFit="1" customWidth="1"/>
    <col min="4618" max="4618" width="16.5546875" bestFit="1" customWidth="1"/>
    <col min="4619" max="4619" width="12.5546875" customWidth="1"/>
    <col min="4620" max="4620" width="17.5546875" bestFit="1" customWidth="1"/>
    <col min="4621" max="4622" width="18.109375" bestFit="1" customWidth="1"/>
    <col min="4623" max="4623" width="12.88671875" bestFit="1" customWidth="1"/>
    <col min="4624" max="4625" width="16.5546875" bestFit="1" customWidth="1"/>
    <col min="4626" max="4627" width="13.109375" bestFit="1" customWidth="1"/>
    <col min="4628" max="4628" width="15.5546875" bestFit="1" customWidth="1"/>
    <col min="4629" max="4629" width="13.6640625" bestFit="1" customWidth="1"/>
    <col min="4630" max="4632" width="12.33203125" bestFit="1" customWidth="1"/>
    <col min="4633" max="4633" width="17.5546875" bestFit="1" customWidth="1"/>
    <col min="4634" max="4634" width="12.33203125" bestFit="1" customWidth="1"/>
    <col min="4635" max="4635" width="13.44140625" bestFit="1" customWidth="1"/>
    <col min="4870" max="4870" width="33.6640625" customWidth="1"/>
    <col min="4871" max="4871" width="16" customWidth="1"/>
    <col min="4872" max="4873" width="15" bestFit="1" customWidth="1"/>
    <col min="4874" max="4874" width="16.5546875" bestFit="1" customWidth="1"/>
    <col min="4875" max="4875" width="12.5546875" customWidth="1"/>
    <col min="4876" max="4876" width="17.5546875" bestFit="1" customWidth="1"/>
    <col min="4877" max="4878" width="18.109375" bestFit="1" customWidth="1"/>
    <col min="4879" max="4879" width="12.88671875" bestFit="1" customWidth="1"/>
    <col min="4880" max="4881" width="16.5546875" bestFit="1" customWidth="1"/>
    <col min="4882" max="4883" width="13.109375" bestFit="1" customWidth="1"/>
    <col min="4884" max="4884" width="15.5546875" bestFit="1" customWidth="1"/>
    <col min="4885" max="4885" width="13.6640625" bestFit="1" customWidth="1"/>
    <col min="4886" max="4888" width="12.33203125" bestFit="1" customWidth="1"/>
    <col min="4889" max="4889" width="17.5546875" bestFit="1" customWidth="1"/>
    <col min="4890" max="4890" width="12.33203125" bestFit="1" customWidth="1"/>
    <col min="4891" max="4891" width="13.44140625" bestFit="1" customWidth="1"/>
    <col min="5126" max="5126" width="33.6640625" customWidth="1"/>
    <col min="5127" max="5127" width="16" customWidth="1"/>
    <col min="5128" max="5129" width="15" bestFit="1" customWidth="1"/>
    <col min="5130" max="5130" width="16.5546875" bestFit="1" customWidth="1"/>
    <col min="5131" max="5131" width="12.5546875" customWidth="1"/>
    <col min="5132" max="5132" width="17.5546875" bestFit="1" customWidth="1"/>
    <col min="5133" max="5134" width="18.109375" bestFit="1" customWidth="1"/>
    <col min="5135" max="5135" width="12.88671875" bestFit="1" customWidth="1"/>
    <col min="5136" max="5137" width="16.5546875" bestFit="1" customWidth="1"/>
    <col min="5138" max="5139" width="13.109375" bestFit="1" customWidth="1"/>
    <col min="5140" max="5140" width="15.5546875" bestFit="1" customWidth="1"/>
    <col min="5141" max="5141" width="13.6640625" bestFit="1" customWidth="1"/>
    <col min="5142" max="5144" width="12.33203125" bestFit="1" customWidth="1"/>
    <col min="5145" max="5145" width="17.5546875" bestFit="1" customWidth="1"/>
    <col min="5146" max="5146" width="12.33203125" bestFit="1" customWidth="1"/>
    <col min="5147" max="5147" width="13.44140625" bestFit="1" customWidth="1"/>
    <col min="5382" max="5382" width="33.6640625" customWidth="1"/>
    <col min="5383" max="5383" width="16" customWidth="1"/>
    <col min="5384" max="5385" width="15" bestFit="1" customWidth="1"/>
    <col min="5386" max="5386" width="16.5546875" bestFit="1" customWidth="1"/>
    <col min="5387" max="5387" width="12.5546875" customWidth="1"/>
    <col min="5388" max="5388" width="17.5546875" bestFit="1" customWidth="1"/>
    <col min="5389" max="5390" width="18.109375" bestFit="1" customWidth="1"/>
    <col min="5391" max="5391" width="12.88671875" bestFit="1" customWidth="1"/>
    <col min="5392" max="5393" width="16.5546875" bestFit="1" customWidth="1"/>
    <col min="5394" max="5395" width="13.109375" bestFit="1" customWidth="1"/>
    <col min="5396" max="5396" width="15.5546875" bestFit="1" customWidth="1"/>
    <col min="5397" max="5397" width="13.6640625" bestFit="1" customWidth="1"/>
    <col min="5398" max="5400" width="12.33203125" bestFit="1" customWidth="1"/>
    <col min="5401" max="5401" width="17.5546875" bestFit="1" customWidth="1"/>
    <col min="5402" max="5402" width="12.33203125" bestFit="1" customWidth="1"/>
    <col min="5403" max="5403" width="13.44140625" bestFit="1" customWidth="1"/>
    <col min="5638" max="5638" width="33.6640625" customWidth="1"/>
    <col min="5639" max="5639" width="16" customWidth="1"/>
    <col min="5640" max="5641" width="15" bestFit="1" customWidth="1"/>
    <col min="5642" max="5642" width="16.5546875" bestFit="1" customWidth="1"/>
    <col min="5643" max="5643" width="12.5546875" customWidth="1"/>
    <col min="5644" max="5644" width="17.5546875" bestFit="1" customWidth="1"/>
    <col min="5645" max="5646" width="18.109375" bestFit="1" customWidth="1"/>
    <col min="5647" max="5647" width="12.88671875" bestFit="1" customWidth="1"/>
    <col min="5648" max="5649" width="16.5546875" bestFit="1" customWidth="1"/>
    <col min="5650" max="5651" width="13.109375" bestFit="1" customWidth="1"/>
    <col min="5652" max="5652" width="15.5546875" bestFit="1" customWidth="1"/>
    <col min="5653" max="5653" width="13.6640625" bestFit="1" customWidth="1"/>
    <col min="5654" max="5656" width="12.33203125" bestFit="1" customWidth="1"/>
    <col min="5657" max="5657" width="17.5546875" bestFit="1" customWidth="1"/>
    <col min="5658" max="5658" width="12.33203125" bestFit="1" customWidth="1"/>
    <col min="5659" max="5659" width="13.44140625" bestFit="1" customWidth="1"/>
    <col min="5894" max="5894" width="33.6640625" customWidth="1"/>
    <col min="5895" max="5895" width="16" customWidth="1"/>
    <col min="5896" max="5897" width="15" bestFit="1" customWidth="1"/>
    <col min="5898" max="5898" width="16.5546875" bestFit="1" customWidth="1"/>
    <col min="5899" max="5899" width="12.5546875" customWidth="1"/>
    <col min="5900" max="5900" width="17.5546875" bestFit="1" customWidth="1"/>
    <col min="5901" max="5902" width="18.109375" bestFit="1" customWidth="1"/>
    <col min="5903" max="5903" width="12.88671875" bestFit="1" customWidth="1"/>
    <col min="5904" max="5905" width="16.5546875" bestFit="1" customWidth="1"/>
    <col min="5906" max="5907" width="13.109375" bestFit="1" customWidth="1"/>
    <col min="5908" max="5908" width="15.5546875" bestFit="1" customWidth="1"/>
    <col min="5909" max="5909" width="13.6640625" bestFit="1" customWidth="1"/>
    <col min="5910" max="5912" width="12.33203125" bestFit="1" customWidth="1"/>
    <col min="5913" max="5913" width="17.5546875" bestFit="1" customWidth="1"/>
    <col min="5914" max="5914" width="12.33203125" bestFit="1" customWidth="1"/>
    <col min="5915" max="5915" width="13.44140625" bestFit="1" customWidth="1"/>
    <col min="6150" max="6150" width="33.6640625" customWidth="1"/>
    <col min="6151" max="6151" width="16" customWidth="1"/>
    <col min="6152" max="6153" width="15" bestFit="1" customWidth="1"/>
    <col min="6154" max="6154" width="16.5546875" bestFit="1" customWidth="1"/>
    <col min="6155" max="6155" width="12.5546875" customWidth="1"/>
    <col min="6156" max="6156" width="17.5546875" bestFit="1" customWidth="1"/>
    <col min="6157" max="6158" width="18.109375" bestFit="1" customWidth="1"/>
    <col min="6159" max="6159" width="12.88671875" bestFit="1" customWidth="1"/>
    <col min="6160" max="6161" width="16.5546875" bestFit="1" customWidth="1"/>
    <col min="6162" max="6163" width="13.109375" bestFit="1" customWidth="1"/>
    <col min="6164" max="6164" width="15.5546875" bestFit="1" customWidth="1"/>
    <col min="6165" max="6165" width="13.6640625" bestFit="1" customWidth="1"/>
    <col min="6166" max="6168" width="12.33203125" bestFit="1" customWidth="1"/>
    <col min="6169" max="6169" width="17.5546875" bestFit="1" customWidth="1"/>
    <col min="6170" max="6170" width="12.33203125" bestFit="1" customWidth="1"/>
    <col min="6171" max="6171" width="13.44140625" bestFit="1" customWidth="1"/>
    <col min="6406" max="6406" width="33.6640625" customWidth="1"/>
    <col min="6407" max="6407" width="16" customWidth="1"/>
    <col min="6408" max="6409" width="15" bestFit="1" customWidth="1"/>
    <col min="6410" max="6410" width="16.5546875" bestFit="1" customWidth="1"/>
    <col min="6411" max="6411" width="12.5546875" customWidth="1"/>
    <col min="6412" max="6412" width="17.5546875" bestFit="1" customWidth="1"/>
    <col min="6413" max="6414" width="18.109375" bestFit="1" customWidth="1"/>
    <col min="6415" max="6415" width="12.88671875" bestFit="1" customWidth="1"/>
    <col min="6416" max="6417" width="16.5546875" bestFit="1" customWidth="1"/>
    <col min="6418" max="6419" width="13.109375" bestFit="1" customWidth="1"/>
    <col min="6420" max="6420" width="15.5546875" bestFit="1" customWidth="1"/>
    <col min="6421" max="6421" width="13.6640625" bestFit="1" customWidth="1"/>
    <col min="6422" max="6424" width="12.33203125" bestFit="1" customWidth="1"/>
    <col min="6425" max="6425" width="17.5546875" bestFit="1" customWidth="1"/>
    <col min="6426" max="6426" width="12.33203125" bestFit="1" customWidth="1"/>
    <col min="6427" max="6427" width="13.44140625" bestFit="1" customWidth="1"/>
    <col min="6662" max="6662" width="33.6640625" customWidth="1"/>
    <col min="6663" max="6663" width="16" customWidth="1"/>
    <col min="6664" max="6665" width="15" bestFit="1" customWidth="1"/>
    <col min="6666" max="6666" width="16.5546875" bestFit="1" customWidth="1"/>
    <col min="6667" max="6667" width="12.5546875" customWidth="1"/>
    <col min="6668" max="6668" width="17.5546875" bestFit="1" customWidth="1"/>
    <col min="6669" max="6670" width="18.109375" bestFit="1" customWidth="1"/>
    <col min="6671" max="6671" width="12.88671875" bestFit="1" customWidth="1"/>
    <col min="6672" max="6673" width="16.5546875" bestFit="1" customWidth="1"/>
    <col min="6674" max="6675" width="13.109375" bestFit="1" customWidth="1"/>
    <col min="6676" max="6676" width="15.5546875" bestFit="1" customWidth="1"/>
    <col min="6677" max="6677" width="13.6640625" bestFit="1" customWidth="1"/>
    <col min="6678" max="6680" width="12.33203125" bestFit="1" customWidth="1"/>
    <col min="6681" max="6681" width="17.5546875" bestFit="1" customWidth="1"/>
    <col min="6682" max="6682" width="12.33203125" bestFit="1" customWidth="1"/>
    <col min="6683" max="6683" width="13.44140625" bestFit="1" customWidth="1"/>
    <col min="6918" max="6918" width="33.6640625" customWidth="1"/>
    <col min="6919" max="6919" width="16" customWidth="1"/>
    <col min="6920" max="6921" width="15" bestFit="1" customWidth="1"/>
    <col min="6922" max="6922" width="16.5546875" bestFit="1" customWidth="1"/>
    <col min="6923" max="6923" width="12.5546875" customWidth="1"/>
    <col min="6924" max="6924" width="17.5546875" bestFit="1" customWidth="1"/>
    <col min="6925" max="6926" width="18.109375" bestFit="1" customWidth="1"/>
    <col min="6927" max="6927" width="12.88671875" bestFit="1" customWidth="1"/>
    <col min="6928" max="6929" width="16.5546875" bestFit="1" customWidth="1"/>
    <col min="6930" max="6931" width="13.109375" bestFit="1" customWidth="1"/>
    <col min="6932" max="6932" width="15.5546875" bestFit="1" customWidth="1"/>
    <col min="6933" max="6933" width="13.6640625" bestFit="1" customWidth="1"/>
    <col min="6934" max="6936" width="12.33203125" bestFit="1" customWidth="1"/>
    <col min="6937" max="6937" width="17.5546875" bestFit="1" customWidth="1"/>
    <col min="6938" max="6938" width="12.33203125" bestFit="1" customWidth="1"/>
    <col min="6939" max="6939" width="13.44140625" bestFit="1" customWidth="1"/>
    <col min="7174" max="7174" width="33.6640625" customWidth="1"/>
    <col min="7175" max="7175" width="16" customWidth="1"/>
    <col min="7176" max="7177" width="15" bestFit="1" customWidth="1"/>
    <col min="7178" max="7178" width="16.5546875" bestFit="1" customWidth="1"/>
    <col min="7179" max="7179" width="12.5546875" customWidth="1"/>
    <col min="7180" max="7180" width="17.5546875" bestFit="1" customWidth="1"/>
    <col min="7181" max="7182" width="18.109375" bestFit="1" customWidth="1"/>
    <col min="7183" max="7183" width="12.88671875" bestFit="1" customWidth="1"/>
    <col min="7184" max="7185" width="16.5546875" bestFit="1" customWidth="1"/>
    <col min="7186" max="7187" width="13.109375" bestFit="1" customWidth="1"/>
    <col min="7188" max="7188" width="15.5546875" bestFit="1" customWidth="1"/>
    <col min="7189" max="7189" width="13.6640625" bestFit="1" customWidth="1"/>
    <col min="7190" max="7192" width="12.33203125" bestFit="1" customWidth="1"/>
    <col min="7193" max="7193" width="17.5546875" bestFit="1" customWidth="1"/>
    <col min="7194" max="7194" width="12.33203125" bestFit="1" customWidth="1"/>
    <col min="7195" max="7195" width="13.44140625" bestFit="1" customWidth="1"/>
    <col min="7430" max="7430" width="33.6640625" customWidth="1"/>
    <col min="7431" max="7431" width="16" customWidth="1"/>
    <col min="7432" max="7433" width="15" bestFit="1" customWidth="1"/>
    <col min="7434" max="7434" width="16.5546875" bestFit="1" customWidth="1"/>
    <col min="7435" max="7435" width="12.5546875" customWidth="1"/>
    <col min="7436" max="7436" width="17.5546875" bestFit="1" customWidth="1"/>
    <col min="7437" max="7438" width="18.109375" bestFit="1" customWidth="1"/>
    <col min="7439" max="7439" width="12.88671875" bestFit="1" customWidth="1"/>
    <col min="7440" max="7441" width="16.5546875" bestFit="1" customWidth="1"/>
    <col min="7442" max="7443" width="13.109375" bestFit="1" customWidth="1"/>
    <col min="7444" max="7444" width="15.5546875" bestFit="1" customWidth="1"/>
    <col min="7445" max="7445" width="13.6640625" bestFit="1" customWidth="1"/>
    <col min="7446" max="7448" width="12.33203125" bestFit="1" customWidth="1"/>
    <col min="7449" max="7449" width="17.5546875" bestFit="1" customWidth="1"/>
    <col min="7450" max="7450" width="12.33203125" bestFit="1" customWidth="1"/>
    <col min="7451" max="7451" width="13.44140625" bestFit="1" customWidth="1"/>
    <col min="7686" max="7686" width="33.6640625" customWidth="1"/>
    <col min="7687" max="7687" width="16" customWidth="1"/>
    <col min="7688" max="7689" width="15" bestFit="1" customWidth="1"/>
    <col min="7690" max="7690" width="16.5546875" bestFit="1" customWidth="1"/>
    <col min="7691" max="7691" width="12.5546875" customWidth="1"/>
    <col min="7692" max="7692" width="17.5546875" bestFit="1" customWidth="1"/>
    <col min="7693" max="7694" width="18.109375" bestFit="1" customWidth="1"/>
    <col min="7695" max="7695" width="12.88671875" bestFit="1" customWidth="1"/>
    <col min="7696" max="7697" width="16.5546875" bestFit="1" customWidth="1"/>
    <col min="7698" max="7699" width="13.109375" bestFit="1" customWidth="1"/>
    <col min="7700" max="7700" width="15.5546875" bestFit="1" customWidth="1"/>
    <col min="7701" max="7701" width="13.6640625" bestFit="1" customWidth="1"/>
    <col min="7702" max="7704" width="12.33203125" bestFit="1" customWidth="1"/>
    <col min="7705" max="7705" width="17.5546875" bestFit="1" customWidth="1"/>
    <col min="7706" max="7706" width="12.33203125" bestFit="1" customWidth="1"/>
    <col min="7707" max="7707" width="13.44140625" bestFit="1" customWidth="1"/>
    <col min="7942" max="7942" width="33.6640625" customWidth="1"/>
    <col min="7943" max="7943" width="16" customWidth="1"/>
    <col min="7944" max="7945" width="15" bestFit="1" customWidth="1"/>
    <col min="7946" max="7946" width="16.5546875" bestFit="1" customWidth="1"/>
    <col min="7947" max="7947" width="12.5546875" customWidth="1"/>
    <col min="7948" max="7948" width="17.5546875" bestFit="1" customWidth="1"/>
    <col min="7949" max="7950" width="18.109375" bestFit="1" customWidth="1"/>
    <col min="7951" max="7951" width="12.88671875" bestFit="1" customWidth="1"/>
    <col min="7952" max="7953" width="16.5546875" bestFit="1" customWidth="1"/>
    <col min="7954" max="7955" width="13.109375" bestFit="1" customWidth="1"/>
    <col min="7956" max="7956" width="15.5546875" bestFit="1" customWidth="1"/>
    <col min="7957" max="7957" width="13.6640625" bestFit="1" customWidth="1"/>
    <col min="7958" max="7960" width="12.33203125" bestFit="1" customWidth="1"/>
    <col min="7961" max="7961" width="17.5546875" bestFit="1" customWidth="1"/>
    <col min="7962" max="7962" width="12.33203125" bestFit="1" customWidth="1"/>
    <col min="7963" max="7963" width="13.44140625" bestFit="1" customWidth="1"/>
    <col min="8198" max="8198" width="33.6640625" customWidth="1"/>
    <col min="8199" max="8199" width="16" customWidth="1"/>
    <col min="8200" max="8201" width="15" bestFit="1" customWidth="1"/>
    <col min="8202" max="8202" width="16.5546875" bestFit="1" customWidth="1"/>
    <col min="8203" max="8203" width="12.5546875" customWidth="1"/>
    <col min="8204" max="8204" width="17.5546875" bestFit="1" customWidth="1"/>
    <col min="8205" max="8206" width="18.109375" bestFit="1" customWidth="1"/>
    <col min="8207" max="8207" width="12.88671875" bestFit="1" customWidth="1"/>
    <col min="8208" max="8209" width="16.5546875" bestFit="1" customWidth="1"/>
    <col min="8210" max="8211" width="13.109375" bestFit="1" customWidth="1"/>
    <col min="8212" max="8212" width="15.5546875" bestFit="1" customWidth="1"/>
    <col min="8213" max="8213" width="13.6640625" bestFit="1" customWidth="1"/>
    <col min="8214" max="8216" width="12.33203125" bestFit="1" customWidth="1"/>
    <col min="8217" max="8217" width="17.5546875" bestFit="1" customWidth="1"/>
    <col min="8218" max="8218" width="12.33203125" bestFit="1" customWidth="1"/>
    <col min="8219" max="8219" width="13.44140625" bestFit="1" customWidth="1"/>
    <col min="8454" max="8454" width="33.6640625" customWidth="1"/>
    <col min="8455" max="8455" width="16" customWidth="1"/>
    <col min="8456" max="8457" width="15" bestFit="1" customWidth="1"/>
    <col min="8458" max="8458" width="16.5546875" bestFit="1" customWidth="1"/>
    <col min="8459" max="8459" width="12.5546875" customWidth="1"/>
    <col min="8460" max="8460" width="17.5546875" bestFit="1" customWidth="1"/>
    <col min="8461" max="8462" width="18.109375" bestFit="1" customWidth="1"/>
    <col min="8463" max="8463" width="12.88671875" bestFit="1" customWidth="1"/>
    <col min="8464" max="8465" width="16.5546875" bestFit="1" customWidth="1"/>
    <col min="8466" max="8467" width="13.109375" bestFit="1" customWidth="1"/>
    <col min="8468" max="8468" width="15.5546875" bestFit="1" customWidth="1"/>
    <col min="8469" max="8469" width="13.6640625" bestFit="1" customWidth="1"/>
    <col min="8470" max="8472" width="12.33203125" bestFit="1" customWidth="1"/>
    <col min="8473" max="8473" width="17.5546875" bestFit="1" customWidth="1"/>
    <col min="8474" max="8474" width="12.33203125" bestFit="1" customWidth="1"/>
    <col min="8475" max="8475" width="13.44140625" bestFit="1" customWidth="1"/>
    <col min="8710" max="8710" width="33.6640625" customWidth="1"/>
    <col min="8711" max="8711" width="16" customWidth="1"/>
    <col min="8712" max="8713" width="15" bestFit="1" customWidth="1"/>
    <col min="8714" max="8714" width="16.5546875" bestFit="1" customWidth="1"/>
    <col min="8715" max="8715" width="12.5546875" customWidth="1"/>
    <col min="8716" max="8716" width="17.5546875" bestFit="1" customWidth="1"/>
    <col min="8717" max="8718" width="18.109375" bestFit="1" customWidth="1"/>
    <col min="8719" max="8719" width="12.88671875" bestFit="1" customWidth="1"/>
    <col min="8720" max="8721" width="16.5546875" bestFit="1" customWidth="1"/>
    <col min="8722" max="8723" width="13.109375" bestFit="1" customWidth="1"/>
    <col min="8724" max="8724" width="15.5546875" bestFit="1" customWidth="1"/>
    <col min="8725" max="8725" width="13.6640625" bestFit="1" customWidth="1"/>
    <col min="8726" max="8728" width="12.33203125" bestFit="1" customWidth="1"/>
    <col min="8729" max="8729" width="17.5546875" bestFit="1" customWidth="1"/>
    <col min="8730" max="8730" width="12.33203125" bestFit="1" customWidth="1"/>
    <col min="8731" max="8731" width="13.44140625" bestFit="1" customWidth="1"/>
    <col min="8966" max="8966" width="33.6640625" customWidth="1"/>
    <col min="8967" max="8967" width="16" customWidth="1"/>
    <col min="8968" max="8969" width="15" bestFit="1" customWidth="1"/>
    <col min="8970" max="8970" width="16.5546875" bestFit="1" customWidth="1"/>
    <col min="8971" max="8971" width="12.5546875" customWidth="1"/>
    <col min="8972" max="8972" width="17.5546875" bestFit="1" customWidth="1"/>
    <col min="8973" max="8974" width="18.109375" bestFit="1" customWidth="1"/>
    <col min="8975" max="8975" width="12.88671875" bestFit="1" customWidth="1"/>
    <col min="8976" max="8977" width="16.5546875" bestFit="1" customWidth="1"/>
    <col min="8978" max="8979" width="13.109375" bestFit="1" customWidth="1"/>
    <col min="8980" max="8980" width="15.5546875" bestFit="1" customWidth="1"/>
    <col min="8981" max="8981" width="13.6640625" bestFit="1" customWidth="1"/>
    <col min="8982" max="8984" width="12.33203125" bestFit="1" customWidth="1"/>
    <col min="8985" max="8985" width="17.5546875" bestFit="1" customWidth="1"/>
    <col min="8986" max="8986" width="12.33203125" bestFit="1" customWidth="1"/>
    <col min="8987" max="8987" width="13.44140625" bestFit="1" customWidth="1"/>
    <col min="9222" max="9222" width="33.6640625" customWidth="1"/>
    <col min="9223" max="9223" width="16" customWidth="1"/>
    <col min="9224" max="9225" width="15" bestFit="1" customWidth="1"/>
    <col min="9226" max="9226" width="16.5546875" bestFit="1" customWidth="1"/>
    <col min="9227" max="9227" width="12.5546875" customWidth="1"/>
    <col min="9228" max="9228" width="17.5546875" bestFit="1" customWidth="1"/>
    <col min="9229" max="9230" width="18.109375" bestFit="1" customWidth="1"/>
    <col min="9231" max="9231" width="12.88671875" bestFit="1" customWidth="1"/>
    <col min="9232" max="9233" width="16.5546875" bestFit="1" customWidth="1"/>
    <col min="9234" max="9235" width="13.109375" bestFit="1" customWidth="1"/>
    <col min="9236" max="9236" width="15.5546875" bestFit="1" customWidth="1"/>
    <col min="9237" max="9237" width="13.6640625" bestFit="1" customWidth="1"/>
    <col min="9238" max="9240" width="12.33203125" bestFit="1" customWidth="1"/>
    <col min="9241" max="9241" width="17.5546875" bestFit="1" customWidth="1"/>
    <col min="9242" max="9242" width="12.33203125" bestFit="1" customWidth="1"/>
    <col min="9243" max="9243" width="13.44140625" bestFit="1" customWidth="1"/>
    <col min="9478" max="9478" width="33.6640625" customWidth="1"/>
    <col min="9479" max="9479" width="16" customWidth="1"/>
    <col min="9480" max="9481" width="15" bestFit="1" customWidth="1"/>
    <col min="9482" max="9482" width="16.5546875" bestFit="1" customWidth="1"/>
    <col min="9483" max="9483" width="12.5546875" customWidth="1"/>
    <col min="9484" max="9484" width="17.5546875" bestFit="1" customWidth="1"/>
    <col min="9485" max="9486" width="18.109375" bestFit="1" customWidth="1"/>
    <col min="9487" max="9487" width="12.88671875" bestFit="1" customWidth="1"/>
    <col min="9488" max="9489" width="16.5546875" bestFit="1" customWidth="1"/>
    <col min="9490" max="9491" width="13.109375" bestFit="1" customWidth="1"/>
    <col min="9492" max="9492" width="15.5546875" bestFit="1" customWidth="1"/>
    <col min="9493" max="9493" width="13.6640625" bestFit="1" customWidth="1"/>
    <col min="9494" max="9496" width="12.33203125" bestFit="1" customWidth="1"/>
    <col min="9497" max="9497" width="17.5546875" bestFit="1" customWidth="1"/>
    <col min="9498" max="9498" width="12.33203125" bestFit="1" customWidth="1"/>
    <col min="9499" max="9499" width="13.44140625" bestFit="1" customWidth="1"/>
    <col min="9734" max="9734" width="33.6640625" customWidth="1"/>
    <col min="9735" max="9735" width="16" customWidth="1"/>
    <col min="9736" max="9737" width="15" bestFit="1" customWidth="1"/>
    <col min="9738" max="9738" width="16.5546875" bestFit="1" customWidth="1"/>
    <col min="9739" max="9739" width="12.5546875" customWidth="1"/>
    <col min="9740" max="9740" width="17.5546875" bestFit="1" customWidth="1"/>
    <col min="9741" max="9742" width="18.109375" bestFit="1" customWidth="1"/>
    <col min="9743" max="9743" width="12.88671875" bestFit="1" customWidth="1"/>
    <col min="9744" max="9745" width="16.5546875" bestFit="1" customWidth="1"/>
    <col min="9746" max="9747" width="13.109375" bestFit="1" customWidth="1"/>
    <col min="9748" max="9748" width="15.5546875" bestFit="1" customWidth="1"/>
    <col min="9749" max="9749" width="13.6640625" bestFit="1" customWidth="1"/>
    <col min="9750" max="9752" width="12.33203125" bestFit="1" customWidth="1"/>
    <col min="9753" max="9753" width="17.5546875" bestFit="1" customWidth="1"/>
    <col min="9754" max="9754" width="12.33203125" bestFit="1" customWidth="1"/>
    <col min="9755" max="9755" width="13.44140625" bestFit="1" customWidth="1"/>
    <col min="9990" max="9990" width="33.6640625" customWidth="1"/>
    <col min="9991" max="9991" width="16" customWidth="1"/>
    <col min="9992" max="9993" width="15" bestFit="1" customWidth="1"/>
    <col min="9994" max="9994" width="16.5546875" bestFit="1" customWidth="1"/>
    <col min="9995" max="9995" width="12.5546875" customWidth="1"/>
    <col min="9996" max="9996" width="17.5546875" bestFit="1" customWidth="1"/>
    <col min="9997" max="9998" width="18.109375" bestFit="1" customWidth="1"/>
    <col min="9999" max="9999" width="12.88671875" bestFit="1" customWidth="1"/>
    <col min="10000" max="10001" width="16.5546875" bestFit="1" customWidth="1"/>
    <col min="10002" max="10003" width="13.109375" bestFit="1" customWidth="1"/>
    <col min="10004" max="10004" width="15.5546875" bestFit="1" customWidth="1"/>
    <col min="10005" max="10005" width="13.6640625" bestFit="1" customWidth="1"/>
    <col min="10006" max="10008" width="12.33203125" bestFit="1" customWidth="1"/>
    <col min="10009" max="10009" width="17.5546875" bestFit="1" customWidth="1"/>
    <col min="10010" max="10010" width="12.33203125" bestFit="1" customWidth="1"/>
    <col min="10011" max="10011" width="13.44140625" bestFit="1" customWidth="1"/>
    <col min="10246" max="10246" width="33.6640625" customWidth="1"/>
    <col min="10247" max="10247" width="16" customWidth="1"/>
    <col min="10248" max="10249" width="15" bestFit="1" customWidth="1"/>
    <col min="10250" max="10250" width="16.5546875" bestFit="1" customWidth="1"/>
    <col min="10251" max="10251" width="12.5546875" customWidth="1"/>
    <col min="10252" max="10252" width="17.5546875" bestFit="1" customWidth="1"/>
    <col min="10253" max="10254" width="18.109375" bestFit="1" customWidth="1"/>
    <col min="10255" max="10255" width="12.88671875" bestFit="1" customWidth="1"/>
    <col min="10256" max="10257" width="16.5546875" bestFit="1" customWidth="1"/>
    <col min="10258" max="10259" width="13.109375" bestFit="1" customWidth="1"/>
    <col min="10260" max="10260" width="15.5546875" bestFit="1" customWidth="1"/>
    <col min="10261" max="10261" width="13.6640625" bestFit="1" customWidth="1"/>
    <col min="10262" max="10264" width="12.33203125" bestFit="1" customWidth="1"/>
    <col min="10265" max="10265" width="17.5546875" bestFit="1" customWidth="1"/>
    <col min="10266" max="10266" width="12.33203125" bestFit="1" customWidth="1"/>
    <col min="10267" max="10267" width="13.44140625" bestFit="1" customWidth="1"/>
    <col min="10502" max="10502" width="33.6640625" customWidth="1"/>
    <col min="10503" max="10503" width="16" customWidth="1"/>
    <col min="10504" max="10505" width="15" bestFit="1" customWidth="1"/>
    <col min="10506" max="10506" width="16.5546875" bestFit="1" customWidth="1"/>
    <col min="10507" max="10507" width="12.5546875" customWidth="1"/>
    <col min="10508" max="10508" width="17.5546875" bestFit="1" customWidth="1"/>
    <col min="10509" max="10510" width="18.109375" bestFit="1" customWidth="1"/>
    <col min="10511" max="10511" width="12.88671875" bestFit="1" customWidth="1"/>
    <col min="10512" max="10513" width="16.5546875" bestFit="1" customWidth="1"/>
    <col min="10514" max="10515" width="13.109375" bestFit="1" customWidth="1"/>
    <col min="10516" max="10516" width="15.5546875" bestFit="1" customWidth="1"/>
    <col min="10517" max="10517" width="13.6640625" bestFit="1" customWidth="1"/>
    <col min="10518" max="10520" width="12.33203125" bestFit="1" customWidth="1"/>
    <col min="10521" max="10521" width="17.5546875" bestFit="1" customWidth="1"/>
    <col min="10522" max="10522" width="12.33203125" bestFit="1" customWidth="1"/>
    <col min="10523" max="10523" width="13.44140625" bestFit="1" customWidth="1"/>
    <col min="10758" max="10758" width="33.6640625" customWidth="1"/>
    <col min="10759" max="10759" width="16" customWidth="1"/>
    <col min="10760" max="10761" width="15" bestFit="1" customWidth="1"/>
    <col min="10762" max="10762" width="16.5546875" bestFit="1" customWidth="1"/>
    <col min="10763" max="10763" width="12.5546875" customWidth="1"/>
    <col min="10764" max="10764" width="17.5546875" bestFit="1" customWidth="1"/>
    <col min="10765" max="10766" width="18.109375" bestFit="1" customWidth="1"/>
    <col min="10767" max="10767" width="12.88671875" bestFit="1" customWidth="1"/>
    <col min="10768" max="10769" width="16.5546875" bestFit="1" customWidth="1"/>
    <col min="10770" max="10771" width="13.109375" bestFit="1" customWidth="1"/>
    <col min="10772" max="10772" width="15.5546875" bestFit="1" customWidth="1"/>
    <col min="10773" max="10773" width="13.6640625" bestFit="1" customWidth="1"/>
    <col min="10774" max="10776" width="12.33203125" bestFit="1" customWidth="1"/>
    <col min="10777" max="10777" width="17.5546875" bestFit="1" customWidth="1"/>
    <col min="10778" max="10778" width="12.33203125" bestFit="1" customWidth="1"/>
    <col min="10779" max="10779" width="13.44140625" bestFit="1" customWidth="1"/>
    <col min="11014" max="11014" width="33.6640625" customWidth="1"/>
    <col min="11015" max="11015" width="16" customWidth="1"/>
    <col min="11016" max="11017" width="15" bestFit="1" customWidth="1"/>
    <col min="11018" max="11018" width="16.5546875" bestFit="1" customWidth="1"/>
    <col min="11019" max="11019" width="12.5546875" customWidth="1"/>
    <col min="11020" max="11020" width="17.5546875" bestFit="1" customWidth="1"/>
    <col min="11021" max="11022" width="18.109375" bestFit="1" customWidth="1"/>
    <col min="11023" max="11023" width="12.88671875" bestFit="1" customWidth="1"/>
    <col min="11024" max="11025" width="16.5546875" bestFit="1" customWidth="1"/>
    <col min="11026" max="11027" width="13.109375" bestFit="1" customWidth="1"/>
    <col min="11028" max="11028" width="15.5546875" bestFit="1" customWidth="1"/>
    <col min="11029" max="11029" width="13.6640625" bestFit="1" customWidth="1"/>
    <col min="11030" max="11032" width="12.33203125" bestFit="1" customWidth="1"/>
    <col min="11033" max="11033" width="17.5546875" bestFit="1" customWidth="1"/>
    <col min="11034" max="11034" width="12.33203125" bestFit="1" customWidth="1"/>
    <col min="11035" max="11035" width="13.44140625" bestFit="1" customWidth="1"/>
    <col min="11270" max="11270" width="33.6640625" customWidth="1"/>
    <col min="11271" max="11271" width="16" customWidth="1"/>
    <col min="11272" max="11273" width="15" bestFit="1" customWidth="1"/>
    <col min="11274" max="11274" width="16.5546875" bestFit="1" customWidth="1"/>
    <col min="11275" max="11275" width="12.5546875" customWidth="1"/>
    <col min="11276" max="11276" width="17.5546875" bestFit="1" customWidth="1"/>
    <col min="11277" max="11278" width="18.109375" bestFit="1" customWidth="1"/>
    <col min="11279" max="11279" width="12.88671875" bestFit="1" customWidth="1"/>
    <col min="11280" max="11281" width="16.5546875" bestFit="1" customWidth="1"/>
    <col min="11282" max="11283" width="13.109375" bestFit="1" customWidth="1"/>
    <col min="11284" max="11284" width="15.5546875" bestFit="1" customWidth="1"/>
    <col min="11285" max="11285" width="13.6640625" bestFit="1" customWidth="1"/>
    <col min="11286" max="11288" width="12.33203125" bestFit="1" customWidth="1"/>
    <col min="11289" max="11289" width="17.5546875" bestFit="1" customWidth="1"/>
    <col min="11290" max="11290" width="12.33203125" bestFit="1" customWidth="1"/>
    <col min="11291" max="11291" width="13.44140625" bestFit="1" customWidth="1"/>
    <col min="11526" max="11526" width="33.6640625" customWidth="1"/>
    <col min="11527" max="11527" width="16" customWidth="1"/>
    <col min="11528" max="11529" width="15" bestFit="1" customWidth="1"/>
    <col min="11530" max="11530" width="16.5546875" bestFit="1" customWidth="1"/>
    <col min="11531" max="11531" width="12.5546875" customWidth="1"/>
    <col min="11532" max="11532" width="17.5546875" bestFit="1" customWidth="1"/>
    <col min="11533" max="11534" width="18.109375" bestFit="1" customWidth="1"/>
    <col min="11535" max="11535" width="12.88671875" bestFit="1" customWidth="1"/>
    <col min="11536" max="11537" width="16.5546875" bestFit="1" customWidth="1"/>
    <col min="11538" max="11539" width="13.109375" bestFit="1" customWidth="1"/>
    <col min="11540" max="11540" width="15.5546875" bestFit="1" customWidth="1"/>
    <col min="11541" max="11541" width="13.6640625" bestFit="1" customWidth="1"/>
    <col min="11542" max="11544" width="12.33203125" bestFit="1" customWidth="1"/>
    <col min="11545" max="11545" width="17.5546875" bestFit="1" customWidth="1"/>
    <col min="11546" max="11546" width="12.33203125" bestFit="1" customWidth="1"/>
    <col min="11547" max="11547" width="13.44140625" bestFit="1" customWidth="1"/>
    <col min="11782" max="11782" width="33.6640625" customWidth="1"/>
    <col min="11783" max="11783" width="16" customWidth="1"/>
    <col min="11784" max="11785" width="15" bestFit="1" customWidth="1"/>
    <col min="11786" max="11786" width="16.5546875" bestFit="1" customWidth="1"/>
    <col min="11787" max="11787" width="12.5546875" customWidth="1"/>
    <col min="11788" max="11788" width="17.5546875" bestFit="1" customWidth="1"/>
    <col min="11789" max="11790" width="18.109375" bestFit="1" customWidth="1"/>
    <col min="11791" max="11791" width="12.88671875" bestFit="1" customWidth="1"/>
    <col min="11792" max="11793" width="16.5546875" bestFit="1" customWidth="1"/>
    <col min="11794" max="11795" width="13.109375" bestFit="1" customWidth="1"/>
    <col min="11796" max="11796" width="15.5546875" bestFit="1" customWidth="1"/>
    <col min="11797" max="11797" width="13.6640625" bestFit="1" customWidth="1"/>
    <col min="11798" max="11800" width="12.33203125" bestFit="1" customWidth="1"/>
    <col min="11801" max="11801" width="17.5546875" bestFit="1" customWidth="1"/>
    <col min="11802" max="11802" width="12.33203125" bestFit="1" customWidth="1"/>
    <col min="11803" max="11803" width="13.44140625" bestFit="1" customWidth="1"/>
    <col min="12038" max="12038" width="33.6640625" customWidth="1"/>
    <col min="12039" max="12039" width="16" customWidth="1"/>
    <col min="12040" max="12041" width="15" bestFit="1" customWidth="1"/>
    <col min="12042" max="12042" width="16.5546875" bestFit="1" customWidth="1"/>
    <col min="12043" max="12043" width="12.5546875" customWidth="1"/>
    <col min="12044" max="12044" width="17.5546875" bestFit="1" customWidth="1"/>
    <col min="12045" max="12046" width="18.109375" bestFit="1" customWidth="1"/>
    <col min="12047" max="12047" width="12.88671875" bestFit="1" customWidth="1"/>
    <col min="12048" max="12049" width="16.5546875" bestFit="1" customWidth="1"/>
    <col min="12050" max="12051" width="13.109375" bestFit="1" customWidth="1"/>
    <col min="12052" max="12052" width="15.5546875" bestFit="1" customWidth="1"/>
    <col min="12053" max="12053" width="13.6640625" bestFit="1" customWidth="1"/>
    <col min="12054" max="12056" width="12.33203125" bestFit="1" customWidth="1"/>
    <col min="12057" max="12057" width="17.5546875" bestFit="1" customWidth="1"/>
    <col min="12058" max="12058" width="12.33203125" bestFit="1" customWidth="1"/>
    <col min="12059" max="12059" width="13.44140625" bestFit="1" customWidth="1"/>
    <col min="12294" max="12294" width="33.6640625" customWidth="1"/>
    <col min="12295" max="12295" width="16" customWidth="1"/>
    <col min="12296" max="12297" width="15" bestFit="1" customWidth="1"/>
    <col min="12298" max="12298" width="16.5546875" bestFit="1" customWidth="1"/>
    <col min="12299" max="12299" width="12.5546875" customWidth="1"/>
    <col min="12300" max="12300" width="17.5546875" bestFit="1" customWidth="1"/>
    <col min="12301" max="12302" width="18.109375" bestFit="1" customWidth="1"/>
    <col min="12303" max="12303" width="12.88671875" bestFit="1" customWidth="1"/>
    <col min="12304" max="12305" width="16.5546875" bestFit="1" customWidth="1"/>
    <col min="12306" max="12307" width="13.109375" bestFit="1" customWidth="1"/>
    <col min="12308" max="12308" width="15.5546875" bestFit="1" customWidth="1"/>
    <col min="12309" max="12309" width="13.6640625" bestFit="1" customWidth="1"/>
    <col min="12310" max="12312" width="12.33203125" bestFit="1" customWidth="1"/>
    <col min="12313" max="12313" width="17.5546875" bestFit="1" customWidth="1"/>
    <col min="12314" max="12314" width="12.33203125" bestFit="1" customWidth="1"/>
    <col min="12315" max="12315" width="13.44140625" bestFit="1" customWidth="1"/>
    <col min="12550" max="12550" width="33.6640625" customWidth="1"/>
    <col min="12551" max="12551" width="16" customWidth="1"/>
    <col min="12552" max="12553" width="15" bestFit="1" customWidth="1"/>
    <col min="12554" max="12554" width="16.5546875" bestFit="1" customWidth="1"/>
    <col min="12555" max="12555" width="12.5546875" customWidth="1"/>
    <col min="12556" max="12556" width="17.5546875" bestFit="1" customWidth="1"/>
    <col min="12557" max="12558" width="18.109375" bestFit="1" customWidth="1"/>
    <col min="12559" max="12559" width="12.88671875" bestFit="1" customWidth="1"/>
    <col min="12560" max="12561" width="16.5546875" bestFit="1" customWidth="1"/>
    <col min="12562" max="12563" width="13.109375" bestFit="1" customWidth="1"/>
    <col min="12564" max="12564" width="15.5546875" bestFit="1" customWidth="1"/>
    <col min="12565" max="12565" width="13.6640625" bestFit="1" customWidth="1"/>
    <col min="12566" max="12568" width="12.33203125" bestFit="1" customWidth="1"/>
    <col min="12569" max="12569" width="17.5546875" bestFit="1" customWidth="1"/>
    <col min="12570" max="12570" width="12.33203125" bestFit="1" customWidth="1"/>
    <col min="12571" max="12571" width="13.44140625" bestFit="1" customWidth="1"/>
    <col min="12806" max="12806" width="33.6640625" customWidth="1"/>
    <col min="12807" max="12807" width="16" customWidth="1"/>
    <col min="12808" max="12809" width="15" bestFit="1" customWidth="1"/>
    <col min="12810" max="12810" width="16.5546875" bestFit="1" customWidth="1"/>
    <col min="12811" max="12811" width="12.5546875" customWidth="1"/>
    <col min="12812" max="12812" width="17.5546875" bestFit="1" customWidth="1"/>
    <col min="12813" max="12814" width="18.109375" bestFit="1" customWidth="1"/>
    <col min="12815" max="12815" width="12.88671875" bestFit="1" customWidth="1"/>
    <col min="12816" max="12817" width="16.5546875" bestFit="1" customWidth="1"/>
    <col min="12818" max="12819" width="13.109375" bestFit="1" customWidth="1"/>
    <col min="12820" max="12820" width="15.5546875" bestFit="1" customWidth="1"/>
    <col min="12821" max="12821" width="13.6640625" bestFit="1" customWidth="1"/>
    <col min="12822" max="12824" width="12.33203125" bestFit="1" customWidth="1"/>
    <col min="12825" max="12825" width="17.5546875" bestFit="1" customWidth="1"/>
    <col min="12826" max="12826" width="12.33203125" bestFit="1" customWidth="1"/>
    <col min="12827" max="12827" width="13.44140625" bestFit="1" customWidth="1"/>
    <col min="13062" max="13062" width="33.6640625" customWidth="1"/>
    <col min="13063" max="13063" width="16" customWidth="1"/>
    <col min="13064" max="13065" width="15" bestFit="1" customWidth="1"/>
    <col min="13066" max="13066" width="16.5546875" bestFit="1" customWidth="1"/>
    <col min="13067" max="13067" width="12.5546875" customWidth="1"/>
    <col min="13068" max="13068" width="17.5546875" bestFit="1" customWidth="1"/>
    <col min="13069" max="13070" width="18.109375" bestFit="1" customWidth="1"/>
    <col min="13071" max="13071" width="12.88671875" bestFit="1" customWidth="1"/>
    <col min="13072" max="13073" width="16.5546875" bestFit="1" customWidth="1"/>
    <col min="13074" max="13075" width="13.109375" bestFit="1" customWidth="1"/>
    <col min="13076" max="13076" width="15.5546875" bestFit="1" customWidth="1"/>
    <col min="13077" max="13077" width="13.6640625" bestFit="1" customWidth="1"/>
    <col min="13078" max="13080" width="12.33203125" bestFit="1" customWidth="1"/>
    <col min="13081" max="13081" width="17.5546875" bestFit="1" customWidth="1"/>
    <col min="13082" max="13082" width="12.33203125" bestFit="1" customWidth="1"/>
    <col min="13083" max="13083" width="13.44140625" bestFit="1" customWidth="1"/>
    <col min="13318" max="13318" width="33.6640625" customWidth="1"/>
    <col min="13319" max="13319" width="16" customWidth="1"/>
    <col min="13320" max="13321" width="15" bestFit="1" customWidth="1"/>
    <col min="13322" max="13322" width="16.5546875" bestFit="1" customWidth="1"/>
    <col min="13323" max="13323" width="12.5546875" customWidth="1"/>
    <col min="13324" max="13324" width="17.5546875" bestFit="1" customWidth="1"/>
    <col min="13325" max="13326" width="18.109375" bestFit="1" customWidth="1"/>
    <col min="13327" max="13327" width="12.88671875" bestFit="1" customWidth="1"/>
    <col min="13328" max="13329" width="16.5546875" bestFit="1" customWidth="1"/>
    <col min="13330" max="13331" width="13.109375" bestFit="1" customWidth="1"/>
    <col min="13332" max="13332" width="15.5546875" bestFit="1" customWidth="1"/>
    <col min="13333" max="13333" width="13.6640625" bestFit="1" customWidth="1"/>
    <col min="13334" max="13336" width="12.33203125" bestFit="1" customWidth="1"/>
    <col min="13337" max="13337" width="17.5546875" bestFit="1" customWidth="1"/>
    <col min="13338" max="13338" width="12.33203125" bestFit="1" customWidth="1"/>
    <col min="13339" max="13339" width="13.44140625" bestFit="1" customWidth="1"/>
    <col min="13574" max="13574" width="33.6640625" customWidth="1"/>
    <col min="13575" max="13575" width="16" customWidth="1"/>
    <col min="13576" max="13577" width="15" bestFit="1" customWidth="1"/>
    <col min="13578" max="13578" width="16.5546875" bestFit="1" customWidth="1"/>
    <col min="13579" max="13579" width="12.5546875" customWidth="1"/>
    <col min="13580" max="13580" width="17.5546875" bestFit="1" customWidth="1"/>
    <col min="13581" max="13582" width="18.109375" bestFit="1" customWidth="1"/>
    <col min="13583" max="13583" width="12.88671875" bestFit="1" customWidth="1"/>
    <col min="13584" max="13585" width="16.5546875" bestFit="1" customWidth="1"/>
    <col min="13586" max="13587" width="13.109375" bestFit="1" customWidth="1"/>
    <col min="13588" max="13588" width="15.5546875" bestFit="1" customWidth="1"/>
    <col min="13589" max="13589" width="13.6640625" bestFit="1" customWidth="1"/>
    <col min="13590" max="13592" width="12.33203125" bestFit="1" customWidth="1"/>
    <col min="13593" max="13593" width="17.5546875" bestFit="1" customWidth="1"/>
    <col min="13594" max="13594" width="12.33203125" bestFit="1" customWidth="1"/>
    <col min="13595" max="13595" width="13.44140625" bestFit="1" customWidth="1"/>
    <col min="13830" max="13830" width="33.6640625" customWidth="1"/>
    <col min="13831" max="13831" width="16" customWidth="1"/>
    <col min="13832" max="13833" width="15" bestFit="1" customWidth="1"/>
    <col min="13834" max="13834" width="16.5546875" bestFit="1" customWidth="1"/>
    <col min="13835" max="13835" width="12.5546875" customWidth="1"/>
    <col min="13836" max="13836" width="17.5546875" bestFit="1" customWidth="1"/>
    <col min="13837" max="13838" width="18.109375" bestFit="1" customWidth="1"/>
    <col min="13839" max="13839" width="12.88671875" bestFit="1" customWidth="1"/>
    <col min="13840" max="13841" width="16.5546875" bestFit="1" customWidth="1"/>
    <col min="13842" max="13843" width="13.109375" bestFit="1" customWidth="1"/>
    <col min="13844" max="13844" width="15.5546875" bestFit="1" customWidth="1"/>
    <col min="13845" max="13845" width="13.6640625" bestFit="1" customWidth="1"/>
    <col min="13846" max="13848" width="12.33203125" bestFit="1" customWidth="1"/>
    <col min="13849" max="13849" width="17.5546875" bestFit="1" customWidth="1"/>
    <col min="13850" max="13850" width="12.33203125" bestFit="1" customWidth="1"/>
    <col min="13851" max="13851" width="13.44140625" bestFit="1" customWidth="1"/>
    <col min="14086" max="14086" width="33.6640625" customWidth="1"/>
    <col min="14087" max="14087" width="16" customWidth="1"/>
    <col min="14088" max="14089" width="15" bestFit="1" customWidth="1"/>
    <col min="14090" max="14090" width="16.5546875" bestFit="1" customWidth="1"/>
    <col min="14091" max="14091" width="12.5546875" customWidth="1"/>
    <col min="14092" max="14092" width="17.5546875" bestFit="1" customWidth="1"/>
    <col min="14093" max="14094" width="18.109375" bestFit="1" customWidth="1"/>
    <col min="14095" max="14095" width="12.88671875" bestFit="1" customWidth="1"/>
    <col min="14096" max="14097" width="16.5546875" bestFit="1" customWidth="1"/>
    <col min="14098" max="14099" width="13.109375" bestFit="1" customWidth="1"/>
    <col min="14100" max="14100" width="15.5546875" bestFit="1" customWidth="1"/>
    <col min="14101" max="14101" width="13.6640625" bestFit="1" customWidth="1"/>
    <col min="14102" max="14104" width="12.33203125" bestFit="1" customWidth="1"/>
    <col min="14105" max="14105" width="17.5546875" bestFit="1" customWidth="1"/>
    <col min="14106" max="14106" width="12.33203125" bestFit="1" customWidth="1"/>
    <col min="14107" max="14107" width="13.44140625" bestFit="1" customWidth="1"/>
    <col min="14342" max="14342" width="33.6640625" customWidth="1"/>
    <col min="14343" max="14343" width="16" customWidth="1"/>
    <col min="14344" max="14345" width="15" bestFit="1" customWidth="1"/>
    <col min="14346" max="14346" width="16.5546875" bestFit="1" customWidth="1"/>
    <col min="14347" max="14347" width="12.5546875" customWidth="1"/>
    <col min="14348" max="14348" width="17.5546875" bestFit="1" customWidth="1"/>
    <col min="14349" max="14350" width="18.109375" bestFit="1" customWidth="1"/>
    <col min="14351" max="14351" width="12.88671875" bestFit="1" customWidth="1"/>
    <col min="14352" max="14353" width="16.5546875" bestFit="1" customWidth="1"/>
    <col min="14354" max="14355" width="13.109375" bestFit="1" customWidth="1"/>
    <col min="14356" max="14356" width="15.5546875" bestFit="1" customWidth="1"/>
    <col min="14357" max="14357" width="13.6640625" bestFit="1" customWidth="1"/>
    <col min="14358" max="14360" width="12.33203125" bestFit="1" customWidth="1"/>
    <col min="14361" max="14361" width="17.5546875" bestFit="1" customWidth="1"/>
    <col min="14362" max="14362" width="12.33203125" bestFit="1" customWidth="1"/>
    <col min="14363" max="14363" width="13.44140625" bestFit="1" customWidth="1"/>
    <col min="14598" max="14598" width="33.6640625" customWidth="1"/>
    <col min="14599" max="14599" width="16" customWidth="1"/>
    <col min="14600" max="14601" width="15" bestFit="1" customWidth="1"/>
    <col min="14602" max="14602" width="16.5546875" bestFit="1" customWidth="1"/>
    <col min="14603" max="14603" width="12.5546875" customWidth="1"/>
    <col min="14604" max="14604" width="17.5546875" bestFit="1" customWidth="1"/>
    <col min="14605" max="14606" width="18.109375" bestFit="1" customWidth="1"/>
    <col min="14607" max="14607" width="12.88671875" bestFit="1" customWidth="1"/>
    <col min="14608" max="14609" width="16.5546875" bestFit="1" customWidth="1"/>
    <col min="14610" max="14611" width="13.109375" bestFit="1" customWidth="1"/>
    <col min="14612" max="14612" width="15.5546875" bestFit="1" customWidth="1"/>
    <col min="14613" max="14613" width="13.6640625" bestFit="1" customWidth="1"/>
    <col min="14614" max="14616" width="12.33203125" bestFit="1" customWidth="1"/>
    <col min="14617" max="14617" width="17.5546875" bestFit="1" customWidth="1"/>
    <col min="14618" max="14618" width="12.33203125" bestFit="1" customWidth="1"/>
    <col min="14619" max="14619" width="13.44140625" bestFit="1" customWidth="1"/>
    <col min="14854" max="14854" width="33.6640625" customWidth="1"/>
    <col min="14855" max="14855" width="16" customWidth="1"/>
    <col min="14856" max="14857" width="15" bestFit="1" customWidth="1"/>
    <col min="14858" max="14858" width="16.5546875" bestFit="1" customWidth="1"/>
    <col min="14859" max="14859" width="12.5546875" customWidth="1"/>
    <col min="14860" max="14860" width="17.5546875" bestFit="1" customWidth="1"/>
    <col min="14861" max="14862" width="18.109375" bestFit="1" customWidth="1"/>
    <col min="14863" max="14863" width="12.88671875" bestFit="1" customWidth="1"/>
    <col min="14864" max="14865" width="16.5546875" bestFit="1" customWidth="1"/>
    <col min="14866" max="14867" width="13.109375" bestFit="1" customWidth="1"/>
    <col min="14868" max="14868" width="15.5546875" bestFit="1" customWidth="1"/>
    <col min="14869" max="14869" width="13.6640625" bestFit="1" customWidth="1"/>
    <col min="14870" max="14872" width="12.33203125" bestFit="1" customWidth="1"/>
    <col min="14873" max="14873" width="17.5546875" bestFit="1" customWidth="1"/>
    <col min="14874" max="14874" width="12.33203125" bestFit="1" customWidth="1"/>
    <col min="14875" max="14875" width="13.44140625" bestFit="1" customWidth="1"/>
    <col min="15110" max="15110" width="33.6640625" customWidth="1"/>
    <col min="15111" max="15111" width="16" customWidth="1"/>
    <col min="15112" max="15113" width="15" bestFit="1" customWidth="1"/>
    <col min="15114" max="15114" width="16.5546875" bestFit="1" customWidth="1"/>
    <col min="15115" max="15115" width="12.5546875" customWidth="1"/>
    <col min="15116" max="15116" width="17.5546875" bestFit="1" customWidth="1"/>
    <col min="15117" max="15118" width="18.109375" bestFit="1" customWidth="1"/>
    <col min="15119" max="15119" width="12.88671875" bestFit="1" customWidth="1"/>
    <col min="15120" max="15121" width="16.5546875" bestFit="1" customWidth="1"/>
    <col min="15122" max="15123" width="13.109375" bestFit="1" customWidth="1"/>
    <col min="15124" max="15124" width="15.5546875" bestFit="1" customWidth="1"/>
    <col min="15125" max="15125" width="13.6640625" bestFit="1" customWidth="1"/>
    <col min="15126" max="15128" width="12.33203125" bestFit="1" customWidth="1"/>
    <col min="15129" max="15129" width="17.5546875" bestFit="1" customWidth="1"/>
    <col min="15130" max="15130" width="12.33203125" bestFit="1" customWidth="1"/>
    <col min="15131" max="15131" width="13.44140625" bestFit="1" customWidth="1"/>
    <col min="15366" max="15366" width="33.6640625" customWidth="1"/>
    <col min="15367" max="15367" width="16" customWidth="1"/>
    <col min="15368" max="15369" width="15" bestFit="1" customWidth="1"/>
    <col min="15370" max="15370" width="16.5546875" bestFit="1" customWidth="1"/>
    <col min="15371" max="15371" width="12.5546875" customWidth="1"/>
    <col min="15372" max="15372" width="17.5546875" bestFit="1" customWidth="1"/>
    <col min="15373" max="15374" width="18.109375" bestFit="1" customWidth="1"/>
    <col min="15375" max="15375" width="12.88671875" bestFit="1" customWidth="1"/>
    <col min="15376" max="15377" width="16.5546875" bestFit="1" customWidth="1"/>
    <col min="15378" max="15379" width="13.109375" bestFit="1" customWidth="1"/>
    <col min="15380" max="15380" width="15.5546875" bestFit="1" customWidth="1"/>
    <col min="15381" max="15381" width="13.6640625" bestFit="1" customWidth="1"/>
    <col min="15382" max="15384" width="12.33203125" bestFit="1" customWidth="1"/>
    <col min="15385" max="15385" width="17.5546875" bestFit="1" customWidth="1"/>
    <col min="15386" max="15386" width="12.33203125" bestFit="1" customWidth="1"/>
    <col min="15387" max="15387" width="13.44140625" bestFit="1" customWidth="1"/>
    <col min="15622" max="15622" width="33.6640625" customWidth="1"/>
    <col min="15623" max="15623" width="16" customWidth="1"/>
    <col min="15624" max="15625" width="15" bestFit="1" customWidth="1"/>
    <col min="15626" max="15626" width="16.5546875" bestFit="1" customWidth="1"/>
    <col min="15627" max="15627" width="12.5546875" customWidth="1"/>
    <col min="15628" max="15628" width="17.5546875" bestFit="1" customWidth="1"/>
    <col min="15629" max="15630" width="18.109375" bestFit="1" customWidth="1"/>
    <col min="15631" max="15631" width="12.88671875" bestFit="1" customWidth="1"/>
    <col min="15632" max="15633" width="16.5546875" bestFit="1" customWidth="1"/>
    <col min="15634" max="15635" width="13.109375" bestFit="1" customWidth="1"/>
    <col min="15636" max="15636" width="15.5546875" bestFit="1" customWidth="1"/>
    <col min="15637" max="15637" width="13.6640625" bestFit="1" customWidth="1"/>
    <col min="15638" max="15640" width="12.33203125" bestFit="1" customWidth="1"/>
    <col min="15641" max="15641" width="17.5546875" bestFit="1" customWidth="1"/>
    <col min="15642" max="15642" width="12.33203125" bestFit="1" customWidth="1"/>
    <col min="15643" max="15643" width="13.44140625" bestFit="1" customWidth="1"/>
    <col min="15878" max="15878" width="33.6640625" customWidth="1"/>
    <col min="15879" max="15879" width="16" customWidth="1"/>
    <col min="15880" max="15881" width="15" bestFit="1" customWidth="1"/>
    <col min="15882" max="15882" width="16.5546875" bestFit="1" customWidth="1"/>
    <col min="15883" max="15883" width="12.5546875" customWidth="1"/>
    <col min="15884" max="15884" width="17.5546875" bestFit="1" customWidth="1"/>
    <col min="15885" max="15886" width="18.109375" bestFit="1" customWidth="1"/>
    <col min="15887" max="15887" width="12.88671875" bestFit="1" customWidth="1"/>
    <col min="15888" max="15889" width="16.5546875" bestFit="1" customWidth="1"/>
    <col min="15890" max="15891" width="13.109375" bestFit="1" customWidth="1"/>
    <col min="15892" max="15892" width="15.5546875" bestFit="1" customWidth="1"/>
    <col min="15893" max="15893" width="13.6640625" bestFit="1" customWidth="1"/>
    <col min="15894" max="15896" width="12.33203125" bestFit="1" customWidth="1"/>
    <col min="15897" max="15897" width="17.5546875" bestFit="1" customWidth="1"/>
    <col min="15898" max="15898" width="12.33203125" bestFit="1" customWidth="1"/>
    <col min="15899" max="15899" width="13.44140625" bestFit="1" customWidth="1"/>
    <col min="16134" max="16134" width="33.6640625" customWidth="1"/>
    <col min="16135" max="16135" width="16" customWidth="1"/>
    <col min="16136" max="16137" width="15" bestFit="1" customWidth="1"/>
    <col min="16138" max="16138" width="16.5546875" bestFit="1" customWidth="1"/>
    <col min="16139" max="16139" width="12.5546875" customWidth="1"/>
    <col min="16140" max="16140" width="17.5546875" bestFit="1" customWidth="1"/>
    <col min="16141" max="16142" width="18.109375" bestFit="1" customWidth="1"/>
    <col min="16143" max="16143" width="12.88671875" bestFit="1" customWidth="1"/>
    <col min="16144" max="16145" width="16.5546875" bestFit="1" customWidth="1"/>
    <col min="16146" max="16147" width="13.109375" bestFit="1" customWidth="1"/>
    <col min="16148" max="16148" width="15.5546875" bestFit="1" customWidth="1"/>
    <col min="16149" max="16149" width="13.6640625" bestFit="1" customWidth="1"/>
    <col min="16150" max="16152" width="12.33203125" bestFit="1" customWidth="1"/>
    <col min="16153" max="16153" width="17.5546875" bestFit="1" customWidth="1"/>
    <col min="16154" max="16154" width="12.33203125" bestFit="1" customWidth="1"/>
    <col min="16155" max="16155" width="13.44140625" bestFit="1" customWidth="1"/>
  </cols>
  <sheetData>
    <row r="1" spans="1:27" ht="14.4">
      <c r="C1" s="538"/>
      <c r="D1" s="538"/>
      <c r="E1" s="538"/>
      <c r="F1" s="538"/>
      <c r="G1" s="538"/>
      <c r="H1" s="538"/>
      <c r="I1" s="538"/>
      <c r="J1" s="538"/>
      <c r="K1" s="538"/>
      <c r="L1" s="538"/>
      <c r="M1" s="538"/>
      <c r="N1" s="538"/>
      <c r="O1" s="538"/>
      <c r="P1" s="538"/>
      <c r="Q1" s="538"/>
      <c r="R1" s="538"/>
      <c r="S1" s="538"/>
      <c r="T1" s="538"/>
      <c r="U1" s="538"/>
      <c r="V1" s="538"/>
      <c r="W1" s="538"/>
      <c r="X1" s="538"/>
      <c r="Y1" s="538"/>
      <c r="Z1" s="538"/>
    </row>
    <row r="2" spans="1:27" s="351" customFormat="1" ht="31.5" customHeight="1">
      <c r="B2"/>
      <c r="C2" s="539" t="s">
        <v>248</v>
      </c>
      <c r="D2" s="349" t="s">
        <v>249</v>
      </c>
      <c r="E2" s="539" t="s">
        <v>250</v>
      </c>
      <c r="F2" s="539"/>
      <c r="G2" s="350" t="s">
        <v>249</v>
      </c>
      <c r="H2" s="350" t="s">
        <v>251</v>
      </c>
      <c r="I2" s="540" t="s">
        <v>252</v>
      </c>
      <c r="J2" s="541"/>
      <c r="K2" s="541"/>
      <c r="L2" s="541"/>
      <c r="M2" s="541"/>
      <c r="N2" s="541"/>
      <c r="O2" s="542"/>
      <c r="P2" s="543" t="s">
        <v>253</v>
      </c>
      <c r="Q2" s="544"/>
      <c r="R2" s="544"/>
      <c r="S2" s="544"/>
      <c r="T2" s="545"/>
      <c r="U2" s="546" t="s">
        <v>254</v>
      </c>
      <c r="V2" s="547"/>
      <c r="W2" s="547"/>
      <c r="X2" s="548"/>
      <c r="Y2" s="549" t="s">
        <v>255</v>
      </c>
      <c r="Z2" s="551" t="s">
        <v>256</v>
      </c>
    </row>
    <row r="3" spans="1:27" s="351" customFormat="1" ht="39.6" customHeight="1">
      <c r="B3"/>
      <c r="C3" s="539"/>
      <c r="D3" s="352">
        <v>45473</v>
      </c>
      <c r="E3" s="349" t="s">
        <v>257</v>
      </c>
      <c r="F3" s="349" t="s">
        <v>258</v>
      </c>
      <c r="G3" s="353">
        <v>45291</v>
      </c>
      <c r="H3" s="350" t="s">
        <v>259</v>
      </c>
      <c r="I3" s="354" t="s">
        <v>260</v>
      </c>
      <c r="J3" s="355" t="s">
        <v>261</v>
      </c>
      <c r="K3" s="355" t="s">
        <v>262</v>
      </c>
      <c r="L3" s="355" t="s">
        <v>263</v>
      </c>
      <c r="M3" s="355" t="s">
        <v>264</v>
      </c>
      <c r="N3" s="355" t="s">
        <v>265</v>
      </c>
      <c r="O3" s="355" t="s">
        <v>266</v>
      </c>
      <c r="P3" s="356" t="s">
        <v>233</v>
      </c>
      <c r="Q3" s="356" t="s">
        <v>267</v>
      </c>
      <c r="R3" s="356" t="s">
        <v>268</v>
      </c>
      <c r="S3" s="356" t="s">
        <v>235</v>
      </c>
      <c r="T3" s="356" t="s">
        <v>236</v>
      </c>
      <c r="U3" s="357" t="s">
        <v>269</v>
      </c>
      <c r="V3" s="357" t="s">
        <v>270</v>
      </c>
      <c r="W3" s="357" t="s">
        <v>271</v>
      </c>
      <c r="X3" s="357" t="s">
        <v>272</v>
      </c>
      <c r="Y3" s="550"/>
      <c r="Z3" s="551"/>
    </row>
    <row r="4" spans="1:27" s="364" customFormat="1" ht="12.75" customHeight="1">
      <c r="A4" s="364">
        <f>+LEN(B4)</f>
        <v>1</v>
      </c>
      <c r="B4" s="399">
        <v>1</v>
      </c>
      <c r="C4" s="400" t="s">
        <v>132</v>
      </c>
      <c r="D4" s="359">
        <f>+IF(VLOOKUP(C4,'BG SISTEMA'!B9:G272,6,FALSE)=15,VLOOKUP('CA EF (2)'!C4,'BG SISTEMA'!B9:F272,5,FALSE),0)</f>
        <v>0</v>
      </c>
      <c r="E4" s="360"/>
      <c r="F4" s="360"/>
      <c r="G4" s="361">
        <v>0</v>
      </c>
      <c r="H4" s="361">
        <f t="shared" ref="H4:H67" si="0">+D4+E4-F4-G4</f>
        <v>0</v>
      </c>
      <c r="I4" s="361">
        <v>0</v>
      </c>
      <c r="J4" s="361">
        <v>0</v>
      </c>
      <c r="K4" s="361">
        <v>0</v>
      </c>
      <c r="L4" s="361">
        <v>0</v>
      </c>
      <c r="M4" s="361">
        <v>0</v>
      </c>
      <c r="N4" s="361">
        <v>0</v>
      </c>
      <c r="O4" s="361">
        <v>0</v>
      </c>
      <c r="P4" s="361">
        <v>0</v>
      </c>
      <c r="Q4" s="361">
        <v>0</v>
      </c>
      <c r="R4" s="361">
        <v>0</v>
      </c>
      <c r="S4" s="361">
        <v>0</v>
      </c>
      <c r="T4" s="361">
        <v>0</v>
      </c>
      <c r="U4" s="361">
        <v>0</v>
      </c>
      <c r="V4" s="361">
        <v>0</v>
      </c>
      <c r="W4" s="361">
        <v>0</v>
      </c>
      <c r="X4" s="361">
        <v>0</v>
      </c>
      <c r="Y4" s="361">
        <v>0</v>
      </c>
      <c r="Z4" s="362">
        <f t="shared" ref="Z4:Z67" si="1">SUM(H4:Y4)</f>
        <v>0</v>
      </c>
      <c r="AA4" s="363"/>
    </row>
    <row r="5" spans="1:27" s="364" customFormat="1" ht="12.75" customHeight="1">
      <c r="A5" s="364">
        <f t="shared" ref="A5:A80" si="2">+LEN(B5)</f>
        <v>2</v>
      </c>
      <c r="B5" s="399">
        <v>11</v>
      </c>
      <c r="C5" s="400" t="s">
        <v>1707</v>
      </c>
      <c r="D5" s="359">
        <f>+IF(VLOOKUP(C5,'BG SISTEMA'!B10:G273,6,FALSE)=15,VLOOKUP('CA EF (2)'!C5,'BG SISTEMA'!B10:F273,5,FALSE),0)</f>
        <v>0</v>
      </c>
      <c r="E5" s="360"/>
      <c r="F5" s="360"/>
      <c r="G5" s="361">
        <v>0</v>
      </c>
      <c r="H5" s="361">
        <f t="shared" si="0"/>
        <v>0</v>
      </c>
      <c r="I5" s="361">
        <v>0</v>
      </c>
      <c r="J5" s="361">
        <v>0</v>
      </c>
      <c r="K5" s="361">
        <v>0</v>
      </c>
      <c r="L5" s="361">
        <v>0</v>
      </c>
      <c r="M5" s="361">
        <v>0</v>
      </c>
      <c r="N5" s="361">
        <v>0</v>
      </c>
      <c r="O5" s="361">
        <v>0</v>
      </c>
      <c r="P5" s="361">
        <v>0</v>
      </c>
      <c r="Q5" s="361">
        <v>0</v>
      </c>
      <c r="R5" s="361">
        <v>0</v>
      </c>
      <c r="S5" s="361">
        <v>0</v>
      </c>
      <c r="T5" s="361">
        <v>0</v>
      </c>
      <c r="U5" s="361">
        <v>0</v>
      </c>
      <c r="V5" s="361">
        <v>0</v>
      </c>
      <c r="W5" s="361">
        <v>0</v>
      </c>
      <c r="X5" s="361">
        <v>0</v>
      </c>
      <c r="Y5" s="361">
        <v>0</v>
      </c>
      <c r="Z5" s="362">
        <f t="shared" si="1"/>
        <v>0</v>
      </c>
      <c r="AA5" s="365"/>
    </row>
    <row r="6" spans="1:27" s="364" customFormat="1" ht="12.75" customHeight="1">
      <c r="A6" s="364">
        <f t="shared" si="2"/>
        <v>5</v>
      </c>
      <c r="B6" s="399">
        <v>11020</v>
      </c>
      <c r="C6" s="400" t="s">
        <v>140</v>
      </c>
      <c r="D6" s="359">
        <f>+IF(VLOOKUP(C6,'BG SISTEMA'!B11:G274,6,FALSE)=15,VLOOKUP('CA EF (2)'!C6,'BG SISTEMA'!B11:F274,5,FALSE),0)</f>
        <v>0</v>
      </c>
      <c r="E6" s="360"/>
      <c r="F6" s="360"/>
      <c r="G6" s="361">
        <v>0</v>
      </c>
      <c r="H6" s="361">
        <f t="shared" si="0"/>
        <v>0</v>
      </c>
      <c r="I6" s="361">
        <v>0</v>
      </c>
      <c r="J6" s="361">
        <v>0</v>
      </c>
      <c r="K6" s="361">
        <v>0</v>
      </c>
      <c r="L6" s="361">
        <v>0</v>
      </c>
      <c r="M6" s="361">
        <v>0</v>
      </c>
      <c r="N6" s="361">
        <v>0</v>
      </c>
      <c r="O6" s="361">
        <v>0</v>
      </c>
      <c r="P6" s="361">
        <v>0</v>
      </c>
      <c r="Q6" s="361">
        <v>0</v>
      </c>
      <c r="R6" s="361">
        <v>0</v>
      </c>
      <c r="S6" s="361">
        <v>0</v>
      </c>
      <c r="T6" s="361">
        <v>0</v>
      </c>
      <c r="U6" s="361">
        <v>0</v>
      </c>
      <c r="V6" s="361">
        <v>0</v>
      </c>
      <c r="W6" s="361">
        <v>0</v>
      </c>
      <c r="X6" s="361">
        <v>0</v>
      </c>
      <c r="Y6" s="361">
        <v>0</v>
      </c>
      <c r="Z6" s="362">
        <f t="shared" si="1"/>
        <v>0</v>
      </c>
      <c r="AA6" s="365"/>
    </row>
    <row r="7" spans="1:27" s="364" customFormat="1" ht="12.75" customHeight="1">
      <c r="A7" s="364">
        <f t="shared" si="2"/>
        <v>8</v>
      </c>
      <c r="B7" s="399">
        <v>11020105</v>
      </c>
      <c r="C7" s="400" t="s">
        <v>1708</v>
      </c>
      <c r="D7" s="359">
        <f>+IF(VLOOKUP(C7,'BG SISTEMA'!B12:G275,6,FALSE)=15,VLOOKUP('CA EF (2)'!C7,'BG SISTEMA'!B12:F275,5,FALSE),0)</f>
        <v>0</v>
      </c>
      <c r="E7" s="360"/>
      <c r="F7" s="360"/>
      <c r="G7" s="361">
        <v>0</v>
      </c>
      <c r="H7" s="361">
        <f t="shared" si="0"/>
        <v>0</v>
      </c>
      <c r="I7" s="361">
        <v>0</v>
      </c>
      <c r="J7" s="361">
        <v>0</v>
      </c>
      <c r="K7" s="361">
        <v>0</v>
      </c>
      <c r="L7" s="361">
        <v>0</v>
      </c>
      <c r="M7" s="361">
        <v>0</v>
      </c>
      <c r="N7" s="361">
        <v>0</v>
      </c>
      <c r="O7" s="361">
        <v>0</v>
      </c>
      <c r="P7" s="361">
        <v>0</v>
      </c>
      <c r="Q7" s="361">
        <v>0</v>
      </c>
      <c r="R7" s="361">
        <v>0</v>
      </c>
      <c r="S7" s="361">
        <v>0</v>
      </c>
      <c r="T7" s="361">
        <v>0</v>
      </c>
      <c r="U7" s="361">
        <v>0</v>
      </c>
      <c r="V7" s="361">
        <v>0</v>
      </c>
      <c r="W7" s="361">
        <v>0</v>
      </c>
      <c r="X7" s="361">
        <v>0</v>
      </c>
      <c r="Y7" s="361">
        <v>0</v>
      </c>
      <c r="Z7" s="362">
        <f t="shared" si="1"/>
        <v>0</v>
      </c>
      <c r="AA7" s="365"/>
    </row>
    <row r="8" spans="1:27" s="364" customFormat="1" ht="12.75" customHeight="1">
      <c r="A8" s="364">
        <f t="shared" si="2"/>
        <v>11</v>
      </c>
      <c r="B8" s="399">
        <v>11020105002</v>
      </c>
      <c r="C8" s="400" t="s">
        <v>1709</v>
      </c>
      <c r="D8" s="359">
        <f>+IF(VLOOKUP(C8,'BG SISTEMA'!B13:G276,6,FALSE)=15,VLOOKUP('CA EF (2)'!C8,'BG SISTEMA'!B13:F276,5,FALSE),0)</f>
        <v>0</v>
      </c>
      <c r="E8" s="360"/>
      <c r="F8" s="360"/>
      <c r="G8" s="361">
        <v>0</v>
      </c>
      <c r="H8" s="361">
        <f t="shared" si="0"/>
        <v>0</v>
      </c>
      <c r="I8" s="361">
        <v>0</v>
      </c>
      <c r="J8" s="361">
        <v>0</v>
      </c>
      <c r="K8" s="361">
        <v>0</v>
      </c>
      <c r="L8" s="361">
        <v>0</v>
      </c>
      <c r="M8" s="361">
        <v>0</v>
      </c>
      <c r="N8" s="361">
        <v>0</v>
      </c>
      <c r="O8" s="361">
        <v>0</v>
      </c>
      <c r="P8" s="361">
        <v>0</v>
      </c>
      <c r="Q8" s="361">
        <v>0</v>
      </c>
      <c r="R8" s="361">
        <v>0</v>
      </c>
      <c r="S8" s="361">
        <v>0</v>
      </c>
      <c r="T8" s="361">
        <v>0</v>
      </c>
      <c r="U8" s="361">
        <v>0</v>
      </c>
      <c r="V8" s="361">
        <v>0</v>
      </c>
      <c r="W8" s="361">
        <v>0</v>
      </c>
      <c r="X8" s="361">
        <v>0</v>
      </c>
      <c r="Y8" s="361">
        <v>0</v>
      </c>
      <c r="Z8" s="362">
        <f t="shared" si="1"/>
        <v>0</v>
      </c>
      <c r="AA8" s="365"/>
    </row>
    <row r="9" spans="1:27" s="364" customFormat="1" ht="12.75" customHeight="1">
      <c r="A9" s="364">
        <f t="shared" si="2"/>
        <v>13</v>
      </c>
      <c r="B9" s="399">
        <v>1102010500202</v>
      </c>
      <c r="C9" s="400" t="s">
        <v>1709</v>
      </c>
      <c r="D9" s="359">
        <f>+IF(VLOOKUP(C9,'BG SISTEMA'!B14:G277,6,FALSE)=15,VLOOKUP('CA EF (2)'!C9,'BG SISTEMA'!B14:F277,5,FALSE),0)</f>
        <v>0</v>
      </c>
      <c r="E9" s="360"/>
      <c r="F9" s="360"/>
      <c r="G9" s="361">
        <v>0</v>
      </c>
      <c r="H9" s="361">
        <f t="shared" si="0"/>
        <v>0</v>
      </c>
      <c r="I9" s="361">
        <v>0</v>
      </c>
      <c r="J9" s="361">
        <v>0</v>
      </c>
      <c r="K9" s="361">
        <v>0</v>
      </c>
      <c r="L9" s="361">
        <v>0</v>
      </c>
      <c r="M9" s="361">
        <v>0</v>
      </c>
      <c r="N9" s="361">
        <v>0</v>
      </c>
      <c r="O9" s="361">
        <v>0</v>
      </c>
      <c r="P9" s="361">
        <v>0</v>
      </c>
      <c r="Q9" s="361">
        <v>0</v>
      </c>
      <c r="R9" s="361">
        <v>0</v>
      </c>
      <c r="S9" s="361">
        <v>0</v>
      </c>
      <c r="T9" s="361">
        <v>0</v>
      </c>
      <c r="U9" s="361">
        <v>0</v>
      </c>
      <c r="V9" s="361">
        <v>0</v>
      </c>
      <c r="W9" s="361">
        <v>0</v>
      </c>
      <c r="X9" s="361">
        <v>0</v>
      </c>
      <c r="Y9" s="361">
        <v>0</v>
      </c>
      <c r="Z9" s="362">
        <f t="shared" si="1"/>
        <v>0</v>
      </c>
      <c r="AA9" s="365"/>
    </row>
    <row r="10" spans="1:27" s="364" customFormat="1" ht="12.75" customHeight="1">
      <c r="A10" s="364">
        <f t="shared" si="2"/>
        <v>15</v>
      </c>
      <c r="B10" s="398">
        <v>110201050020201</v>
      </c>
      <c r="C10" s="401" t="s">
        <v>291</v>
      </c>
      <c r="D10" s="359">
        <f>+IF(VLOOKUP(C10,'BG SISTEMA'!B15:G278,6,FALSE)=15,VLOOKUP('CA EF (2)'!C10,'BG SISTEMA'!B15:F278,5,FALSE),0)</f>
        <v>39156300</v>
      </c>
      <c r="E10" s="360"/>
      <c r="F10" s="360"/>
      <c r="G10" s="361">
        <v>36317949.911000013</v>
      </c>
      <c r="H10" s="361">
        <f t="shared" si="0"/>
        <v>2838350.0889999866</v>
      </c>
      <c r="I10" s="361">
        <v>0</v>
      </c>
      <c r="J10" s="361">
        <v>0</v>
      </c>
      <c r="K10" s="361">
        <v>0</v>
      </c>
      <c r="L10" s="361">
        <v>0</v>
      </c>
      <c r="M10" s="361">
        <v>0</v>
      </c>
      <c r="N10" s="361">
        <v>0</v>
      </c>
      <c r="O10" s="361">
        <v>0</v>
      </c>
      <c r="P10" s="361">
        <v>0</v>
      </c>
      <c r="Q10" s="361">
        <v>0</v>
      </c>
      <c r="R10" s="361">
        <v>0</v>
      </c>
      <c r="S10" s="361">
        <v>0</v>
      </c>
      <c r="T10" s="361">
        <v>0</v>
      </c>
      <c r="U10" s="361">
        <v>0</v>
      </c>
      <c r="V10" s="361">
        <v>0</v>
      </c>
      <c r="W10" s="361">
        <v>0</v>
      </c>
      <c r="X10" s="361">
        <v>0</v>
      </c>
      <c r="Y10" s="361">
        <v>0</v>
      </c>
      <c r="Z10" s="362">
        <f t="shared" si="1"/>
        <v>2838350.0889999866</v>
      </c>
      <c r="AA10" s="365"/>
    </row>
    <row r="11" spans="1:27" s="364" customFormat="1" ht="12.75" customHeight="1">
      <c r="A11" s="364">
        <f t="shared" si="2"/>
        <v>15</v>
      </c>
      <c r="B11" s="398">
        <v>110201050020299</v>
      </c>
      <c r="C11" s="401" t="s">
        <v>292</v>
      </c>
      <c r="D11" s="359">
        <f>+IF(VLOOKUP(C11,'BG SISTEMA'!B16:G279,6,FALSE)=15,VLOOKUP('CA EF (2)'!C11,'BG SISTEMA'!B16:F279,5,FALSE),0)</f>
        <v>7000000</v>
      </c>
      <c r="E11" s="360"/>
      <c r="F11" s="360"/>
      <c r="G11" s="361">
        <v>6999998.7181854248</v>
      </c>
      <c r="H11" s="361">
        <f t="shared" si="0"/>
        <v>1.2818145751953125</v>
      </c>
      <c r="I11" s="361">
        <v>0</v>
      </c>
      <c r="J11" s="361">
        <v>0</v>
      </c>
      <c r="K11" s="361">
        <v>0</v>
      </c>
      <c r="L11" s="361">
        <v>0</v>
      </c>
      <c r="M11" s="361">
        <v>0</v>
      </c>
      <c r="N11" s="361">
        <v>0</v>
      </c>
      <c r="O11" s="361">
        <v>0</v>
      </c>
      <c r="P11" s="361">
        <v>0</v>
      </c>
      <c r="Q11" s="361">
        <v>0</v>
      </c>
      <c r="R11" s="361">
        <v>0</v>
      </c>
      <c r="S11" s="361">
        <v>0</v>
      </c>
      <c r="T11" s="361">
        <v>0</v>
      </c>
      <c r="U11" s="361">
        <v>0</v>
      </c>
      <c r="V11" s="361">
        <v>0</v>
      </c>
      <c r="W11" s="361">
        <v>0</v>
      </c>
      <c r="X11" s="361">
        <v>0</v>
      </c>
      <c r="Y11" s="361">
        <v>0</v>
      </c>
      <c r="Z11" s="362">
        <f t="shared" si="1"/>
        <v>1.2818145751953125</v>
      </c>
      <c r="AA11" s="365"/>
    </row>
    <row r="12" spans="1:27" s="364" customFormat="1" ht="12.75" customHeight="1">
      <c r="A12" s="364">
        <f t="shared" si="2"/>
        <v>8</v>
      </c>
      <c r="B12" s="399">
        <v>11020107</v>
      </c>
      <c r="C12" s="400" t="s">
        <v>1710</v>
      </c>
      <c r="D12" s="359">
        <f>+IF(VLOOKUP(C12,'BG SISTEMA'!B17:G280,6,FALSE)=15,VLOOKUP('CA EF (2)'!C12,'BG SISTEMA'!B17:F280,5,FALSE),0)</f>
        <v>0</v>
      </c>
      <c r="E12" s="360"/>
      <c r="F12" s="360"/>
      <c r="G12" s="361">
        <v>0</v>
      </c>
      <c r="H12" s="361">
        <f t="shared" si="0"/>
        <v>0</v>
      </c>
      <c r="I12" s="361">
        <v>0</v>
      </c>
      <c r="J12" s="361">
        <v>0</v>
      </c>
      <c r="K12" s="361">
        <v>0</v>
      </c>
      <c r="L12" s="361">
        <v>0</v>
      </c>
      <c r="M12" s="361">
        <v>0</v>
      </c>
      <c r="N12" s="361">
        <v>0</v>
      </c>
      <c r="O12" s="361">
        <v>0</v>
      </c>
      <c r="P12" s="361">
        <v>0</v>
      </c>
      <c r="Q12" s="361">
        <v>0</v>
      </c>
      <c r="R12" s="361">
        <v>0</v>
      </c>
      <c r="S12" s="361">
        <v>0</v>
      </c>
      <c r="T12" s="361">
        <v>0</v>
      </c>
      <c r="U12" s="361">
        <v>0</v>
      </c>
      <c r="V12" s="361">
        <v>0</v>
      </c>
      <c r="W12" s="361">
        <v>0</v>
      </c>
      <c r="X12" s="361">
        <v>0</v>
      </c>
      <c r="Y12" s="361">
        <v>0</v>
      </c>
      <c r="Z12" s="362">
        <f t="shared" si="1"/>
        <v>0</v>
      </c>
      <c r="AA12" s="365"/>
    </row>
    <row r="13" spans="1:27" s="364" customFormat="1" ht="12.75" customHeight="1">
      <c r="A13" s="364">
        <f t="shared" si="2"/>
        <v>11</v>
      </c>
      <c r="B13" s="399">
        <v>11020107001</v>
      </c>
      <c r="C13" s="400" t="s">
        <v>1710</v>
      </c>
      <c r="D13" s="359">
        <f>+IF(VLOOKUP(C13,'BG SISTEMA'!B18:G281,6,FALSE)=15,VLOOKUP('CA EF (2)'!C13,'BG SISTEMA'!B18:F281,5,FALSE),0)</f>
        <v>0</v>
      </c>
      <c r="E13" s="360"/>
      <c r="F13" s="360"/>
      <c r="G13" s="361">
        <v>0</v>
      </c>
      <c r="H13" s="361">
        <f t="shared" si="0"/>
        <v>0</v>
      </c>
      <c r="I13" s="361">
        <v>0</v>
      </c>
      <c r="J13" s="361">
        <v>0</v>
      </c>
      <c r="K13" s="361">
        <v>0</v>
      </c>
      <c r="L13" s="361">
        <v>0</v>
      </c>
      <c r="M13" s="361">
        <v>0</v>
      </c>
      <c r="N13" s="361">
        <v>0</v>
      </c>
      <c r="O13" s="361">
        <v>0</v>
      </c>
      <c r="P13" s="361">
        <v>0</v>
      </c>
      <c r="Q13" s="361">
        <v>0</v>
      </c>
      <c r="R13" s="361">
        <v>0</v>
      </c>
      <c r="S13" s="361">
        <v>0</v>
      </c>
      <c r="T13" s="361">
        <v>0</v>
      </c>
      <c r="U13" s="361">
        <v>0</v>
      </c>
      <c r="V13" s="361">
        <v>0</v>
      </c>
      <c r="W13" s="361">
        <v>0</v>
      </c>
      <c r="X13" s="361">
        <v>0</v>
      </c>
      <c r="Y13" s="361">
        <v>0</v>
      </c>
      <c r="Z13" s="362">
        <f t="shared" si="1"/>
        <v>0</v>
      </c>
      <c r="AA13" s="365"/>
    </row>
    <row r="14" spans="1:27" s="364" customFormat="1" ht="12.75" customHeight="1">
      <c r="A14" s="364">
        <f t="shared" si="2"/>
        <v>13</v>
      </c>
      <c r="B14" s="399">
        <v>1102010700106</v>
      </c>
      <c r="C14" s="400" t="s">
        <v>1710</v>
      </c>
      <c r="D14" s="359">
        <f>+IF(VLOOKUP(C14,'BG SISTEMA'!B19:G282,6,FALSE)=15,VLOOKUP('CA EF (2)'!C14,'BG SISTEMA'!B19:F282,5,FALSE),0)</f>
        <v>0</v>
      </c>
      <c r="E14" s="360"/>
      <c r="F14" s="360"/>
      <c r="G14" s="361">
        <v>0</v>
      </c>
      <c r="H14" s="361">
        <f t="shared" si="0"/>
        <v>0</v>
      </c>
      <c r="I14" s="361">
        <v>0</v>
      </c>
      <c r="J14" s="361">
        <v>0</v>
      </c>
      <c r="K14" s="361">
        <v>0</v>
      </c>
      <c r="L14" s="361">
        <v>0</v>
      </c>
      <c r="M14" s="361">
        <v>0</v>
      </c>
      <c r="N14" s="361">
        <v>0</v>
      </c>
      <c r="O14" s="361">
        <v>0</v>
      </c>
      <c r="P14" s="361">
        <v>0</v>
      </c>
      <c r="Q14" s="361">
        <v>0</v>
      </c>
      <c r="R14" s="361">
        <v>0</v>
      </c>
      <c r="S14" s="361">
        <v>0</v>
      </c>
      <c r="T14" s="361">
        <v>0</v>
      </c>
      <c r="U14" s="361">
        <v>0</v>
      </c>
      <c r="V14" s="361">
        <v>0</v>
      </c>
      <c r="W14" s="361">
        <v>0</v>
      </c>
      <c r="X14" s="361">
        <v>0</v>
      </c>
      <c r="Y14" s="361">
        <v>0</v>
      </c>
      <c r="Z14" s="362">
        <f t="shared" si="1"/>
        <v>0</v>
      </c>
      <c r="AA14" s="365"/>
    </row>
    <row r="15" spans="1:27" s="364" customFormat="1" ht="12.75" customHeight="1">
      <c r="A15" s="364">
        <f t="shared" si="2"/>
        <v>15</v>
      </c>
      <c r="B15" s="398">
        <v>110201070010601</v>
      </c>
      <c r="C15" s="401" t="s">
        <v>303</v>
      </c>
      <c r="D15" s="359">
        <f>+IF(VLOOKUP(C15,'BG SISTEMA'!B20:G283,6,FALSE)=15,VLOOKUP('CA EF (2)'!C15,'BG SISTEMA'!B20:F283,5,FALSE),0)</f>
        <v>166593533</v>
      </c>
      <c r="E15" s="360"/>
      <c r="F15" s="360"/>
      <c r="G15" s="361">
        <v>1190720</v>
      </c>
      <c r="H15" s="361">
        <f t="shared" si="0"/>
        <v>165402813</v>
      </c>
      <c r="I15" s="361">
        <v>0</v>
      </c>
      <c r="J15" s="361">
        <v>0</v>
      </c>
      <c r="K15" s="361">
        <v>0</v>
      </c>
      <c r="L15" s="361">
        <v>0</v>
      </c>
      <c r="M15" s="361">
        <v>0</v>
      </c>
      <c r="N15" s="361">
        <v>0</v>
      </c>
      <c r="O15" s="361">
        <v>0</v>
      </c>
      <c r="P15" s="361">
        <v>0</v>
      </c>
      <c r="Q15" s="361">
        <v>0</v>
      </c>
      <c r="R15" s="361">
        <v>0</v>
      </c>
      <c r="S15" s="361">
        <v>0</v>
      </c>
      <c r="T15" s="361">
        <v>0</v>
      </c>
      <c r="U15" s="361">
        <v>0</v>
      </c>
      <c r="V15" s="361">
        <v>0</v>
      </c>
      <c r="W15" s="361">
        <v>0</v>
      </c>
      <c r="X15" s="361">
        <v>0</v>
      </c>
      <c r="Y15" s="361">
        <v>0</v>
      </c>
      <c r="Z15" s="362">
        <f t="shared" si="1"/>
        <v>165402813</v>
      </c>
      <c r="AA15" s="365"/>
    </row>
    <row r="16" spans="1:27" s="364" customFormat="1" ht="12.75" customHeight="1">
      <c r="A16" s="364">
        <f t="shared" si="2"/>
        <v>15</v>
      </c>
      <c r="B16" s="398">
        <v>110201070010699</v>
      </c>
      <c r="C16" s="401" t="s">
        <v>304</v>
      </c>
      <c r="D16" s="359">
        <f>+IF(VLOOKUP(C16,'BG SISTEMA'!B21:G284,6,FALSE)=15,VLOOKUP('CA EF (2)'!C16,'BG SISTEMA'!B21:F284,5,FALSE),0)</f>
        <v>4103413010</v>
      </c>
      <c r="E16" s="360"/>
      <c r="F16" s="360"/>
      <c r="G16" s="361">
        <v>1122341544</v>
      </c>
      <c r="H16" s="361">
        <f t="shared" si="0"/>
        <v>2981071466</v>
      </c>
      <c r="I16" s="361">
        <v>0</v>
      </c>
      <c r="J16" s="361">
        <v>0</v>
      </c>
      <c r="K16" s="361">
        <v>0</v>
      </c>
      <c r="L16" s="361">
        <v>0</v>
      </c>
      <c r="M16" s="361">
        <v>0</v>
      </c>
      <c r="N16" s="361">
        <v>0</v>
      </c>
      <c r="O16" s="361">
        <v>0</v>
      </c>
      <c r="P16" s="361">
        <v>0</v>
      </c>
      <c r="Q16" s="361">
        <v>0</v>
      </c>
      <c r="R16" s="361">
        <v>0</v>
      </c>
      <c r="S16" s="361">
        <v>0</v>
      </c>
      <c r="T16" s="361">
        <v>0</v>
      </c>
      <c r="U16" s="361">
        <v>0</v>
      </c>
      <c r="V16" s="361">
        <v>0</v>
      </c>
      <c r="W16" s="361">
        <v>0</v>
      </c>
      <c r="X16" s="361">
        <v>0</v>
      </c>
      <c r="Y16" s="361">
        <v>0</v>
      </c>
      <c r="Z16" s="362">
        <f t="shared" si="1"/>
        <v>2981071466</v>
      </c>
      <c r="AA16" s="365"/>
    </row>
    <row r="17" spans="1:27" s="364" customFormat="1" ht="12.75" customHeight="1">
      <c r="A17" s="364">
        <f t="shared" si="2"/>
        <v>13</v>
      </c>
      <c r="B17" s="399">
        <v>1102010700107</v>
      </c>
      <c r="C17" s="400" t="s">
        <v>1710</v>
      </c>
      <c r="D17" s="359">
        <f>+IF(VLOOKUP(C17,'BG SISTEMA'!B22:G285,6,FALSE)=15,VLOOKUP('CA EF (2)'!C17,'BG SISTEMA'!B22:F285,5,FALSE),0)</f>
        <v>0</v>
      </c>
      <c r="E17" s="360"/>
      <c r="F17" s="360"/>
      <c r="G17" s="361">
        <v>0</v>
      </c>
      <c r="H17" s="361">
        <f t="shared" si="0"/>
        <v>0</v>
      </c>
      <c r="I17" s="361">
        <v>0</v>
      </c>
      <c r="J17" s="361">
        <v>0</v>
      </c>
      <c r="K17" s="361">
        <v>0</v>
      </c>
      <c r="L17" s="361">
        <v>0</v>
      </c>
      <c r="M17" s="361">
        <v>0</v>
      </c>
      <c r="N17" s="361">
        <v>0</v>
      </c>
      <c r="O17" s="361">
        <v>0</v>
      </c>
      <c r="P17" s="361">
        <v>0</v>
      </c>
      <c r="Q17" s="361">
        <v>0</v>
      </c>
      <c r="R17" s="361">
        <v>0</v>
      </c>
      <c r="S17" s="361">
        <v>0</v>
      </c>
      <c r="T17" s="361">
        <v>0</v>
      </c>
      <c r="U17" s="361">
        <v>0</v>
      </c>
      <c r="V17" s="361">
        <v>0</v>
      </c>
      <c r="W17" s="361">
        <v>0</v>
      </c>
      <c r="X17" s="361">
        <v>0</v>
      </c>
      <c r="Y17" s="361">
        <v>0</v>
      </c>
      <c r="Z17" s="362">
        <f t="shared" si="1"/>
        <v>0</v>
      </c>
      <c r="AA17" s="363"/>
    </row>
    <row r="18" spans="1:27" s="364" customFormat="1" ht="12.75" customHeight="1">
      <c r="A18" s="364">
        <f t="shared" si="2"/>
        <v>15</v>
      </c>
      <c r="B18" s="398" t="s">
        <v>1711</v>
      </c>
      <c r="C18" s="401" t="s">
        <v>305</v>
      </c>
      <c r="D18" s="359">
        <f>+IF(VLOOKUP(C18,'BG SISTEMA'!B22:G285,6,FALSE)=15,VLOOKUP('CA EF (2)'!C18,'BG SISTEMA'!B22:F285,5,FALSE),0)</f>
        <v>32955508</v>
      </c>
      <c r="E18" s="360"/>
      <c r="F18" s="360"/>
      <c r="G18" s="361">
        <v>0</v>
      </c>
      <c r="H18" s="361">
        <f t="shared" si="0"/>
        <v>32955508</v>
      </c>
      <c r="I18" s="361">
        <v>0</v>
      </c>
      <c r="J18" s="361">
        <v>0</v>
      </c>
      <c r="K18" s="361">
        <v>0</v>
      </c>
      <c r="L18" s="361">
        <v>0</v>
      </c>
      <c r="M18" s="361">
        <v>0</v>
      </c>
      <c r="N18" s="361">
        <v>0</v>
      </c>
      <c r="O18" s="361">
        <v>0</v>
      </c>
      <c r="P18" s="361">
        <v>0</v>
      </c>
      <c r="Q18" s="361">
        <v>0</v>
      </c>
      <c r="R18" s="361">
        <v>0</v>
      </c>
      <c r="S18" s="361">
        <v>0</v>
      </c>
      <c r="T18" s="361">
        <v>0</v>
      </c>
      <c r="U18" s="361">
        <v>0</v>
      </c>
      <c r="V18" s="361">
        <v>0</v>
      </c>
      <c r="W18" s="361">
        <v>0</v>
      </c>
      <c r="X18" s="361">
        <v>0</v>
      </c>
      <c r="Y18" s="361">
        <v>0</v>
      </c>
      <c r="Z18" s="362">
        <f t="shared" si="1"/>
        <v>32955508</v>
      </c>
      <c r="AA18" s="365"/>
    </row>
    <row r="19" spans="1:27" s="364" customFormat="1" ht="12.75" customHeight="1">
      <c r="A19" s="364">
        <f t="shared" si="2"/>
        <v>15</v>
      </c>
      <c r="B19" s="398">
        <v>110201070010799</v>
      </c>
      <c r="C19" s="401" t="s">
        <v>306</v>
      </c>
      <c r="D19" s="359">
        <f>+IF(VLOOKUP(C19,'BG SISTEMA'!B23:G286,6,FALSE)=15,VLOOKUP('CA EF (2)'!C19,'BG SISTEMA'!B23:F286,5,FALSE),0)</f>
        <v>8000784</v>
      </c>
      <c r="E19" s="360"/>
      <c r="F19" s="360"/>
      <c r="G19" s="361">
        <v>7835042</v>
      </c>
      <c r="H19" s="361">
        <f t="shared" si="0"/>
        <v>165742</v>
      </c>
      <c r="I19" s="361">
        <v>0</v>
      </c>
      <c r="J19" s="361">
        <v>0</v>
      </c>
      <c r="K19" s="361">
        <v>0</v>
      </c>
      <c r="L19" s="361">
        <v>0</v>
      </c>
      <c r="M19" s="361">
        <v>0</v>
      </c>
      <c r="N19" s="361">
        <v>0</v>
      </c>
      <c r="O19" s="361">
        <v>0</v>
      </c>
      <c r="P19" s="361">
        <v>0</v>
      </c>
      <c r="Q19" s="361">
        <v>0</v>
      </c>
      <c r="R19" s="361">
        <v>0</v>
      </c>
      <c r="S19" s="361">
        <v>0</v>
      </c>
      <c r="T19" s="361">
        <v>0</v>
      </c>
      <c r="U19" s="361">
        <v>0</v>
      </c>
      <c r="V19" s="361">
        <v>0</v>
      </c>
      <c r="W19" s="361">
        <v>0</v>
      </c>
      <c r="X19" s="361">
        <v>0</v>
      </c>
      <c r="Y19" s="361">
        <v>0</v>
      </c>
      <c r="Z19" s="362">
        <f t="shared" si="1"/>
        <v>165742</v>
      </c>
      <c r="AA19" s="365"/>
    </row>
    <row r="20" spans="1:27" s="364" customFormat="1" ht="12.75" customHeight="1">
      <c r="A20" s="364">
        <f t="shared" si="2"/>
        <v>0</v>
      </c>
      <c r="B20" s="402"/>
      <c r="C20" s="403" t="s">
        <v>1712</v>
      </c>
      <c r="D20" s="359">
        <v>0</v>
      </c>
      <c r="E20" s="360"/>
      <c r="F20" s="360"/>
      <c r="G20" s="361"/>
      <c r="H20" s="361">
        <f t="shared" si="0"/>
        <v>0</v>
      </c>
      <c r="I20" s="361">
        <v>0</v>
      </c>
      <c r="J20" s="361">
        <v>0</v>
      </c>
      <c r="K20" s="361">
        <v>0</v>
      </c>
      <c r="L20" s="361">
        <v>0</v>
      </c>
      <c r="M20" s="361">
        <v>0</v>
      </c>
      <c r="N20" s="361">
        <v>0</v>
      </c>
      <c r="O20" s="361">
        <v>0</v>
      </c>
      <c r="P20" s="361">
        <v>0</v>
      </c>
      <c r="Q20" s="361">
        <v>0</v>
      </c>
      <c r="R20" s="361">
        <v>0</v>
      </c>
      <c r="S20" s="361">
        <v>0</v>
      </c>
      <c r="T20" s="361">
        <v>0</v>
      </c>
      <c r="U20" s="361">
        <v>0</v>
      </c>
      <c r="V20" s="361">
        <v>0</v>
      </c>
      <c r="W20" s="361">
        <v>0</v>
      </c>
      <c r="X20" s="361">
        <v>0</v>
      </c>
      <c r="Y20" s="361">
        <v>0</v>
      </c>
      <c r="Z20" s="362">
        <f t="shared" si="1"/>
        <v>0</v>
      </c>
      <c r="AA20" s="363"/>
    </row>
    <row r="21" spans="1:27" s="364" customFormat="1" ht="12.75" customHeight="1">
      <c r="A21" s="364">
        <f t="shared" si="2"/>
        <v>0</v>
      </c>
      <c r="B21" s="402"/>
      <c r="C21" s="403" t="s">
        <v>1713</v>
      </c>
      <c r="D21" s="359">
        <v>0</v>
      </c>
      <c r="E21" s="360"/>
      <c r="F21" s="360"/>
      <c r="G21" s="361"/>
      <c r="H21" s="361">
        <f t="shared" si="0"/>
        <v>0</v>
      </c>
      <c r="I21" s="361">
        <v>0</v>
      </c>
      <c r="J21" s="361">
        <v>0</v>
      </c>
      <c r="K21" s="361">
        <v>0</v>
      </c>
      <c r="L21" s="361">
        <v>0</v>
      </c>
      <c r="M21" s="361">
        <v>0</v>
      </c>
      <c r="N21" s="361">
        <v>0</v>
      </c>
      <c r="O21" s="361">
        <v>0</v>
      </c>
      <c r="P21" s="361">
        <v>0</v>
      </c>
      <c r="Q21" s="361">
        <v>0</v>
      </c>
      <c r="R21" s="361">
        <v>0</v>
      </c>
      <c r="S21" s="361">
        <v>0</v>
      </c>
      <c r="T21" s="361">
        <v>0</v>
      </c>
      <c r="U21" s="361">
        <v>0</v>
      </c>
      <c r="V21" s="361">
        <v>0</v>
      </c>
      <c r="W21" s="361">
        <v>0</v>
      </c>
      <c r="X21" s="361">
        <v>0</v>
      </c>
      <c r="Y21" s="361">
        <v>0</v>
      </c>
      <c r="Z21" s="362">
        <f t="shared" si="1"/>
        <v>0</v>
      </c>
      <c r="AA21" s="363"/>
    </row>
    <row r="22" spans="1:27" s="364" customFormat="1" ht="12.75" customHeight="1">
      <c r="A22" s="364">
        <f t="shared" si="2"/>
        <v>0</v>
      </c>
      <c r="B22" s="402"/>
      <c r="C22" s="403" t="s">
        <v>1714</v>
      </c>
      <c r="D22" s="359">
        <v>0</v>
      </c>
      <c r="E22" s="360"/>
      <c r="F22" s="360"/>
      <c r="G22" s="361">
        <v>0</v>
      </c>
      <c r="H22" s="361">
        <f t="shared" si="0"/>
        <v>0</v>
      </c>
      <c r="I22" s="361">
        <v>0</v>
      </c>
      <c r="J22" s="361">
        <v>0</v>
      </c>
      <c r="K22" s="361">
        <v>0</v>
      </c>
      <c r="L22" s="361">
        <v>0</v>
      </c>
      <c r="M22" s="361">
        <v>0</v>
      </c>
      <c r="N22" s="361">
        <v>0</v>
      </c>
      <c r="O22" s="361">
        <v>0</v>
      </c>
      <c r="P22" s="361">
        <v>0</v>
      </c>
      <c r="Q22" s="361">
        <v>0</v>
      </c>
      <c r="R22" s="361">
        <v>0</v>
      </c>
      <c r="S22" s="361">
        <v>0</v>
      </c>
      <c r="T22" s="361">
        <v>0</v>
      </c>
      <c r="U22" s="361">
        <v>0</v>
      </c>
      <c r="V22" s="361">
        <v>0</v>
      </c>
      <c r="W22" s="361">
        <v>0</v>
      </c>
      <c r="X22" s="361">
        <v>0</v>
      </c>
      <c r="Y22" s="361">
        <v>0</v>
      </c>
      <c r="Z22" s="362">
        <f t="shared" si="1"/>
        <v>0</v>
      </c>
      <c r="AA22" s="363"/>
    </row>
    <row r="23" spans="1:27" s="364" customFormat="1" ht="12.75" customHeight="1">
      <c r="A23" s="364">
        <f t="shared" si="2"/>
        <v>0</v>
      </c>
      <c r="B23" s="402"/>
      <c r="C23" s="403" t="s">
        <v>320</v>
      </c>
      <c r="D23" s="359">
        <v>0</v>
      </c>
      <c r="E23" s="360"/>
      <c r="F23" s="360"/>
      <c r="G23" s="361">
        <v>400000000</v>
      </c>
      <c r="H23" s="361">
        <f t="shared" si="0"/>
        <v>-400000000</v>
      </c>
      <c r="I23" s="361">
        <v>0</v>
      </c>
      <c r="J23" s="361">
        <v>0</v>
      </c>
      <c r="K23" s="361">
        <v>0</v>
      </c>
      <c r="L23" s="361">
        <v>0</v>
      </c>
      <c r="M23" s="361">
        <v>0</v>
      </c>
      <c r="N23" s="361">
        <v>0</v>
      </c>
      <c r="O23" s="361">
        <v>0</v>
      </c>
      <c r="P23" s="361">
        <v>0</v>
      </c>
      <c r="Q23" s="361">
        <v>0</v>
      </c>
      <c r="R23" s="361">
        <f>-$H23</f>
        <v>400000000</v>
      </c>
      <c r="S23" s="361">
        <v>0</v>
      </c>
      <c r="T23" s="361">
        <v>0</v>
      </c>
      <c r="U23" s="361">
        <v>0</v>
      </c>
      <c r="V23" s="361">
        <v>0</v>
      </c>
      <c r="W23" s="361">
        <v>0</v>
      </c>
      <c r="X23" s="361">
        <v>0</v>
      </c>
      <c r="Y23" s="361">
        <v>0</v>
      </c>
      <c r="Z23" s="362">
        <f t="shared" si="1"/>
        <v>0</v>
      </c>
      <c r="AA23" s="363"/>
    </row>
    <row r="24" spans="1:27" s="364" customFormat="1" ht="12.75" customHeight="1">
      <c r="A24" s="364">
        <f t="shared" si="2"/>
        <v>0</v>
      </c>
      <c r="B24" s="402"/>
      <c r="C24" s="403" t="s">
        <v>1715</v>
      </c>
      <c r="D24" s="359">
        <v>0</v>
      </c>
      <c r="E24" s="360"/>
      <c r="F24" s="360"/>
      <c r="G24" s="361">
        <v>0</v>
      </c>
      <c r="H24" s="361">
        <f t="shared" si="0"/>
        <v>0</v>
      </c>
      <c r="I24" s="361">
        <v>0</v>
      </c>
      <c r="J24" s="361">
        <v>0</v>
      </c>
      <c r="K24" s="361">
        <v>0</v>
      </c>
      <c r="L24" s="361">
        <v>0</v>
      </c>
      <c r="M24" s="361">
        <v>0</v>
      </c>
      <c r="N24" s="361">
        <v>0</v>
      </c>
      <c r="O24" s="361">
        <v>0</v>
      </c>
      <c r="P24" s="361">
        <v>0</v>
      </c>
      <c r="Q24" s="361">
        <v>0</v>
      </c>
      <c r="R24" s="361">
        <v>0</v>
      </c>
      <c r="S24" s="361">
        <v>0</v>
      </c>
      <c r="T24" s="361">
        <v>0</v>
      </c>
      <c r="U24" s="361">
        <v>0</v>
      </c>
      <c r="V24" s="361">
        <v>0</v>
      </c>
      <c r="W24" s="361">
        <v>0</v>
      </c>
      <c r="X24" s="361">
        <v>0</v>
      </c>
      <c r="Y24" s="361">
        <v>0</v>
      </c>
      <c r="Z24" s="362">
        <f t="shared" si="1"/>
        <v>0</v>
      </c>
      <c r="AA24" s="363"/>
    </row>
    <row r="25" spans="1:27" s="364" customFormat="1" ht="12.75" customHeight="1">
      <c r="A25" s="364">
        <f t="shared" si="2"/>
        <v>0</v>
      </c>
      <c r="B25" s="402"/>
      <c r="C25" s="403" t="s">
        <v>1716</v>
      </c>
      <c r="D25" s="359">
        <v>0</v>
      </c>
      <c r="E25" s="360"/>
      <c r="F25" s="360"/>
      <c r="G25" s="361">
        <v>0</v>
      </c>
      <c r="H25" s="361">
        <f t="shared" si="0"/>
        <v>0</v>
      </c>
      <c r="I25" s="361">
        <v>0</v>
      </c>
      <c r="J25" s="361">
        <v>0</v>
      </c>
      <c r="K25" s="361">
        <v>0</v>
      </c>
      <c r="L25" s="361">
        <v>0</v>
      </c>
      <c r="M25" s="361">
        <v>0</v>
      </c>
      <c r="N25" s="361">
        <v>0</v>
      </c>
      <c r="O25" s="361">
        <v>0</v>
      </c>
      <c r="P25" s="361">
        <v>0</v>
      </c>
      <c r="Q25" s="361">
        <v>0</v>
      </c>
      <c r="R25" s="361">
        <v>0</v>
      </c>
      <c r="S25" s="361">
        <v>0</v>
      </c>
      <c r="T25" s="361">
        <v>0</v>
      </c>
      <c r="U25" s="361">
        <v>0</v>
      </c>
      <c r="V25" s="361">
        <v>0</v>
      </c>
      <c r="W25" s="361">
        <v>0</v>
      </c>
      <c r="X25" s="361">
        <v>0</v>
      </c>
      <c r="Y25" s="361">
        <v>0</v>
      </c>
      <c r="Z25" s="362">
        <f t="shared" si="1"/>
        <v>0</v>
      </c>
      <c r="AA25" s="363"/>
    </row>
    <row r="26" spans="1:27" s="364" customFormat="1" ht="12.75" customHeight="1">
      <c r="A26" s="364">
        <f t="shared" si="2"/>
        <v>0</v>
      </c>
      <c r="B26" s="402"/>
      <c r="C26" s="403" t="s">
        <v>370</v>
      </c>
      <c r="D26" s="359">
        <v>0</v>
      </c>
      <c r="E26" s="360"/>
      <c r="F26" s="360"/>
      <c r="G26" s="361">
        <v>461432</v>
      </c>
      <c r="H26" s="361">
        <f t="shared" si="0"/>
        <v>-461432</v>
      </c>
      <c r="I26" s="361">
        <v>0</v>
      </c>
      <c r="J26" s="361">
        <v>0</v>
      </c>
      <c r="K26" s="361">
        <v>0</v>
      </c>
      <c r="L26" s="361">
        <v>0</v>
      </c>
      <c r="M26" s="361">
        <v>0</v>
      </c>
      <c r="N26" s="361">
        <v>0</v>
      </c>
      <c r="O26" s="361">
        <v>0</v>
      </c>
      <c r="P26" s="361">
        <v>0</v>
      </c>
      <c r="Q26" s="361">
        <v>0</v>
      </c>
      <c r="R26" s="361">
        <f>-$H26</f>
        <v>461432</v>
      </c>
      <c r="S26" s="361">
        <v>0</v>
      </c>
      <c r="T26" s="361">
        <v>0</v>
      </c>
      <c r="U26" s="361">
        <v>0</v>
      </c>
      <c r="V26" s="361">
        <v>0</v>
      </c>
      <c r="W26" s="361">
        <v>0</v>
      </c>
      <c r="X26" s="361">
        <v>0</v>
      </c>
      <c r="Y26" s="361">
        <v>0</v>
      </c>
      <c r="Z26" s="362">
        <f t="shared" si="1"/>
        <v>0</v>
      </c>
      <c r="AA26" s="363"/>
    </row>
    <row r="27" spans="1:27" s="364" customFormat="1" ht="12.75" customHeight="1">
      <c r="A27" s="364">
        <f t="shared" si="2"/>
        <v>0</v>
      </c>
      <c r="B27" s="402"/>
      <c r="C27" s="403" t="s">
        <v>1717</v>
      </c>
      <c r="D27" s="359">
        <v>0</v>
      </c>
      <c r="E27" s="360"/>
      <c r="F27" s="360"/>
      <c r="G27" s="361">
        <v>0</v>
      </c>
      <c r="H27" s="361">
        <f t="shared" si="0"/>
        <v>0</v>
      </c>
      <c r="I27" s="361">
        <v>0</v>
      </c>
      <c r="J27" s="361">
        <v>0</v>
      </c>
      <c r="K27" s="361">
        <v>0</v>
      </c>
      <c r="L27" s="361">
        <v>0</v>
      </c>
      <c r="M27" s="361">
        <v>0</v>
      </c>
      <c r="N27" s="361">
        <v>0</v>
      </c>
      <c r="O27" s="361">
        <v>0</v>
      </c>
      <c r="P27" s="361">
        <v>0</v>
      </c>
      <c r="Q27" s="361">
        <v>0</v>
      </c>
      <c r="R27" s="361">
        <v>0</v>
      </c>
      <c r="S27" s="361">
        <v>0</v>
      </c>
      <c r="T27" s="361">
        <v>0</v>
      </c>
      <c r="U27" s="361">
        <v>0</v>
      </c>
      <c r="V27" s="361">
        <v>0</v>
      </c>
      <c r="W27" s="361">
        <v>0</v>
      </c>
      <c r="X27" s="361">
        <v>0</v>
      </c>
      <c r="Y27" s="361">
        <v>0</v>
      </c>
      <c r="Z27" s="362">
        <f t="shared" si="1"/>
        <v>0</v>
      </c>
      <c r="AA27" s="363"/>
    </row>
    <row r="28" spans="1:27" s="364" customFormat="1" ht="12.75" customHeight="1">
      <c r="A28" s="364">
        <f t="shared" si="2"/>
        <v>0</v>
      </c>
      <c r="B28" s="402"/>
      <c r="C28" s="403" t="s">
        <v>1718</v>
      </c>
      <c r="D28" s="359">
        <v>0</v>
      </c>
      <c r="E28" s="360"/>
      <c r="F28" s="360"/>
      <c r="G28" s="361">
        <v>0</v>
      </c>
      <c r="H28" s="361">
        <f t="shared" si="0"/>
        <v>0</v>
      </c>
      <c r="I28" s="361">
        <v>0</v>
      </c>
      <c r="J28" s="361">
        <v>0</v>
      </c>
      <c r="K28" s="361">
        <v>0</v>
      </c>
      <c r="L28" s="361">
        <v>0</v>
      </c>
      <c r="M28" s="361">
        <v>0</v>
      </c>
      <c r="N28" s="361">
        <v>0</v>
      </c>
      <c r="O28" s="361">
        <v>0</v>
      </c>
      <c r="P28" s="361">
        <v>0</v>
      </c>
      <c r="Q28" s="361">
        <v>0</v>
      </c>
      <c r="R28" s="361">
        <v>0</v>
      </c>
      <c r="S28" s="361">
        <v>0</v>
      </c>
      <c r="T28" s="361">
        <v>0</v>
      </c>
      <c r="U28" s="361">
        <v>0</v>
      </c>
      <c r="V28" s="361">
        <v>0</v>
      </c>
      <c r="W28" s="361">
        <v>0</v>
      </c>
      <c r="X28" s="361">
        <v>0</v>
      </c>
      <c r="Y28" s="361">
        <v>0</v>
      </c>
      <c r="Z28" s="362">
        <f t="shared" si="1"/>
        <v>0</v>
      </c>
      <c r="AA28" s="363"/>
    </row>
    <row r="29" spans="1:27" s="364" customFormat="1" ht="12.75" customHeight="1">
      <c r="A29" s="364">
        <f t="shared" si="2"/>
        <v>0</v>
      </c>
      <c r="B29" s="402"/>
      <c r="C29" s="403" t="s">
        <v>1719</v>
      </c>
      <c r="D29" s="359">
        <v>0</v>
      </c>
      <c r="E29" s="360"/>
      <c r="F29" s="360"/>
      <c r="G29" s="361">
        <v>0</v>
      </c>
      <c r="H29" s="361">
        <f t="shared" si="0"/>
        <v>0</v>
      </c>
      <c r="I29" s="361">
        <v>0</v>
      </c>
      <c r="J29" s="361">
        <v>0</v>
      </c>
      <c r="K29" s="361">
        <v>0</v>
      </c>
      <c r="L29" s="361">
        <v>0</v>
      </c>
      <c r="M29" s="361">
        <v>0</v>
      </c>
      <c r="N29" s="361">
        <v>0</v>
      </c>
      <c r="O29" s="361">
        <v>0</v>
      </c>
      <c r="P29" s="361">
        <v>0</v>
      </c>
      <c r="Q29" s="361">
        <v>0</v>
      </c>
      <c r="R29" s="361">
        <v>0</v>
      </c>
      <c r="S29" s="361">
        <v>0</v>
      </c>
      <c r="T29" s="361">
        <v>0</v>
      </c>
      <c r="U29" s="361">
        <v>0</v>
      </c>
      <c r="V29" s="361">
        <v>0</v>
      </c>
      <c r="W29" s="361">
        <v>0</v>
      </c>
      <c r="X29" s="361">
        <v>0</v>
      </c>
      <c r="Y29" s="361">
        <v>0</v>
      </c>
      <c r="Z29" s="362">
        <f t="shared" si="1"/>
        <v>0</v>
      </c>
      <c r="AA29" s="363"/>
    </row>
    <row r="30" spans="1:27" s="364" customFormat="1" ht="12.75" customHeight="1">
      <c r="A30" s="364">
        <f t="shared" si="2"/>
        <v>0</v>
      </c>
      <c r="B30" s="402"/>
      <c r="C30" s="403" t="s">
        <v>1719</v>
      </c>
      <c r="D30" s="359">
        <v>0</v>
      </c>
      <c r="E30" s="360"/>
      <c r="F30" s="360"/>
      <c r="G30" s="361">
        <v>0</v>
      </c>
      <c r="H30" s="361">
        <f t="shared" si="0"/>
        <v>0</v>
      </c>
      <c r="I30" s="361">
        <v>0</v>
      </c>
      <c r="J30" s="361">
        <v>0</v>
      </c>
      <c r="K30" s="361">
        <v>0</v>
      </c>
      <c r="L30" s="361">
        <v>0</v>
      </c>
      <c r="M30" s="361">
        <v>0</v>
      </c>
      <c r="N30" s="361">
        <v>0</v>
      </c>
      <c r="O30" s="361">
        <v>0</v>
      </c>
      <c r="P30" s="361">
        <v>0</v>
      </c>
      <c r="Q30" s="361">
        <v>0</v>
      </c>
      <c r="R30" s="361">
        <v>0</v>
      </c>
      <c r="S30" s="361">
        <v>0</v>
      </c>
      <c r="T30" s="361">
        <v>0</v>
      </c>
      <c r="U30" s="361">
        <v>0</v>
      </c>
      <c r="V30" s="361">
        <v>0</v>
      </c>
      <c r="W30" s="361">
        <v>0</v>
      </c>
      <c r="X30" s="361">
        <v>0</v>
      </c>
      <c r="Y30" s="361">
        <v>0</v>
      </c>
      <c r="Z30" s="362">
        <f t="shared" si="1"/>
        <v>0</v>
      </c>
      <c r="AA30" s="363"/>
    </row>
    <row r="31" spans="1:27" s="364" customFormat="1" ht="12.75" customHeight="1">
      <c r="A31" s="364">
        <f t="shared" si="2"/>
        <v>0</v>
      </c>
      <c r="B31" s="402"/>
      <c r="C31" s="403" t="s">
        <v>1720</v>
      </c>
      <c r="D31" s="359">
        <v>0</v>
      </c>
      <c r="E31" s="360"/>
      <c r="F31" s="360"/>
      <c r="G31" s="361">
        <v>51123398</v>
      </c>
      <c r="H31" s="361">
        <f t="shared" si="0"/>
        <v>-51123398</v>
      </c>
      <c r="I31" s="361">
        <f>-$H31</f>
        <v>51123398</v>
      </c>
      <c r="J31" s="361">
        <v>0</v>
      </c>
      <c r="K31" s="361">
        <v>0</v>
      </c>
      <c r="L31" s="361">
        <v>0</v>
      </c>
      <c r="M31" s="361">
        <v>0</v>
      </c>
      <c r="N31" s="361">
        <v>0</v>
      </c>
      <c r="O31" s="361">
        <v>0</v>
      </c>
      <c r="P31" s="361">
        <v>0</v>
      </c>
      <c r="Q31" s="361">
        <v>0</v>
      </c>
      <c r="R31" s="361">
        <v>0</v>
      </c>
      <c r="S31" s="361">
        <v>0</v>
      </c>
      <c r="T31" s="361">
        <v>0</v>
      </c>
      <c r="U31" s="361">
        <v>0</v>
      </c>
      <c r="V31" s="361">
        <v>0</v>
      </c>
      <c r="W31" s="361">
        <v>0</v>
      </c>
      <c r="X31" s="361">
        <v>0</v>
      </c>
      <c r="Y31" s="361">
        <v>0</v>
      </c>
      <c r="Z31" s="362">
        <f t="shared" si="1"/>
        <v>0</v>
      </c>
      <c r="AA31" s="363"/>
    </row>
    <row r="32" spans="1:27" s="364" customFormat="1" ht="12.75" customHeight="1">
      <c r="A32" s="364">
        <f t="shared" si="2"/>
        <v>0</v>
      </c>
      <c r="B32" s="402"/>
      <c r="C32" s="403" t="s">
        <v>1721</v>
      </c>
      <c r="D32" s="359">
        <v>0</v>
      </c>
      <c r="E32" s="360"/>
      <c r="F32" s="360"/>
      <c r="G32" s="361">
        <v>43541546</v>
      </c>
      <c r="H32" s="361">
        <f t="shared" si="0"/>
        <v>-43541546</v>
      </c>
      <c r="I32" s="361">
        <f>-$H32</f>
        <v>43541546</v>
      </c>
      <c r="J32" s="361">
        <v>0</v>
      </c>
      <c r="K32" s="361">
        <v>0</v>
      </c>
      <c r="L32" s="361">
        <v>0</v>
      </c>
      <c r="M32" s="361">
        <v>0</v>
      </c>
      <c r="N32" s="361">
        <v>0</v>
      </c>
      <c r="O32" s="361">
        <v>0</v>
      </c>
      <c r="P32" s="361">
        <v>0</v>
      </c>
      <c r="Q32" s="361">
        <v>0</v>
      </c>
      <c r="R32" s="361">
        <v>0</v>
      </c>
      <c r="S32" s="361">
        <v>0</v>
      </c>
      <c r="T32" s="361">
        <v>0</v>
      </c>
      <c r="U32" s="361">
        <v>0</v>
      </c>
      <c r="V32" s="361">
        <v>0</v>
      </c>
      <c r="W32" s="361">
        <v>0</v>
      </c>
      <c r="X32" s="361">
        <v>0</v>
      </c>
      <c r="Y32" s="361">
        <v>0</v>
      </c>
      <c r="Z32" s="362">
        <f t="shared" si="1"/>
        <v>0</v>
      </c>
      <c r="AA32" s="363"/>
    </row>
    <row r="33" spans="1:27" s="364" customFormat="1" ht="12.75" customHeight="1">
      <c r="A33" s="364">
        <f t="shared" si="2"/>
        <v>2</v>
      </c>
      <c r="B33" s="399">
        <v>13</v>
      </c>
      <c r="C33" s="400" t="s">
        <v>1717</v>
      </c>
      <c r="D33" s="359">
        <f>+IF(VLOOKUP(C33,'BG SISTEMA'!B24:G287,6,FALSE)=15,VLOOKUP('CA EF (2)'!C33,'BG SISTEMA'!B24:F287,5,FALSE),0)</f>
        <v>0</v>
      </c>
      <c r="E33" s="360"/>
      <c r="F33" s="360"/>
      <c r="G33" s="361">
        <v>0</v>
      </c>
      <c r="H33" s="361">
        <f t="shared" si="0"/>
        <v>0</v>
      </c>
      <c r="I33" s="361">
        <v>0</v>
      </c>
      <c r="J33" s="361">
        <v>0</v>
      </c>
      <c r="K33" s="361">
        <v>0</v>
      </c>
      <c r="L33" s="361">
        <v>0</v>
      </c>
      <c r="M33" s="361">
        <v>0</v>
      </c>
      <c r="N33" s="361">
        <v>0</v>
      </c>
      <c r="O33" s="361">
        <v>0</v>
      </c>
      <c r="P33" s="361">
        <v>0</v>
      </c>
      <c r="Q33" s="361">
        <v>0</v>
      </c>
      <c r="R33" s="361">
        <v>0</v>
      </c>
      <c r="S33" s="361">
        <v>0</v>
      </c>
      <c r="T33" s="361">
        <v>0</v>
      </c>
      <c r="U33" s="361">
        <v>0</v>
      </c>
      <c r="V33" s="361">
        <v>0</v>
      </c>
      <c r="W33" s="361">
        <v>0</v>
      </c>
      <c r="X33" s="361">
        <v>0</v>
      </c>
      <c r="Y33" s="361">
        <v>0</v>
      </c>
      <c r="Z33" s="362">
        <f t="shared" si="1"/>
        <v>0</v>
      </c>
      <c r="AA33" s="365"/>
    </row>
    <row r="34" spans="1:27" s="364" customFormat="1" ht="12.75" customHeight="1">
      <c r="A34" s="364">
        <f t="shared" si="2"/>
        <v>5</v>
      </c>
      <c r="B34" s="399">
        <v>13010</v>
      </c>
      <c r="C34" s="400" t="s">
        <v>1718</v>
      </c>
      <c r="D34" s="359">
        <f>+IF(VLOOKUP(C34,'BG SISTEMA'!B25:G288,6,FALSE)=15,VLOOKUP('CA EF (2)'!C34,'BG SISTEMA'!B25:F288,5,FALSE),0)</f>
        <v>0</v>
      </c>
      <c r="E34" s="360"/>
      <c r="F34" s="360"/>
      <c r="G34" s="361">
        <v>0</v>
      </c>
      <c r="H34" s="361">
        <f t="shared" si="0"/>
        <v>0</v>
      </c>
      <c r="I34" s="361">
        <v>0</v>
      </c>
      <c r="J34" s="361">
        <v>0</v>
      </c>
      <c r="K34" s="361">
        <v>0</v>
      </c>
      <c r="L34" s="361">
        <v>0</v>
      </c>
      <c r="M34" s="361">
        <v>0</v>
      </c>
      <c r="N34" s="361">
        <v>0</v>
      </c>
      <c r="O34" s="361">
        <v>0</v>
      </c>
      <c r="P34" s="361">
        <v>0</v>
      </c>
      <c r="Q34" s="361">
        <v>0</v>
      </c>
      <c r="R34" s="361">
        <v>0</v>
      </c>
      <c r="S34" s="361">
        <v>0</v>
      </c>
      <c r="T34" s="361">
        <v>0</v>
      </c>
      <c r="U34" s="361">
        <v>0</v>
      </c>
      <c r="V34" s="361">
        <v>0</v>
      </c>
      <c r="W34" s="361">
        <v>0</v>
      </c>
      <c r="X34" s="361">
        <v>0</v>
      </c>
      <c r="Y34" s="361">
        <v>0</v>
      </c>
      <c r="Z34" s="362">
        <f t="shared" si="1"/>
        <v>0</v>
      </c>
      <c r="AA34" s="365"/>
    </row>
    <row r="35" spans="1:27" s="364" customFormat="1" ht="12.75" customHeight="1">
      <c r="A35" s="364">
        <f t="shared" si="2"/>
        <v>8</v>
      </c>
      <c r="B35" s="399">
        <v>13010159</v>
      </c>
      <c r="C35" s="400" t="s">
        <v>1722</v>
      </c>
      <c r="D35" s="359">
        <f>+IF(VLOOKUP(C35,'BG SISTEMA'!B26:G289,6,FALSE)=15,VLOOKUP('CA EF (2)'!C35,'BG SISTEMA'!B26:F289,5,FALSE),0)</f>
        <v>0</v>
      </c>
      <c r="E35" s="360"/>
      <c r="F35" s="360"/>
      <c r="G35" s="361">
        <v>0</v>
      </c>
      <c r="H35" s="361">
        <f t="shared" si="0"/>
        <v>0</v>
      </c>
      <c r="I35" s="361">
        <v>0</v>
      </c>
      <c r="J35" s="361">
        <v>0</v>
      </c>
      <c r="K35" s="361">
        <v>0</v>
      </c>
      <c r="L35" s="361">
        <v>0</v>
      </c>
      <c r="M35" s="361">
        <v>0</v>
      </c>
      <c r="N35" s="361">
        <v>0</v>
      </c>
      <c r="O35" s="361">
        <v>0</v>
      </c>
      <c r="P35" s="361">
        <v>0</v>
      </c>
      <c r="Q35" s="361">
        <v>0</v>
      </c>
      <c r="R35" s="361">
        <v>0</v>
      </c>
      <c r="S35" s="361">
        <v>0</v>
      </c>
      <c r="T35" s="361">
        <v>0</v>
      </c>
      <c r="U35" s="361">
        <v>0</v>
      </c>
      <c r="V35" s="361">
        <v>0</v>
      </c>
      <c r="W35" s="361">
        <v>0</v>
      </c>
      <c r="X35" s="361">
        <v>0</v>
      </c>
      <c r="Y35" s="361">
        <v>0</v>
      </c>
      <c r="Z35" s="362">
        <f t="shared" si="1"/>
        <v>0</v>
      </c>
      <c r="AA35" s="365"/>
    </row>
    <row r="36" spans="1:27" s="364" customFormat="1" ht="12.75" customHeight="1">
      <c r="A36" s="364">
        <f t="shared" si="2"/>
        <v>11</v>
      </c>
      <c r="B36" s="399">
        <v>13010159001</v>
      </c>
      <c r="C36" s="400" t="s">
        <v>1722</v>
      </c>
      <c r="D36" s="359">
        <f>+IF(VLOOKUP(C36,'BG SISTEMA'!B27:G290,6,FALSE)=15,VLOOKUP('CA EF (2)'!C36,'BG SISTEMA'!B27:F290,5,FALSE),0)</f>
        <v>0</v>
      </c>
      <c r="E36" s="360"/>
      <c r="F36" s="360"/>
      <c r="G36" s="361">
        <v>0</v>
      </c>
      <c r="H36" s="361">
        <f t="shared" si="0"/>
        <v>0</v>
      </c>
      <c r="I36" s="361">
        <v>0</v>
      </c>
      <c r="J36" s="361">
        <v>0</v>
      </c>
      <c r="K36" s="361">
        <v>0</v>
      </c>
      <c r="L36" s="361">
        <v>0</v>
      </c>
      <c r="M36" s="361">
        <v>0</v>
      </c>
      <c r="N36" s="361">
        <v>0</v>
      </c>
      <c r="O36" s="361">
        <v>0</v>
      </c>
      <c r="P36" s="361">
        <v>0</v>
      </c>
      <c r="Q36" s="361">
        <v>0</v>
      </c>
      <c r="R36" s="361">
        <v>0</v>
      </c>
      <c r="S36" s="361">
        <v>0</v>
      </c>
      <c r="T36" s="361">
        <v>0</v>
      </c>
      <c r="U36" s="361">
        <v>0</v>
      </c>
      <c r="V36" s="361">
        <v>0</v>
      </c>
      <c r="W36" s="361">
        <v>0</v>
      </c>
      <c r="X36" s="361">
        <v>0</v>
      </c>
      <c r="Y36" s="361">
        <v>0</v>
      </c>
      <c r="Z36" s="362">
        <f t="shared" si="1"/>
        <v>0</v>
      </c>
      <c r="AA36" s="365"/>
    </row>
    <row r="37" spans="1:27" s="364" customFormat="1" ht="12.75" customHeight="1">
      <c r="A37" s="364">
        <f t="shared" si="2"/>
        <v>13</v>
      </c>
      <c r="B37" s="399">
        <v>1301015900101</v>
      </c>
      <c r="C37" s="400" t="s">
        <v>1722</v>
      </c>
      <c r="D37" s="359">
        <f>+IF(VLOOKUP(C37,'BG SISTEMA'!B28:G291,6,FALSE)=15,VLOOKUP('CA EF (2)'!C37,'BG SISTEMA'!B28:F291,5,FALSE),0)</f>
        <v>0</v>
      </c>
      <c r="E37" s="360"/>
      <c r="F37" s="360"/>
      <c r="G37" s="361">
        <v>0</v>
      </c>
      <c r="H37" s="361">
        <f t="shared" si="0"/>
        <v>0</v>
      </c>
      <c r="I37" s="361">
        <v>0</v>
      </c>
      <c r="J37" s="361">
        <v>0</v>
      </c>
      <c r="K37" s="361">
        <v>0</v>
      </c>
      <c r="L37" s="361">
        <v>0</v>
      </c>
      <c r="M37" s="361">
        <v>0</v>
      </c>
      <c r="N37" s="361">
        <v>0</v>
      </c>
      <c r="O37" s="361">
        <v>0</v>
      </c>
      <c r="P37" s="361">
        <v>0</v>
      </c>
      <c r="Q37" s="361">
        <v>0</v>
      </c>
      <c r="R37" s="361">
        <v>0</v>
      </c>
      <c r="S37" s="361">
        <v>0</v>
      </c>
      <c r="T37" s="361">
        <v>0</v>
      </c>
      <c r="U37" s="361">
        <v>0</v>
      </c>
      <c r="V37" s="361">
        <v>0</v>
      </c>
      <c r="W37" s="361">
        <v>0</v>
      </c>
      <c r="X37" s="361">
        <v>0</v>
      </c>
      <c r="Y37" s="361">
        <v>0</v>
      </c>
      <c r="Z37" s="362">
        <f t="shared" si="1"/>
        <v>0</v>
      </c>
      <c r="AA37" s="363"/>
    </row>
    <row r="38" spans="1:27" s="364" customFormat="1" ht="12.75" customHeight="1">
      <c r="A38" s="364">
        <f t="shared" si="2"/>
        <v>15</v>
      </c>
      <c r="B38" s="398">
        <v>130101590010101</v>
      </c>
      <c r="C38" s="401" t="s">
        <v>561</v>
      </c>
      <c r="D38" s="359">
        <f>+IF(VLOOKUP(C38,'BG SISTEMA'!B29:G292,6,FALSE)=15,VLOOKUP('CA EF (2)'!C38,'BG SISTEMA'!B29:F292,5,FALSE),0)</f>
        <v>295455976</v>
      </c>
      <c r="E38" s="360"/>
      <c r="F38" s="360"/>
      <c r="G38" s="361">
        <v>0</v>
      </c>
      <c r="H38" s="361">
        <f t="shared" si="0"/>
        <v>295455976</v>
      </c>
      <c r="I38" s="361">
        <f t="shared" ref="I38:I39" si="3">-$H38</f>
        <v>-295455976</v>
      </c>
      <c r="J38" s="361">
        <v>0</v>
      </c>
      <c r="K38" s="361">
        <v>0</v>
      </c>
      <c r="L38" s="361">
        <v>0</v>
      </c>
      <c r="M38" s="361">
        <v>0</v>
      </c>
      <c r="N38" s="361">
        <v>0</v>
      </c>
      <c r="O38" s="361">
        <v>0</v>
      </c>
      <c r="P38" s="361">
        <v>0</v>
      </c>
      <c r="Q38" s="361">
        <v>0</v>
      </c>
      <c r="R38" s="361">
        <v>0</v>
      </c>
      <c r="S38" s="361">
        <v>0</v>
      </c>
      <c r="T38" s="361">
        <v>0</v>
      </c>
      <c r="U38" s="361">
        <v>0</v>
      </c>
      <c r="V38" s="361">
        <v>0</v>
      </c>
      <c r="W38" s="361">
        <v>0</v>
      </c>
      <c r="X38" s="361">
        <v>0</v>
      </c>
      <c r="Y38" s="361">
        <v>0</v>
      </c>
      <c r="Z38" s="362">
        <f t="shared" si="1"/>
        <v>0</v>
      </c>
      <c r="AA38" s="365"/>
    </row>
    <row r="39" spans="1:27" s="364" customFormat="1" ht="12.75" customHeight="1">
      <c r="A39" s="364">
        <f t="shared" si="2"/>
        <v>15</v>
      </c>
      <c r="B39" s="398">
        <v>130101590010199</v>
      </c>
      <c r="C39" s="401" t="s">
        <v>562</v>
      </c>
      <c r="D39" s="359">
        <f>+IF(VLOOKUP(C39,'BG SISTEMA'!B30:G293,6,FALSE)=15,VLOOKUP('CA EF (2)'!C39,'BG SISTEMA'!B30:F293,5,FALSE),0)</f>
        <v>229232024</v>
      </c>
      <c r="E39" s="360"/>
      <c r="F39" s="360"/>
      <c r="G39" s="361">
        <v>0</v>
      </c>
      <c r="H39" s="361">
        <f t="shared" si="0"/>
        <v>229232024</v>
      </c>
      <c r="I39" s="361">
        <f t="shared" si="3"/>
        <v>-229232024</v>
      </c>
      <c r="J39" s="361">
        <v>0</v>
      </c>
      <c r="K39" s="361">
        <v>0</v>
      </c>
      <c r="L39" s="361">
        <v>0</v>
      </c>
      <c r="M39" s="361">
        <v>0</v>
      </c>
      <c r="N39" s="361">
        <v>0</v>
      </c>
      <c r="O39" s="361">
        <v>0</v>
      </c>
      <c r="P39" s="361">
        <v>0</v>
      </c>
      <c r="Q39" s="361">
        <v>0</v>
      </c>
      <c r="R39" s="361">
        <v>0</v>
      </c>
      <c r="S39" s="361">
        <v>0</v>
      </c>
      <c r="T39" s="361">
        <v>0</v>
      </c>
      <c r="U39" s="361">
        <v>0</v>
      </c>
      <c r="V39" s="361">
        <v>0</v>
      </c>
      <c r="W39" s="361">
        <v>0</v>
      </c>
      <c r="X39" s="361">
        <v>0</v>
      </c>
      <c r="Y39" s="361">
        <v>0</v>
      </c>
      <c r="Z39" s="362">
        <f t="shared" si="1"/>
        <v>0</v>
      </c>
      <c r="AA39" s="365"/>
    </row>
    <row r="40" spans="1:27" s="364" customFormat="1" ht="12.75" customHeight="1">
      <c r="A40" s="364">
        <f t="shared" si="2"/>
        <v>8</v>
      </c>
      <c r="B40" s="399">
        <v>13010177</v>
      </c>
      <c r="C40" s="400" t="s">
        <v>1723</v>
      </c>
      <c r="D40" s="359">
        <f>+IF(VLOOKUP(C40,'BG SISTEMA'!B31:G294,6,FALSE)=15,VLOOKUP('CA EF (2)'!C40,'BG SISTEMA'!B31:F294,5,FALSE),0)</f>
        <v>0</v>
      </c>
      <c r="E40" s="360"/>
      <c r="F40" s="360"/>
      <c r="G40" s="361">
        <v>0</v>
      </c>
      <c r="H40" s="361">
        <f t="shared" si="0"/>
        <v>0</v>
      </c>
      <c r="I40" s="361">
        <v>0</v>
      </c>
      <c r="J40" s="361">
        <v>0</v>
      </c>
      <c r="K40" s="361">
        <v>0</v>
      </c>
      <c r="L40" s="361">
        <v>0</v>
      </c>
      <c r="M40" s="361">
        <v>0</v>
      </c>
      <c r="N40" s="361">
        <v>0</v>
      </c>
      <c r="O40" s="361">
        <v>0</v>
      </c>
      <c r="P40" s="361">
        <v>0</v>
      </c>
      <c r="Q40" s="361">
        <v>0</v>
      </c>
      <c r="R40" s="361">
        <v>0</v>
      </c>
      <c r="S40" s="361">
        <v>0</v>
      </c>
      <c r="T40" s="361">
        <v>0</v>
      </c>
      <c r="U40" s="361">
        <v>0</v>
      </c>
      <c r="V40" s="361">
        <v>0</v>
      </c>
      <c r="W40" s="361">
        <v>0</v>
      </c>
      <c r="X40" s="361">
        <v>0</v>
      </c>
      <c r="Y40" s="361">
        <v>0</v>
      </c>
      <c r="Z40" s="362">
        <f t="shared" si="1"/>
        <v>0</v>
      </c>
      <c r="AA40" s="365"/>
    </row>
    <row r="41" spans="1:27" s="364" customFormat="1" ht="12.75" customHeight="1">
      <c r="A41" s="364">
        <f t="shared" si="2"/>
        <v>11</v>
      </c>
      <c r="B41" s="399">
        <v>13010177007</v>
      </c>
      <c r="C41" s="400" t="s">
        <v>1724</v>
      </c>
      <c r="D41" s="359">
        <f>+IF(VLOOKUP(C41,'BG SISTEMA'!B32:G295,6,FALSE)=15,VLOOKUP('CA EF (2)'!C41,'BG SISTEMA'!B32:F295,5,FALSE),0)</f>
        <v>0</v>
      </c>
      <c r="E41" s="360"/>
      <c r="F41" s="360"/>
      <c r="G41" s="361">
        <v>0</v>
      </c>
      <c r="H41" s="361">
        <f t="shared" si="0"/>
        <v>0</v>
      </c>
      <c r="I41" s="361">
        <v>0</v>
      </c>
      <c r="J41" s="361">
        <v>0</v>
      </c>
      <c r="K41" s="361">
        <v>0</v>
      </c>
      <c r="L41" s="361">
        <v>0</v>
      </c>
      <c r="M41" s="361">
        <v>0</v>
      </c>
      <c r="N41" s="361">
        <v>0</v>
      </c>
      <c r="O41" s="361">
        <v>0</v>
      </c>
      <c r="P41" s="361">
        <v>0</v>
      </c>
      <c r="Q41" s="361">
        <v>0</v>
      </c>
      <c r="R41" s="361">
        <v>0</v>
      </c>
      <c r="S41" s="361">
        <v>0</v>
      </c>
      <c r="T41" s="361">
        <v>0</v>
      </c>
      <c r="U41" s="361">
        <v>0</v>
      </c>
      <c r="V41" s="361">
        <v>0</v>
      </c>
      <c r="W41" s="361">
        <v>0</v>
      </c>
      <c r="X41" s="361">
        <v>0</v>
      </c>
      <c r="Y41" s="361">
        <v>0</v>
      </c>
      <c r="Z41" s="362">
        <f t="shared" si="1"/>
        <v>0</v>
      </c>
      <c r="AA41" s="365"/>
    </row>
    <row r="42" spans="1:27" s="364" customFormat="1" ht="12.75" customHeight="1">
      <c r="A42" s="364">
        <f t="shared" si="2"/>
        <v>13</v>
      </c>
      <c r="B42" s="399">
        <v>1301017700701</v>
      </c>
      <c r="C42" s="400" t="s">
        <v>1724</v>
      </c>
      <c r="D42" s="359">
        <f>+IF(VLOOKUP(C42,'BG SISTEMA'!B33:G296,6,FALSE)=15,VLOOKUP('CA EF (2)'!C42,'BG SISTEMA'!B33:F296,5,FALSE),0)</f>
        <v>0</v>
      </c>
      <c r="E42" s="360"/>
      <c r="F42" s="360"/>
      <c r="G42" s="361">
        <v>0</v>
      </c>
      <c r="H42" s="361">
        <f t="shared" si="0"/>
        <v>0</v>
      </c>
      <c r="I42" s="361">
        <v>0</v>
      </c>
      <c r="J42" s="361">
        <v>0</v>
      </c>
      <c r="K42" s="361">
        <v>0</v>
      </c>
      <c r="L42" s="361">
        <v>0</v>
      </c>
      <c r="M42" s="361">
        <v>0</v>
      </c>
      <c r="N42" s="361">
        <v>0</v>
      </c>
      <c r="O42" s="361">
        <v>0</v>
      </c>
      <c r="P42" s="361">
        <v>0</v>
      </c>
      <c r="Q42" s="361">
        <v>0</v>
      </c>
      <c r="R42" s="361">
        <v>0</v>
      </c>
      <c r="S42" s="361">
        <v>0</v>
      </c>
      <c r="T42" s="361">
        <v>0</v>
      </c>
      <c r="U42" s="361">
        <v>0</v>
      </c>
      <c r="V42" s="361">
        <v>0</v>
      </c>
      <c r="W42" s="361">
        <v>0</v>
      </c>
      <c r="X42" s="361">
        <v>0</v>
      </c>
      <c r="Y42" s="361">
        <v>0</v>
      </c>
      <c r="Z42" s="362">
        <f t="shared" si="1"/>
        <v>0</v>
      </c>
      <c r="AA42" s="365"/>
    </row>
    <row r="43" spans="1:27" s="364" customFormat="1" ht="12.75" customHeight="1">
      <c r="A43" s="364">
        <f t="shared" si="2"/>
        <v>15</v>
      </c>
      <c r="B43" s="398">
        <v>130101770070101</v>
      </c>
      <c r="C43" s="401" t="s">
        <v>591</v>
      </c>
      <c r="D43" s="359">
        <f>+IF(VLOOKUP(C43,'BG SISTEMA'!B34:G297,6,FALSE)=15,VLOOKUP('CA EF (2)'!C43,'BG SISTEMA'!B34:F297,5,FALSE),0)</f>
        <v>129527239</v>
      </c>
      <c r="E43" s="360"/>
      <c r="F43" s="360"/>
      <c r="G43" s="361">
        <v>1997487</v>
      </c>
      <c r="H43" s="361">
        <f t="shared" si="0"/>
        <v>127529752</v>
      </c>
      <c r="I43" s="361">
        <f t="shared" ref="I43:I44" si="4">-$H43</f>
        <v>-127529752</v>
      </c>
      <c r="J43" s="361">
        <v>0</v>
      </c>
      <c r="K43" s="361">
        <v>0</v>
      </c>
      <c r="L43" s="361">
        <v>0</v>
      </c>
      <c r="M43" s="361">
        <v>0</v>
      </c>
      <c r="N43" s="361">
        <v>0</v>
      </c>
      <c r="O43" s="361">
        <v>0</v>
      </c>
      <c r="P43" s="361">
        <v>0</v>
      </c>
      <c r="Q43" s="361">
        <v>0</v>
      </c>
      <c r="R43" s="361">
        <v>0</v>
      </c>
      <c r="S43" s="361">
        <v>0</v>
      </c>
      <c r="T43" s="361">
        <v>0</v>
      </c>
      <c r="U43" s="361">
        <v>0</v>
      </c>
      <c r="V43" s="361">
        <v>0</v>
      </c>
      <c r="W43" s="361">
        <v>0</v>
      </c>
      <c r="X43" s="361">
        <v>0</v>
      </c>
      <c r="Y43" s="361">
        <v>0</v>
      </c>
      <c r="Z43" s="362">
        <f t="shared" si="1"/>
        <v>0</v>
      </c>
      <c r="AA43" s="363"/>
    </row>
    <row r="44" spans="1:27" s="364" customFormat="1" ht="12.75" customHeight="1">
      <c r="A44" s="364">
        <f t="shared" si="2"/>
        <v>15</v>
      </c>
      <c r="B44" s="398">
        <v>130101770070199</v>
      </c>
      <c r="C44" s="401" t="s">
        <v>592</v>
      </c>
      <c r="D44" s="359">
        <f>+IF(VLOOKUP(C44,'BG SISTEMA'!B35:G298,6,FALSE)=15,VLOOKUP('CA EF (2)'!C44,'BG SISTEMA'!B35:F298,5,FALSE),0)</f>
        <v>185923893</v>
      </c>
      <c r="E44" s="360"/>
      <c r="F44" s="360"/>
      <c r="G44" s="361">
        <v>4825499</v>
      </c>
      <c r="H44" s="361">
        <f t="shared" si="0"/>
        <v>181098394</v>
      </c>
      <c r="I44" s="361">
        <f t="shared" si="4"/>
        <v>-181098394</v>
      </c>
      <c r="J44" s="361">
        <v>0</v>
      </c>
      <c r="K44" s="361">
        <v>0</v>
      </c>
      <c r="L44" s="361">
        <v>0</v>
      </c>
      <c r="M44" s="361">
        <v>0</v>
      </c>
      <c r="N44" s="361">
        <v>0</v>
      </c>
      <c r="O44" s="361">
        <v>0</v>
      </c>
      <c r="P44" s="361">
        <v>0</v>
      </c>
      <c r="Q44" s="361">
        <v>0</v>
      </c>
      <c r="R44" s="361">
        <v>0</v>
      </c>
      <c r="S44" s="361">
        <v>0</v>
      </c>
      <c r="T44" s="361">
        <v>0</v>
      </c>
      <c r="U44" s="361">
        <v>0</v>
      </c>
      <c r="V44" s="361">
        <v>0</v>
      </c>
      <c r="W44" s="361">
        <v>0</v>
      </c>
      <c r="X44" s="361">
        <v>0</v>
      </c>
      <c r="Y44" s="361">
        <v>0</v>
      </c>
      <c r="Z44" s="362">
        <f t="shared" si="1"/>
        <v>0</v>
      </c>
      <c r="AA44" s="365"/>
    </row>
    <row r="45" spans="1:27" s="364" customFormat="1" ht="12.75" customHeight="1">
      <c r="A45" s="364">
        <f t="shared" si="2"/>
        <v>5</v>
      </c>
      <c r="B45" s="399">
        <v>13020</v>
      </c>
      <c r="C45" s="400" t="s">
        <v>1725</v>
      </c>
      <c r="D45" s="359" t="e">
        <f>+IF(VLOOKUP(C45,'BG SISTEMA'!B36:G299,6,FALSE)=15,VLOOKUP('CA EF (2)'!C45,'BG SISTEMA'!B36:F299,5,FALSE),0)</f>
        <v>#N/A</v>
      </c>
      <c r="E45" s="360"/>
      <c r="F45" s="360"/>
      <c r="G45" s="361">
        <v>0</v>
      </c>
      <c r="H45" s="361" t="e">
        <f t="shared" si="0"/>
        <v>#N/A</v>
      </c>
      <c r="I45" s="361">
        <v>0</v>
      </c>
      <c r="J45" s="361">
        <v>0</v>
      </c>
      <c r="K45" s="361">
        <v>0</v>
      </c>
      <c r="L45" s="361">
        <v>0</v>
      </c>
      <c r="M45" s="361">
        <v>0</v>
      </c>
      <c r="N45" s="361">
        <v>0</v>
      </c>
      <c r="O45" s="361">
        <v>0</v>
      </c>
      <c r="P45" s="361">
        <v>0</v>
      </c>
      <c r="Q45" s="361">
        <v>0</v>
      </c>
      <c r="R45" s="361">
        <v>0</v>
      </c>
      <c r="S45" s="361">
        <v>0</v>
      </c>
      <c r="T45" s="361">
        <v>0</v>
      </c>
      <c r="U45" s="361">
        <v>0</v>
      </c>
      <c r="V45" s="361">
        <v>0</v>
      </c>
      <c r="W45" s="361">
        <v>0</v>
      </c>
      <c r="X45" s="361">
        <v>0</v>
      </c>
      <c r="Y45" s="361">
        <v>0</v>
      </c>
      <c r="Z45" s="362" t="e">
        <f t="shared" si="1"/>
        <v>#N/A</v>
      </c>
      <c r="AA45" s="365"/>
    </row>
    <row r="46" spans="1:27" s="364" customFormat="1" ht="12.75" customHeight="1">
      <c r="A46" s="364">
        <f t="shared" si="2"/>
        <v>8</v>
      </c>
      <c r="B46" s="399">
        <v>13020189</v>
      </c>
      <c r="C46" s="400" t="s">
        <v>1726</v>
      </c>
      <c r="D46" s="359" t="e">
        <f>+IF(VLOOKUP(C46,'BG SISTEMA'!B37:G300,6,FALSE)=15,VLOOKUP('CA EF (2)'!C46,'BG SISTEMA'!B37:F300,5,FALSE),0)</f>
        <v>#N/A</v>
      </c>
      <c r="E46" s="360"/>
      <c r="F46" s="360"/>
      <c r="G46" s="361">
        <v>0</v>
      </c>
      <c r="H46" s="361" t="e">
        <f t="shared" si="0"/>
        <v>#N/A</v>
      </c>
      <c r="I46" s="361">
        <v>0</v>
      </c>
      <c r="J46" s="361">
        <v>0</v>
      </c>
      <c r="K46" s="361">
        <v>0</v>
      </c>
      <c r="L46" s="361">
        <v>0</v>
      </c>
      <c r="M46" s="361">
        <v>0</v>
      </c>
      <c r="N46" s="361">
        <v>0</v>
      </c>
      <c r="O46" s="361">
        <v>0</v>
      </c>
      <c r="P46" s="361">
        <v>0</v>
      </c>
      <c r="Q46" s="361">
        <v>0</v>
      </c>
      <c r="R46" s="361">
        <v>0</v>
      </c>
      <c r="S46" s="361">
        <v>0</v>
      </c>
      <c r="T46" s="361">
        <v>0</v>
      </c>
      <c r="U46" s="361">
        <v>0</v>
      </c>
      <c r="V46" s="361">
        <v>0</v>
      </c>
      <c r="W46" s="361">
        <v>0</v>
      </c>
      <c r="X46" s="361">
        <v>0</v>
      </c>
      <c r="Y46" s="361">
        <v>0</v>
      </c>
      <c r="Z46" s="362" t="e">
        <f t="shared" si="1"/>
        <v>#N/A</v>
      </c>
      <c r="AA46" s="365"/>
    </row>
    <row r="47" spans="1:27" s="364" customFormat="1" ht="12.75" customHeight="1">
      <c r="A47" s="364">
        <f t="shared" si="2"/>
        <v>11</v>
      </c>
      <c r="B47" s="399">
        <v>13020189001</v>
      </c>
      <c r="C47" s="400" t="s">
        <v>1727</v>
      </c>
      <c r="D47" s="359" t="e">
        <f>+IF(VLOOKUP(C47,'BG SISTEMA'!B38:G301,6,FALSE)=15,VLOOKUP('CA EF (2)'!C47,'BG SISTEMA'!B38:F301,5,FALSE),0)</f>
        <v>#N/A</v>
      </c>
      <c r="E47" s="360"/>
      <c r="F47" s="360"/>
      <c r="G47" s="361">
        <v>0</v>
      </c>
      <c r="H47" s="361" t="e">
        <f t="shared" si="0"/>
        <v>#N/A</v>
      </c>
      <c r="I47" s="361">
        <v>0</v>
      </c>
      <c r="J47" s="361">
        <v>0</v>
      </c>
      <c r="K47" s="361">
        <v>0</v>
      </c>
      <c r="L47" s="361">
        <v>0</v>
      </c>
      <c r="M47" s="361">
        <v>0</v>
      </c>
      <c r="N47" s="361">
        <v>0</v>
      </c>
      <c r="O47" s="361">
        <v>0</v>
      </c>
      <c r="P47" s="361">
        <v>0</v>
      </c>
      <c r="Q47" s="361">
        <v>0</v>
      </c>
      <c r="R47" s="361">
        <v>0</v>
      </c>
      <c r="S47" s="361">
        <v>0</v>
      </c>
      <c r="T47" s="361">
        <v>0</v>
      </c>
      <c r="U47" s="361">
        <v>0</v>
      </c>
      <c r="V47" s="361">
        <v>0</v>
      </c>
      <c r="W47" s="361">
        <v>0</v>
      </c>
      <c r="X47" s="361">
        <v>0</v>
      </c>
      <c r="Y47" s="361">
        <v>0</v>
      </c>
      <c r="Z47" s="362" t="e">
        <f t="shared" si="1"/>
        <v>#N/A</v>
      </c>
      <c r="AA47" s="365"/>
    </row>
    <row r="48" spans="1:27" s="364" customFormat="1" ht="12.75" customHeight="1">
      <c r="A48" s="364">
        <f t="shared" si="2"/>
        <v>13</v>
      </c>
      <c r="B48" s="399">
        <v>1302018900101</v>
      </c>
      <c r="C48" s="400" t="s">
        <v>1727</v>
      </c>
      <c r="D48" s="359" t="e">
        <f>+IF(VLOOKUP(C48,'BG SISTEMA'!B39:G302,6,FALSE)=15,VLOOKUP('CA EF (2)'!C48,'BG SISTEMA'!B39:F302,5,FALSE),0)</f>
        <v>#N/A</v>
      </c>
      <c r="E48" s="360"/>
      <c r="F48" s="360"/>
      <c r="G48" s="361">
        <v>0</v>
      </c>
      <c r="H48" s="361" t="e">
        <f t="shared" si="0"/>
        <v>#N/A</v>
      </c>
      <c r="I48" s="361">
        <v>0</v>
      </c>
      <c r="J48" s="361">
        <v>0</v>
      </c>
      <c r="K48" s="361">
        <v>0</v>
      </c>
      <c r="L48" s="361">
        <v>0</v>
      </c>
      <c r="M48" s="361">
        <v>0</v>
      </c>
      <c r="N48" s="361">
        <v>0</v>
      </c>
      <c r="O48" s="361">
        <v>0</v>
      </c>
      <c r="P48" s="361">
        <v>0</v>
      </c>
      <c r="Q48" s="361">
        <v>0</v>
      </c>
      <c r="R48" s="361">
        <v>0</v>
      </c>
      <c r="S48" s="361">
        <v>0</v>
      </c>
      <c r="T48" s="361">
        <v>0</v>
      </c>
      <c r="U48" s="361">
        <v>0</v>
      </c>
      <c r="V48" s="361">
        <v>0</v>
      </c>
      <c r="W48" s="361">
        <v>0</v>
      </c>
      <c r="X48" s="361">
        <v>0</v>
      </c>
      <c r="Y48" s="361">
        <v>0</v>
      </c>
      <c r="Z48" s="362" t="e">
        <f t="shared" si="1"/>
        <v>#N/A</v>
      </c>
      <c r="AA48" s="365"/>
    </row>
    <row r="49" spans="1:27" s="364" customFormat="1" ht="12.75" customHeight="1">
      <c r="A49" s="364">
        <f t="shared" si="2"/>
        <v>15</v>
      </c>
      <c r="B49" s="398">
        <v>130201890010199</v>
      </c>
      <c r="C49" s="401" t="s">
        <v>600</v>
      </c>
      <c r="D49" s="359" t="e">
        <f>+IF(VLOOKUP(C49,'BG SISTEMA'!B40:G303,6,FALSE)=15,VLOOKUP('CA EF (2)'!C49,'BG SISTEMA'!B40:F303,5,FALSE),0)</f>
        <v>#N/A</v>
      </c>
      <c r="E49" s="360"/>
      <c r="F49" s="360"/>
      <c r="G49" s="361">
        <v>0</v>
      </c>
      <c r="H49" s="361" t="e">
        <f t="shared" si="0"/>
        <v>#N/A</v>
      </c>
      <c r="I49" s="361">
        <v>0</v>
      </c>
      <c r="J49" s="361">
        <v>0</v>
      </c>
      <c r="K49" s="361">
        <v>0</v>
      </c>
      <c r="L49" s="361">
        <v>0</v>
      </c>
      <c r="M49" s="361">
        <v>0</v>
      </c>
      <c r="N49" s="361">
        <v>0</v>
      </c>
      <c r="O49" s="361">
        <v>0</v>
      </c>
      <c r="P49" s="361">
        <v>0</v>
      </c>
      <c r="Q49" s="361">
        <v>0</v>
      </c>
      <c r="R49" s="361" t="e">
        <f t="shared" ref="R49:R51" si="5">-$H49</f>
        <v>#N/A</v>
      </c>
      <c r="S49" s="361">
        <v>0</v>
      </c>
      <c r="T49" s="361">
        <v>0</v>
      </c>
      <c r="U49" s="361">
        <v>0</v>
      </c>
      <c r="V49" s="361">
        <v>0</v>
      </c>
      <c r="W49" s="361">
        <v>0</v>
      </c>
      <c r="X49" s="361">
        <v>0</v>
      </c>
      <c r="Y49" s="361">
        <v>0</v>
      </c>
      <c r="Z49" s="362" t="e">
        <f t="shared" si="1"/>
        <v>#N/A</v>
      </c>
      <c r="AA49" s="365"/>
    </row>
    <row r="50" spans="1:27" s="364" customFormat="1" ht="12.75" customHeight="1">
      <c r="A50" s="364">
        <f t="shared" si="2"/>
        <v>15</v>
      </c>
      <c r="B50" s="398" t="s">
        <v>1728</v>
      </c>
      <c r="C50" s="401" t="s">
        <v>602</v>
      </c>
      <c r="D50" s="359" t="e">
        <f>+IF(VLOOKUP(C50,'BG SISTEMA'!B40:G303,6,FALSE)=15,VLOOKUP('CA EF (2)'!C50,'BG SISTEMA'!B40:F303,5,FALSE),0)</f>
        <v>#N/A</v>
      </c>
      <c r="E50" s="360"/>
      <c r="F50" s="360"/>
      <c r="G50" s="361">
        <v>0</v>
      </c>
      <c r="H50" s="361" t="e">
        <f t="shared" si="0"/>
        <v>#N/A</v>
      </c>
      <c r="I50" s="361">
        <v>0</v>
      </c>
      <c r="J50" s="361">
        <v>0</v>
      </c>
      <c r="K50" s="361">
        <v>0</v>
      </c>
      <c r="L50" s="361">
        <v>0</v>
      </c>
      <c r="M50" s="361">
        <v>0</v>
      </c>
      <c r="N50" s="361">
        <v>0</v>
      </c>
      <c r="O50" s="361">
        <v>0</v>
      </c>
      <c r="P50" s="361">
        <v>0</v>
      </c>
      <c r="Q50" s="361">
        <v>0</v>
      </c>
      <c r="R50" s="361" t="e">
        <f t="shared" si="5"/>
        <v>#N/A</v>
      </c>
      <c r="S50" s="361">
        <v>0</v>
      </c>
      <c r="T50" s="361">
        <v>0</v>
      </c>
      <c r="U50" s="361">
        <v>0</v>
      </c>
      <c r="V50" s="361">
        <v>0</v>
      </c>
      <c r="W50" s="361">
        <v>0</v>
      </c>
      <c r="X50" s="361">
        <v>0</v>
      </c>
      <c r="Y50" s="361">
        <v>0</v>
      </c>
      <c r="Z50" s="362" t="e">
        <f t="shared" si="1"/>
        <v>#N/A</v>
      </c>
      <c r="AA50" s="365"/>
    </row>
    <row r="51" spans="1:27" s="364" customFormat="1" ht="12.75" customHeight="1">
      <c r="A51" s="364">
        <f t="shared" si="2"/>
        <v>15</v>
      </c>
      <c r="B51" s="398" t="s">
        <v>1729</v>
      </c>
      <c r="C51" s="401" t="s">
        <v>606</v>
      </c>
      <c r="D51" s="359" t="e">
        <f>+IF(VLOOKUP(C51,'BG SISTEMA'!B41:G304,6,FALSE)=15,VLOOKUP('CA EF (2)'!C51,'BG SISTEMA'!B41:F304,5,FALSE),0)</f>
        <v>#N/A</v>
      </c>
      <c r="E51" s="360"/>
      <c r="F51" s="360"/>
      <c r="G51" s="361">
        <v>0</v>
      </c>
      <c r="H51" s="361" t="e">
        <f t="shared" si="0"/>
        <v>#N/A</v>
      </c>
      <c r="I51" s="361">
        <v>0</v>
      </c>
      <c r="J51" s="361">
        <v>0</v>
      </c>
      <c r="K51" s="361">
        <v>0</v>
      </c>
      <c r="L51" s="361">
        <v>0</v>
      </c>
      <c r="M51" s="361">
        <v>0</v>
      </c>
      <c r="N51" s="361">
        <v>0</v>
      </c>
      <c r="O51" s="361">
        <v>0</v>
      </c>
      <c r="P51" s="361">
        <v>0</v>
      </c>
      <c r="Q51" s="361">
        <v>0</v>
      </c>
      <c r="R51" s="361" t="e">
        <f t="shared" si="5"/>
        <v>#N/A</v>
      </c>
      <c r="S51" s="361">
        <v>0</v>
      </c>
      <c r="T51" s="361">
        <v>0</v>
      </c>
      <c r="U51" s="361">
        <v>0</v>
      </c>
      <c r="V51" s="361">
        <v>0</v>
      </c>
      <c r="W51" s="361">
        <v>0</v>
      </c>
      <c r="X51" s="361">
        <v>0</v>
      </c>
      <c r="Y51" s="361">
        <v>0</v>
      </c>
      <c r="Z51" s="362" t="e">
        <f t="shared" si="1"/>
        <v>#N/A</v>
      </c>
      <c r="AA51" s="365"/>
    </row>
    <row r="52" spans="1:27" s="364" customFormat="1" ht="12.75" customHeight="1">
      <c r="A52" s="364">
        <f t="shared" si="2"/>
        <v>11</v>
      </c>
      <c r="B52" s="399">
        <v>13020189003</v>
      </c>
      <c r="C52" s="400" t="s">
        <v>1730</v>
      </c>
      <c r="D52" s="359" t="e">
        <f>+IF(VLOOKUP(C52,'BG SISTEMA'!B41:G304,6,FALSE)=15,VLOOKUP('CA EF (2)'!C52,'BG SISTEMA'!B41:F304,5,FALSE),0)</f>
        <v>#N/A</v>
      </c>
      <c r="E52" s="360"/>
      <c r="F52" s="360"/>
      <c r="G52" s="361">
        <v>0</v>
      </c>
      <c r="H52" s="361" t="e">
        <f t="shared" si="0"/>
        <v>#N/A</v>
      </c>
      <c r="I52" s="361">
        <v>0</v>
      </c>
      <c r="J52" s="361">
        <v>0</v>
      </c>
      <c r="K52" s="361">
        <v>0</v>
      </c>
      <c r="L52" s="361">
        <v>0</v>
      </c>
      <c r="M52" s="361">
        <v>0</v>
      </c>
      <c r="N52" s="361">
        <v>0</v>
      </c>
      <c r="O52" s="361">
        <v>0</v>
      </c>
      <c r="P52" s="361">
        <v>0</v>
      </c>
      <c r="Q52" s="361">
        <v>0</v>
      </c>
      <c r="R52" s="361">
        <v>0</v>
      </c>
      <c r="S52" s="361">
        <v>0</v>
      </c>
      <c r="T52" s="361">
        <v>0</v>
      </c>
      <c r="U52" s="361">
        <v>0</v>
      </c>
      <c r="V52" s="361">
        <v>0</v>
      </c>
      <c r="W52" s="361">
        <v>0</v>
      </c>
      <c r="X52" s="361">
        <v>0</v>
      </c>
      <c r="Y52" s="361">
        <v>0</v>
      </c>
      <c r="Z52" s="362" t="e">
        <f t="shared" si="1"/>
        <v>#N/A</v>
      </c>
      <c r="AA52" s="365"/>
    </row>
    <row r="53" spans="1:27" s="364" customFormat="1" ht="12.75" customHeight="1">
      <c r="A53" s="364">
        <f t="shared" si="2"/>
        <v>13</v>
      </c>
      <c r="B53" s="399">
        <v>1302018900301</v>
      </c>
      <c r="C53" s="400" t="s">
        <v>1730</v>
      </c>
      <c r="D53" s="359" t="e">
        <f>+IF(VLOOKUP(C53,'BG SISTEMA'!B42:G305,6,FALSE)=15,VLOOKUP('CA EF (2)'!C53,'BG SISTEMA'!B42:F305,5,FALSE),0)</f>
        <v>#N/A</v>
      </c>
      <c r="E53" s="360"/>
      <c r="F53" s="360"/>
      <c r="G53" s="361">
        <v>0</v>
      </c>
      <c r="H53" s="361" t="e">
        <f t="shared" si="0"/>
        <v>#N/A</v>
      </c>
      <c r="I53" s="361">
        <v>0</v>
      </c>
      <c r="J53" s="361">
        <v>0</v>
      </c>
      <c r="K53" s="361">
        <v>0</v>
      </c>
      <c r="L53" s="361">
        <v>0</v>
      </c>
      <c r="M53" s="361">
        <v>0</v>
      </c>
      <c r="N53" s="361">
        <v>0</v>
      </c>
      <c r="O53" s="361">
        <v>0</v>
      </c>
      <c r="P53" s="361">
        <v>0</v>
      </c>
      <c r="Q53" s="361">
        <v>0</v>
      </c>
      <c r="R53" s="361">
        <v>0</v>
      </c>
      <c r="S53" s="361">
        <v>0</v>
      </c>
      <c r="T53" s="361">
        <v>0</v>
      </c>
      <c r="U53" s="361">
        <v>0</v>
      </c>
      <c r="V53" s="361">
        <v>0</v>
      </c>
      <c r="W53" s="361">
        <v>0</v>
      </c>
      <c r="X53" s="361">
        <v>0</v>
      </c>
      <c r="Y53" s="361">
        <v>0</v>
      </c>
      <c r="Z53" s="362" t="e">
        <f t="shared" si="1"/>
        <v>#N/A</v>
      </c>
      <c r="AA53" s="365"/>
    </row>
    <row r="54" spans="1:27" s="364" customFormat="1" ht="12.75" customHeight="1">
      <c r="A54" s="364">
        <f t="shared" si="2"/>
        <v>15</v>
      </c>
      <c r="B54" s="398">
        <v>130201890030199</v>
      </c>
      <c r="C54" s="401" t="s">
        <v>604</v>
      </c>
      <c r="D54" s="359" t="e">
        <f>+IF(VLOOKUP(C54,'BG SISTEMA'!B43:G306,6,FALSE)=15,VLOOKUP('CA EF (2)'!C54,'BG SISTEMA'!B43:F306,5,FALSE),0)</f>
        <v>#N/A</v>
      </c>
      <c r="E54" s="360"/>
      <c r="F54" s="360"/>
      <c r="G54" s="361">
        <v>0</v>
      </c>
      <c r="H54" s="361" t="e">
        <f t="shared" si="0"/>
        <v>#N/A</v>
      </c>
      <c r="I54" s="361">
        <v>0</v>
      </c>
      <c r="J54" s="361">
        <v>0</v>
      </c>
      <c r="K54" s="361">
        <v>0</v>
      </c>
      <c r="L54" s="361">
        <v>0</v>
      </c>
      <c r="M54" s="361">
        <v>0</v>
      </c>
      <c r="N54" s="361">
        <v>0</v>
      </c>
      <c r="O54" s="361">
        <v>0</v>
      </c>
      <c r="P54" s="361">
        <v>0</v>
      </c>
      <c r="Q54" s="361">
        <v>0</v>
      </c>
      <c r="R54" s="361" t="e">
        <f t="shared" ref="R54" si="6">-$H54</f>
        <v>#N/A</v>
      </c>
      <c r="S54" s="361">
        <v>0</v>
      </c>
      <c r="T54" s="361">
        <v>0</v>
      </c>
      <c r="U54" s="361">
        <v>0</v>
      </c>
      <c r="V54" s="361">
        <v>0</v>
      </c>
      <c r="W54" s="361">
        <v>0</v>
      </c>
      <c r="X54" s="361">
        <v>0</v>
      </c>
      <c r="Y54" s="361">
        <v>0</v>
      </c>
      <c r="Z54" s="362" t="e">
        <f t="shared" si="1"/>
        <v>#N/A</v>
      </c>
      <c r="AA54" s="365"/>
    </row>
    <row r="55" spans="1:27" s="364" customFormat="1" ht="12.75" customHeight="1">
      <c r="A55" s="364">
        <f t="shared" si="2"/>
        <v>5</v>
      </c>
      <c r="B55" s="399">
        <v>13040</v>
      </c>
      <c r="C55" s="400" t="s">
        <v>150</v>
      </c>
      <c r="D55" s="359" t="e">
        <f>+IF(VLOOKUP(C55,'BG SISTEMA'!B44:G307,6,FALSE)=15,VLOOKUP('CA EF (2)'!C55,'BG SISTEMA'!B44:F307,5,FALSE),0)</f>
        <v>#N/A</v>
      </c>
      <c r="E55" s="360"/>
      <c r="F55" s="360"/>
      <c r="G55" s="361">
        <v>0</v>
      </c>
      <c r="H55" s="361" t="e">
        <f t="shared" si="0"/>
        <v>#N/A</v>
      </c>
      <c r="I55" s="361">
        <v>0</v>
      </c>
      <c r="J55" s="361">
        <v>0</v>
      </c>
      <c r="K55" s="361">
        <v>0</v>
      </c>
      <c r="L55" s="361">
        <v>0</v>
      </c>
      <c r="M55" s="361">
        <v>0</v>
      </c>
      <c r="N55" s="361">
        <v>0</v>
      </c>
      <c r="O55" s="361">
        <v>0</v>
      </c>
      <c r="P55" s="361">
        <v>0</v>
      </c>
      <c r="Q55" s="361">
        <v>0</v>
      </c>
      <c r="R55" s="361">
        <v>0</v>
      </c>
      <c r="S55" s="361">
        <v>0</v>
      </c>
      <c r="T55" s="361">
        <v>0</v>
      </c>
      <c r="U55" s="361">
        <v>0</v>
      </c>
      <c r="V55" s="361">
        <v>0</v>
      </c>
      <c r="W55" s="361">
        <v>0</v>
      </c>
      <c r="X55" s="361">
        <v>0</v>
      </c>
      <c r="Y55" s="361">
        <v>0</v>
      </c>
      <c r="Z55" s="362" t="e">
        <f t="shared" si="1"/>
        <v>#N/A</v>
      </c>
      <c r="AA55" s="365"/>
    </row>
    <row r="56" spans="1:27" s="364" customFormat="1" ht="12.75" customHeight="1">
      <c r="A56" s="364">
        <f t="shared" si="2"/>
        <v>8</v>
      </c>
      <c r="B56" s="399">
        <v>13040203</v>
      </c>
      <c r="C56" s="400" t="s">
        <v>1731</v>
      </c>
      <c r="D56" s="359" t="e">
        <f>+IF(VLOOKUP(C56,'BG SISTEMA'!B45:G312,6,FALSE)=15,VLOOKUP('CA EF (2)'!C56,'BG SISTEMA'!B45:F312,5,FALSE),0)</f>
        <v>#N/A</v>
      </c>
      <c r="E56" s="360"/>
      <c r="F56" s="360"/>
      <c r="G56" s="361">
        <v>0</v>
      </c>
      <c r="H56" s="361" t="e">
        <f t="shared" si="0"/>
        <v>#N/A</v>
      </c>
      <c r="I56" s="361">
        <v>0</v>
      </c>
      <c r="J56" s="361">
        <v>0</v>
      </c>
      <c r="K56" s="361">
        <v>0</v>
      </c>
      <c r="L56" s="361">
        <v>0</v>
      </c>
      <c r="M56" s="361">
        <v>0</v>
      </c>
      <c r="N56" s="361">
        <v>0</v>
      </c>
      <c r="O56" s="361">
        <v>0</v>
      </c>
      <c r="P56" s="361">
        <v>0</v>
      </c>
      <c r="Q56" s="361">
        <v>0</v>
      </c>
      <c r="R56" s="361">
        <v>0</v>
      </c>
      <c r="S56" s="361">
        <v>0</v>
      </c>
      <c r="T56" s="361">
        <v>0</v>
      </c>
      <c r="U56" s="361">
        <v>0</v>
      </c>
      <c r="V56" s="361">
        <v>0</v>
      </c>
      <c r="W56" s="361">
        <v>0</v>
      </c>
      <c r="X56" s="361">
        <v>0</v>
      </c>
      <c r="Y56" s="361">
        <v>0</v>
      </c>
      <c r="Z56" s="362" t="e">
        <f t="shared" si="1"/>
        <v>#N/A</v>
      </c>
      <c r="AA56" s="363"/>
    </row>
    <row r="57" spans="1:27" s="364" customFormat="1" ht="12.75" customHeight="1">
      <c r="A57" s="364">
        <f t="shared" si="2"/>
        <v>11</v>
      </c>
      <c r="B57" s="399">
        <v>13040203001</v>
      </c>
      <c r="C57" s="400" t="s">
        <v>1732</v>
      </c>
      <c r="D57" s="359" t="e">
        <f>+IF(VLOOKUP(C57,'BG SISTEMA'!B46:G313,6,FALSE)=15,VLOOKUP('CA EF (2)'!C57,'BG SISTEMA'!B46:F313,5,FALSE),0)</f>
        <v>#N/A</v>
      </c>
      <c r="E57" s="360"/>
      <c r="F57" s="360"/>
      <c r="G57" s="361">
        <v>0</v>
      </c>
      <c r="H57" s="361" t="e">
        <f t="shared" si="0"/>
        <v>#N/A</v>
      </c>
      <c r="I57" s="361">
        <v>0</v>
      </c>
      <c r="J57" s="361">
        <v>0</v>
      </c>
      <c r="K57" s="361">
        <v>0</v>
      </c>
      <c r="L57" s="361">
        <v>0</v>
      </c>
      <c r="M57" s="361">
        <v>0</v>
      </c>
      <c r="N57" s="361">
        <v>0</v>
      </c>
      <c r="O57" s="361">
        <v>0</v>
      </c>
      <c r="P57" s="361">
        <v>0</v>
      </c>
      <c r="Q57" s="361">
        <v>0</v>
      </c>
      <c r="R57" s="361">
        <v>0</v>
      </c>
      <c r="S57" s="361">
        <v>0</v>
      </c>
      <c r="T57" s="361">
        <v>0</v>
      </c>
      <c r="U57" s="361">
        <v>0</v>
      </c>
      <c r="V57" s="361">
        <v>0</v>
      </c>
      <c r="W57" s="361">
        <v>0</v>
      </c>
      <c r="X57" s="361">
        <v>0</v>
      </c>
      <c r="Y57" s="361">
        <v>0</v>
      </c>
      <c r="Z57" s="362" t="e">
        <f t="shared" si="1"/>
        <v>#N/A</v>
      </c>
      <c r="AA57" s="363"/>
    </row>
    <row r="58" spans="1:27" s="364" customFormat="1" ht="12.75" customHeight="1">
      <c r="A58" s="364">
        <f t="shared" si="2"/>
        <v>13</v>
      </c>
      <c r="B58" s="399">
        <v>1304020300104</v>
      </c>
      <c r="C58" s="400" t="s">
        <v>1733</v>
      </c>
      <c r="D58" s="359" t="e">
        <f>+IF(VLOOKUP(C58,'BG SISTEMA'!B47:G314,6,FALSE)=15,VLOOKUP('CA EF (2)'!C58,'BG SISTEMA'!B47:F314,5,FALSE),0)</f>
        <v>#N/A</v>
      </c>
      <c r="E58" s="360"/>
      <c r="F58" s="360"/>
      <c r="G58" s="361">
        <v>0</v>
      </c>
      <c r="H58" s="361" t="e">
        <f t="shared" si="0"/>
        <v>#N/A</v>
      </c>
      <c r="I58" s="361">
        <v>0</v>
      </c>
      <c r="J58" s="361">
        <v>0</v>
      </c>
      <c r="K58" s="361">
        <v>0</v>
      </c>
      <c r="L58" s="361">
        <v>0</v>
      </c>
      <c r="M58" s="361">
        <v>0</v>
      </c>
      <c r="N58" s="361">
        <v>0</v>
      </c>
      <c r="O58" s="361">
        <v>0</v>
      </c>
      <c r="P58" s="361">
        <v>0</v>
      </c>
      <c r="Q58" s="361">
        <v>0</v>
      </c>
      <c r="R58" s="361">
        <v>0</v>
      </c>
      <c r="S58" s="361">
        <v>0</v>
      </c>
      <c r="T58" s="361">
        <v>0</v>
      </c>
      <c r="U58" s="361">
        <v>0</v>
      </c>
      <c r="V58" s="361">
        <v>0</v>
      </c>
      <c r="W58" s="361">
        <v>0</v>
      </c>
      <c r="X58" s="361">
        <v>0</v>
      </c>
      <c r="Y58" s="361">
        <v>0</v>
      </c>
      <c r="Z58" s="362" t="e">
        <f t="shared" si="1"/>
        <v>#N/A</v>
      </c>
      <c r="AA58" s="363"/>
    </row>
    <row r="59" spans="1:27" s="364" customFormat="1" ht="12.75" customHeight="1">
      <c r="A59" s="364">
        <f t="shared" si="2"/>
        <v>15</v>
      </c>
      <c r="B59" s="398">
        <v>130402030010401</v>
      </c>
      <c r="C59" s="401" t="s">
        <v>635</v>
      </c>
      <c r="D59" s="359">
        <v>0</v>
      </c>
      <c r="E59" s="360"/>
      <c r="F59" s="360"/>
      <c r="G59" s="361">
        <v>0</v>
      </c>
      <c r="H59" s="361">
        <f t="shared" si="0"/>
        <v>0</v>
      </c>
      <c r="I59" s="361">
        <v>0</v>
      </c>
      <c r="J59" s="361">
        <v>0</v>
      </c>
      <c r="K59" s="361">
        <v>0</v>
      </c>
      <c r="L59" s="361">
        <v>0</v>
      </c>
      <c r="M59" s="361">
        <v>0</v>
      </c>
      <c r="N59" s="361">
        <f t="shared" ref="N59:N60" si="7">-$H59</f>
        <v>0</v>
      </c>
      <c r="O59" s="361">
        <v>0</v>
      </c>
      <c r="P59" s="361">
        <v>0</v>
      </c>
      <c r="Q59" s="361">
        <v>0</v>
      </c>
      <c r="R59" s="361">
        <v>0</v>
      </c>
      <c r="S59" s="361">
        <v>0</v>
      </c>
      <c r="T59" s="361">
        <v>0</v>
      </c>
      <c r="U59" s="361">
        <v>0</v>
      </c>
      <c r="V59" s="361">
        <v>0</v>
      </c>
      <c r="W59" s="361">
        <v>0</v>
      </c>
      <c r="X59" s="361">
        <v>0</v>
      </c>
      <c r="Y59" s="361">
        <v>0</v>
      </c>
      <c r="Z59" s="362">
        <f t="shared" si="1"/>
        <v>0</v>
      </c>
      <c r="AA59" s="363"/>
    </row>
    <row r="60" spans="1:27" s="364" customFormat="1" ht="12.75" customHeight="1">
      <c r="A60" s="364">
        <f t="shared" si="2"/>
        <v>15</v>
      </c>
      <c r="B60" s="398">
        <v>130402030010499</v>
      </c>
      <c r="C60" s="401" t="s">
        <v>636</v>
      </c>
      <c r="D60" s="359" t="e">
        <f>+IF(VLOOKUP(C60,'BG SISTEMA'!B49:G316,6,FALSE)=15,VLOOKUP('CA EF (2)'!C60,'BG SISTEMA'!B49:F316,5,FALSE),0)</f>
        <v>#N/A</v>
      </c>
      <c r="E60" s="360"/>
      <c r="F60" s="360"/>
      <c r="G60" s="361">
        <v>249223217</v>
      </c>
      <c r="H60" s="361" t="e">
        <f t="shared" si="0"/>
        <v>#N/A</v>
      </c>
      <c r="I60" s="361">
        <v>0</v>
      </c>
      <c r="J60" s="361">
        <v>0</v>
      </c>
      <c r="K60" s="361">
        <v>0</v>
      </c>
      <c r="L60" s="361">
        <v>0</v>
      </c>
      <c r="M60" s="361">
        <v>0</v>
      </c>
      <c r="N60" s="361" t="e">
        <f t="shared" si="7"/>
        <v>#N/A</v>
      </c>
      <c r="O60" s="361">
        <v>0</v>
      </c>
      <c r="P60" s="361">
        <v>0</v>
      </c>
      <c r="Q60" s="361">
        <v>0</v>
      </c>
      <c r="R60" s="361">
        <v>0</v>
      </c>
      <c r="S60" s="361">
        <v>0</v>
      </c>
      <c r="T60" s="361">
        <v>0</v>
      </c>
      <c r="U60" s="361">
        <v>0</v>
      </c>
      <c r="V60" s="361">
        <v>0</v>
      </c>
      <c r="W60" s="361">
        <v>0</v>
      </c>
      <c r="X60" s="361">
        <v>0</v>
      </c>
      <c r="Y60" s="361">
        <v>0</v>
      </c>
      <c r="Z60" s="362" t="e">
        <f t="shared" si="1"/>
        <v>#N/A</v>
      </c>
      <c r="AA60" s="363"/>
    </row>
    <row r="61" spans="1:27" s="364" customFormat="1" ht="12.75" customHeight="1">
      <c r="A61" s="364">
        <f t="shared" si="2"/>
        <v>13</v>
      </c>
      <c r="B61" s="399">
        <v>1304020300106</v>
      </c>
      <c r="C61" s="400" t="s">
        <v>1734</v>
      </c>
      <c r="D61" s="359" t="e">
        <f>+IF(VLOOKUP(C61,'BG SISTEMA'!B50:G317,6,FALSE)=15,VLOOKUP('CA EF (2)'!C61,'BG SISTEMA'!B50:F317,5,FALSE),0)</f>
        <v>#N/A</v>
      </c>
      <c r="E61" s="360"/>
      <c r="F61" s="360"/>
      <c r="G61" s="361">
        <v>0</v>
      </c>
      <c r="H61" s="361" t="e">
        <f t="shared" si="0"/>
        <v>#N/A</v>
      </c>
      <c r="I61" s="361">
        <v>0</v>
      </c>
      <c r="J61" s="361">
        <v>0</v>
      </c>
      <c r="K61" s="361">
        <v>0</v>
      </c>
      <c r="L61" s="361">
        <v>0</v>
      </c>
      <c r="M61" s="361">
        <v>0</v>
      </c>
      <c r="N61" s="361">
        <v>0</v>
      </c>
      <c r="O61" s="361">
        <v>0</v>
      </c>
      <c r="P61" s="361">
        <v>0</v>
      </c>
      <c r="Q61" s="361">
        <v>0</v>
      </c>
      <c r="R61" s="361">
        <v>0</v>
      </c>
      <c r="S61" s="361">
        <v>0</v>
      </c>
      <c r="T61" s="361">
        <v>0</v>
      </c>
      <c r="U61" s="361">
        <v>0</v>
      </c>
      <c r="V61" s="361">
        <v>0</v>
      </c>
      <c r="W61" s="361">
        <v>0</v>
      </c>
      <c r="X61" s="361">
        <v>0</v>
      </c>
      <c r="Y61" s="361">
        <v>0</v>
      </c>
      <c r="Z61" s="362" t="e">
        <f t="shared" si="1"/>
        <v>#N/A</v>
      </c>
      <c r="AA61" s="363"/>
    </row>
    <row r="62" spans="1:27" s="364" customFormat="1" ht="12.75" customHeight="1">
      <c r="A62" s="364">
        <f t="shared" si="2"/>
        <v>15</v>
      </c>
      <c r="B62" s="398">
        <v>130402030010699</v>
      </c>
      <c r="C62" s="401" t="s">
        <v>640</v>
      </c>
      <c r="D62" s="359" t="e">
        <f>+IF(VLOOKUP(C62,'BG SISTEMA'!B51:G318,6,FALSE)=15,VLOOKUP('CA EF (2)'!C62,'BG SISTEMA'!B51:F318,5,FALSE),0)</f>
        <v>#N/A</v>
      </c>
      <c r="E62" s="360"/>
      <c r="F62" s="360"/>
      <c r="G62" s="361">
        <v>192634953</v>
      </c>
      <c r="H62" s="361" t="e">
        <f t="shared" si="0"/>
        <v>#N/A</v>
      </c>
      <c r="I62" s="361">
        <v>0</v>
      </c>
      <c r="J62" s="361">
        <v>0</v>
      </c>
      <c r="K62" s="361">
        <v>0</v>
      </c>
      <c r="L62" s="361">
        <v>0</v>
      </c>
      <c r="M62" s="361">
        <v>0</v>
      </c>
      <c r="N62" s="361">
        <v>0</v>
      </c>
      <c r="O62" s="361">
        <v>0</v>
      </c>
      <c r="P62" s="361">
        <v>0</v>
      </c>
      <c r="Q62" s="361">
        <v>0</v>
      </c>
      <c r="R62" s="361">
        <v>0</v>
      </c>
      <c r="S62" s="361">
        <v>0</v>
      </c>
      <c r="T62" s="361">
        <v>0</v>
      </c>
      <c r="U62" s="361">
        <v>0</v>
      </c>
      <c r="V62" s="361">
        <v>0</v>
      </c>
      <c r="W62" s="361">
        <v>0</v>
      </c>
      <c r="X62" s="361">
        <v>0</v>
      </c>
      <c r="Y62" s="361">
        <v>0</v>
      </c>
      <c r="Z62" s="362" t="e">
        <f t="shared" si="1"/>
        <v>#N/A</v>
      </c>
      <c r="AA62" s="363"/>
    </row>
    <row r="63" spans="1:27" s="364" customFormat="1" ht="12.75" customHeight="1">
      <c r="A63" s="364">
        <f t="shared" si="2"/>
        <v>8</v>
      </c>
      <c r="B63" s="399">
        <v>13040207</v>
      </c>
      <c r="C63" s="400" t="s">
        <v>1735</v>
      </c>
      <c r="D63" s="359" t="e">
        <f>+IF(VLOOKUP(C63,'BG SISTEMA'!B52:G319,6,FALSE)=15,VLOOKUP('CA EF (2)'!C63,'BG SISTEMA'!B52:F319,5,FALSE),0)</f>
        <v>#N/A</v>
      </c>
      <c r="E63" s="360"/>
      <c r="F63" s="360"/>
      <c r="G63" s="361">
        <v>0</v>
      </c>
      <c r="H63" s="361" t="e">
        <f t="shared" si="0"/>
        <v>#N/A</v>
      </c>
      <c r="I63" s="361">
        <v>0</v>
      </c>
      <c r="J63" s="361">
        <v>0</v>
      </c>
      <c r="K63" s="361">
        <v>0</v>
      </c>
      <c r="L63" s="361">
        <v>0</v>
      </c>
      <c r="M63" s="361">
        <v>0</v>
      </c>
      <c r="N63" s="361">
        <v>0</v>
      </c>
      <c r="O63" s="361">
        <v>0</v>
      </c>
      <c r="P63" s="361">
        <v>0</v>
      </c>
      <c r="Q63" s="361">
        <v>0</v>
      </c>
      <c r="R63" s="361">
        <v>0</v>
      </c>
      <c r="S63" s="361">
        <v>0</v>
      </c>
      <c r="T63" s="361">
        <v>0</v>
      </c>
      <c r="U63" s="361">
        <v>0</v>
      </c>
      <c r="V63" s="361">
        <v>0</v>
      </c>
      <c r="W63" s="361">
        <v>0</v>
      </c>
      <c r="X63" s="361">
        <v>0</v>
      </c>
      <c r="Y63" s="361">
        <v>0</v>
      </c>
      <c r="Z63" s="362" t="e">
        <f t="shared" si="1"/>
        <v>#N/A</v>
      </c>
      <c r="AA63" s="365"/>
    </row>
    <row r="64" spans="1:27" s="364" customFormat="1" ht="12.75" customHeight="1">
      <c r="A64" s="364">
        <f t="shared" si="2"/>
        <v>11</v>
      </c>
      <c r="B64" s="399">
        <v>13040207001</v>
      </c>
      <c r="C64" s="400" t="s">
        <v>1736</v>
      </c>
      <c r="D64" s="359" t="e">
        <f>+IF(VLOOKUP(C64,'BG SISTEMA'!B53:G320,6,FALSE)=15,VLOOKUP('CA EF (2)'!C64,'BG SISTEMA'!B53:F320,5,FALSE),0)</f>
        <v>#N/A</v>
      </c>
      <c r="E64" s="360"/>
      <c r="F64" s="360"/>
      <c r="G64" s="361">
        <v>0</v>
      </c>
      <c r="H64" s="361" t="e">
        <f t="shared" si="0"/>
        <v>#N/A</v>
      </c>
      <c r="I64" s="361">
        <v>0</v>
      </c>
      <c r="J64" s="361">
        <v>0</v>
      </c>
      <c r="K64" s="361">
        <v>0</v>
      </c>
      <c r="L64" s="361">
        <v>0</v>
      </c>
      <c r="M64" s="361">
        <v>0</v>
      </c>
      <c r="N64" s="361">
        <v>0</v>
      </c>
      <c r="O64" s="361">
        <v>0</v>
      </c>
      <c r="P64" s="361">
        <v>0</v>
      </c>
      <c r="Q64" s="361">
        <v>0</v>
      </c>
      <c r="R64" s="361">
        <v>0</v>
      </c>
      <c r="S64" s="361">
        <v>0</v>
      </c>
      <c r="T64" s="361">
        <v>0</v>
      </c>
      <c r="U64" s="361">
        <v>0</v>
      </c>
      <c r="V64" s="361">
        <v>0</v>
      </c>
      <c r="W64" s="361">
        <v>0</v>
      </c>
      <c r="X64" s="361">
        <v>0</v>
      </c>
      <c r="Y64" s="361">
        <v>0</v>
      </c>
      <c r="Z64" s="362" t="e">
        <f t="shared" si="1"/>
        <v>#N/A</v>
      </c>
      <c r="AA64" s="365"/>
    </row>
    <row r="65" spans="1:27" s="364" customFormat="1" ht="12.75" customHeight="1">
      <c r="A65" s="364">
        <f t="shared" si="2"/>
        <v>13</v>
      </c>
      <c r="B65" s="399">
        <v>1304020700101</v>
      </c>
      <c r="C65" s="400" t="s">
        <v>1736</v>
      </c>
      <c r="D65" s="359" t="e">
        <f>+IF(VLOOKUP(C65,'BG SISTEMA'!B54:G321,6,FALSE)=15,VLOOKUP('CA EF (2)'!C65,'BG SISTEMA'!B54:F321,5,FALSE),0)</f>
        <v>#N/A</v>
      </c>
      <c r="E65" s="360"/>
      <c r="F65" s="360"/>
      <c r="G65" s="361">
        <v>0</v>
      </c>
      <c r="H65" s="361" t="e">
        <f t="shared" si="0"/>
        <v>#N/A</v>
      </c>
      <c r="I65" s="361">
        <v>0</v>
      </c>
      <c r="J65" s="361">
        <v>0</v>
      </c>
      <c r="K65" s="361">
        <v>0</v>
      </c>
      <c r="L65" s="361">
        <v>0</v>
      </c>
      <c r="M65" s="361">
        <v>0</v>
      </c>
      <c r="N65" s="361">
        <v>0</v>
      </c>
      <c r="O65" s="361">
        <v>0</v>
      </c>
      <c r="P65" s="361">
        <v>0</v>
      </c>
      <c r="Q65" s="361">
        <v>0</v>
      </c>
      <c r="R65" s="361">
        <v>0</v>
      </c>
      <c r="S65" s="361">
        <v>0</v>
      </c>
      <c r="T65" s="361">
        <v>0</v>
      </c>
      <c r="U65" s="361">
        <v>0</v>
      </c>
      <c r="V65" s="361">
        <v>0</v>
      </c>
      <c r="W65" s="361">
        <v>0</v>
      </c>
      <c r="X65" s="361">
        <v>0</v>
      </c>
      <c r="Y65" s="361">
        <v>0</v>
      </c>
      <c r="Z65" s="362" t="e">
        <f t="shared" si="1"/>
        <v>#N/A</v>
      </c>
      <c r="AA65" s="365"/>
    </row>
    <row r="66" spans="1:27" s="364" customFormat="1" ht="12.75" customHeight="1">
      <c r="A66" s="364">
        <f t="shared" si="2"/>
        <v>15</v>
      </c>
      <c r="B66" s="398">
        <v>130402070010101</v>
      </c>
      <c r="C66" s="401" t="s">
        <v>647</v>
      </c>
      <c r="D66" s="359" t="e">
        <f>+IF(VLOOKUP(C66,'BG SISTEMA'!B55:G322,6,FALSE)=15,VLOOKUP('CA EF (2)'!C66,'BG SISTEMA'!B55:F322,5,FALSE),0)</f>
        <v>#N/A</v>
      </c>
      <c r="E66" s="360"/>
      <c r="F66" s="360"/>
      <c r="G66" s="361">
        <v>19619331</v>
      </c>
      <c r="H66" s="361" t="e">
        <f t="shared" si="0"/>
        <v>#N/A</v>
      </c>
      <c r="I66" s="361">
        <v>0</v>
      </c>
      <c r="J66" s="361">
        <v>0</v>
      </c>
      <c r="K66" s="361">
        <v>0</v>
      </c>
      <c r="L66" s="361">
        <v>0</v>
      </c>
      <c r="M66" s="361">
        <v>0</v>
      </c>
      <c r="N66" s="361">
        <v>0</v>
      </c>
      <c r="O66" s="361">
        <v>0</v>
      </c>
      <c r="P66" s="361">
        <v>0</v>
      </c>
      <c r="Q66" s="361">
        <v>0</v>
      </c>
      <c r="R66" s="361">
        <v>0</v>
      </c>
      <c r="S66" s="361">
        <v>0</v>
      </c>
      <c r="T66" s="361">
        <v>0</v>
      </c>
      <c r="U66" s="361">
        <v>0</v>
      </c>
      <c r="V66" s="361">
        <v>0</v>
      </c>
      <c r="W66" s="361">
        <v>0</v>
      </c>
      <c r="X66" s="361">
        <v>0</v>
      </c>
      <c r="Y66" s="361">
        <v>0</v>
      </c>
      <c r="Z66" s="362" t="e">
        <f t="shared" si="1"/>
        <v>#N/A</v>
      </c>
      <c r="AA66" s="365"/>
    </row>
    <row r="67" spans="1:27" s="364" customFormat="1" ht="12.75" customHeight="1">
      <c r="A67" s="364">
        <f t="shared" si="2"/>
        <v>8</v>
      </c>
      <c r="B67" s="399">
        <v>13040209</v>
      </c>
      <c r="C67" s="400" t="s">
        <v>1737</v>
      </c>
      <c r="D67" s="359" t="e">
        <f>+IF(VLOOKUP(C67,'BG SISTEMA'!B56:G323,6,FALSE)=15,VLOOKUP('CA EF (2)'!C67,'BG SISTEMA'!B56:F323,5,FALSE),0)</f>
        <v>#N/A</v>
      </c>
      <c r="E67" s="360"/>
      <c r="F67" s="360"/>
      <c r="G67" s="361">
        <v>0</v>
      </c>
      <c r="H67" s="361" t="e">
        <f t="shared" si="0"/>
        <v>#N/A</v>
      </c>
      <c r="I67" s="361">
        <v>0</v>
      </c>
      <c r="J67" s="361">
        <v>0</v>
      </c>
      <c r="K67" s="361">
        <v>0</v>
      </c>
      <c r="L67" s="361">
        <v>0</v>
      </c>
      <c r="M67" s="361">
        <v>0</v>
      </c>
      <c r="N67" s="361">
        <v>0</v>
      </c>
      <c r="O67" s="361">
        <v>0</v>
      </c>
      <c r="P67" s="361">
        <v>0</v>
      </c>
      <c r="Q67" s="361">
        <v>0</v>
      </c>
      <c r="R67" s="361">
        <v>0</v>
      </c>
      <c r="S67" s="361">
        <v>0</v>
      </c>
      <c r="T67" s="361">
        <v>0</v>
      </c>
      <c r="U67" s="361">
        <v>0</v>
      </c>
      <c r="V67" s="361">
        <v>0</v>
      </c>
      <c r="W67" s="361">
        <v>0</v>
      </c>
      <c r="X67" s="361">
        <v>0</v>
      </c>
      <c r="Y67" s="361">
        <v>0</v>
      </c>
      <c r="Z67" s="362" t="e">
        <f t="shared" si="1"/>
        <v>#N/A</v>
      </c>
      <c r="AA67" s="365"/>
    </row>
    <row r="68" spans="1:27" s="364" customFormat="1" ht="12.75" customHeight="1">
      <c r="A68" s="364">
        <f t="shared" si="2"/>
        <v>11</v>
      </c>
      <c r="B68" s="399">
        <v>13040209001</v>
      </c>
      <c r="C68" s="400" t="s">
        <v>1738</v>
      </c>
      <c r="D68" s="359" t="e">
        <f>+IF(VLOOKUP(C68,'BG SISTEMA'!B57:G324,6,FALSE)=15,VLOOKUP('CA EF (2)'!C68,'BG SISTEMA'!B57:F324,5,FALSE),0)</f>
        <v>#N/A</v>
      </c>
      <c r="E68" s="360"/>
      <c r="F68" s="360"/>
      <c r="G68" s="361">
        <v>0</v>
      </c>
      <c r="H68" s="361" t="e">
        <f t="shared" ref="H68:H131" si="8">+D68+E68-F68-G68</f>
        <v>#N/A</v>
      </c>
      <c r="I68" s="361">
        <v>0</v>
      </c>
      <c r="J68" s="361">
        <v>0</v>
      </c>
      <c r="K68" s="361">
        <v>0</v>
      </c>
      <c r="L68" s="361">
        <v>0</v>
      </c>
      <c r="M68" s="361">
        <v>0</v>
      </c>
      <c r="N68" s="361">
        <v>0</v>
      </c>
      <c r="O68" s="361">
        <v>0</v>
      </c>
      <c r="P68" s="361">
        <v>0</v>
      </c>
      <c r="Q68" s="361">
        <v>0</v>
      </c>
      <c r="R68" s="361">
        <v>0</v>
      </c>
      <c r="S68" s="361">
        <v>0</v>
      </c>
      <c r="T68" s="361">
        <v>0</v>
      </c>
      <c r="U68" s="361">
        <v>0</v>
      </c>
      <c r="V68" s="361">
        <v>0</v>
      </c>
      <c r="W68" s="361">
        <v>0</v>
      </c>
      <c r="X68" s="361">
        <v>0</v>
      </c>
      <c r="Y68" s="361">
        <v>0</v>
      </c>
      <c r="Z68" s="362" t="e">
        <f t="shared" ref="Z68:Z132" si="9">SUM(H68:Y68)</f>
        <v>#N/A</v>
      </c>
      <c r="AA68" s="365"/>
    </row>
    <row r="69" spans="1:27" s="364" customFormat="1" ht="12.75" customHeight="1">
      <c r="A69" s="364">
        <f t="shared" si="2"/>
        <v>13</v>
      </c>
      <c r="B69" s="399">
        <v>1304020900110</v>
      </c>
      <c r="C69" s="400" t="s">
        <v>1739</v>
      </c>
      <c r="D69" s="359" t="e">
        <f>+IF(VLOOKUP(C69,'BG SISTEMA'!B58:G325,6,FALSE)=15,VLOOKUP('CA EF (2)'!C69,'BG SISTEMA'!B58:F325,5,FALSE),0)</f>
        <v>#N/A</v>
      </c>
      <c r="E69" s="360"/>
      <c r="F69" s="360"/>
      <c r="G69" s="361">
        <v>0</v>
      </c>
      <c r="H69" s="361" t="e">
        <f t="shared" si="8"/>
        <v>#N/A</v>
      </c>
      <c r="I69" s="361">
        <v>0</v>
      </c>
      <c r="J69" s="361">
        <v>0</v>
      </c>
      <c r="K69" s="361">
        <v>0</v>
      </c>
      <c r="L69" s="361">
        <v>0</v>
      </c>
      <c r="M69" s="361">
        <v>0</v>
      </c>
      <c r="N69" s="361">
        <v>0</v>
      </c>
      <c r="O69" s="361">
        <v>0</v>
      </c>
      <c r="P69" s="361">
        <v>0</v>
      </c>
      <c r="Q69" s="361">
        <v>0</v>
      </c>
      <c r="R69" s="361">
        <v>0</v>
      </c>
      <c r="S69" s="361">
        <v>0</v>
      </c>
      <c r="T69" s="361">
        <v>0</v>
      </c>
      <c r="U69" s="361">
        <v>0</v>
      </c>
      <c r="V69" s="361">
        <v>0</v>
      </c>
      <c r="W69" s="361">
        <v>0</v>
      </c>
      <c r="X69" s="361">
        <v>0</v>
      </c>
      <c r="Y69" s="361">
        <v>0</v>
      </c>
      <c r="Z69" s="362" t="e">
        <f t="shared" si="9"/>
        <v>#N/A</v>
      </c>
      <c r="AA69" s="365"/>
    </row>
    <row r="70" spans="1:27" s="364" customFormat="1" ht="12.75" customHeight="1">
      <c r="A70" s="364">
        <f t="shared" si="2"/>
        <v>15</v>
      </c>
      <c r="B70" s="398">
        <v>130402090011001</v>
      </c>
      <c r="C70" s="401" t="s">
        <v>667</v>
      </c>
      <c r="D70" s="359" t="e">
        <f>+IF(VLOOKUP(C70,'BG SISTEMA'!B59:G326,6,FALSE)=15,VLOOKUP('CA EF (2)'!C70,'BG SISTEMA'!B59:F326,5,FALSE),0)</f>
        <v>#N/A</v>
      </c>
      <c r="E70" s="360"/>
      <c r="F70" s="360"/>
      <c r="G70" s="361">
        <v>13091964</v>
      </c>
      <c r="H70" s="361" t="e">
        <f t="shared" si="8"/>
        <v>#N/A</v>
      </c>
      <c r="I70" s="361">
        <v>0</v>
      </c>
      <c r="J70" s="361">
        <v>0</v>
      </c>
      <c r="K70" s="361">
        <v>0</v>
      </c>
      <c r="L70" s="361">
        <v>0</v>
      </c>
      <c r="M70" s="361">
        <v>0</v>
      </c>
      <c r="N70" s="361" t="e">
        <f t="shared" ref="N70:N72" si="10">-$H70</f>
        <v>#N/A</v>
      </c>
      <c r="O70" s="361">
        <v>0</v>
      </c>
      <c r="P70" s="361">
        <v>0</v>
      </c>
      <c r="Q70" s="361">
        <v>0</v>
      </c>
      <c r="R70" s="361">
        <v>0</v>
      </c>
      <c r="S70" s="361">
        <v>0</v>
      </c>
      <c r="T70" s="361">
        <v>0</v>
      </c>
      <c r="U70" s="361">
        <v>0</v>
      </c>
      <c r="V70" s="361">
        <v>0</v>
      </c>
      <c r="W70" s="361">
        <v>0</v>
      </c>
      <c r="X70" s="361">
        <v>0</v>
      </c>
      <c r="Y70" s="361">
        <v>0</v>
      </c>
      <c r="Z70" s="362" t="e">
        <f t="shared" si="9"/>
        <v>#N/A</v>
      </c>
      <c r="AA70" s="365"/>
    </row>
    <row r="71" spans="1:27" s="364" customFormat="1" ht="12.75" customHeight="1">
      <c r="A71" s="364">
        <f t="shared" si="2"/>
        <v>13</v>
      </c>
      <c r="B71" s="399">
        <v>1304020900111</v>
      </c>
      <c r="C71" s="400" t="s">
        <v>1740</v>
      </c>
      <c r="D71" s="359">
        <v>0</v>
      </c>
      <c r="E71" s="360"/>
      <c r="F71" s="360"/>
      <c r="G71" s="361">
        <v>0</v>
      </c>
      <c r="H71" s="361">
        <f t="shared" si="8"/>
        <v>0</v>
      </c>
      <c r="I71" s="361">
        <v>0</v>
      </c>
      <c r="J71" s="361">
        <v>0</v>
      </c>
      <c r="K71" s="361">
        <v>0</v>
      </c>
      <c r="L71" s="361">
        <v>0</v>
      </c>
      <c r="M71" s="361">
        <v>0</v>
      </c>
      <c r="N71" s="361">
        <v>0</v>
      </c>
      <c r="O71" s="361">
        <v>0</v>
      </c>
      <c r="P71" s="361">
        <v>0</v>
      </c>
      <c r="Q71" s="361">
        <v>0</v>
      </c>
      <c r="R71" s="361">
        <v>0</v>
      </c>
      <c r="S71" s="361">
        <v>0</v>
      </c>
      <c r="T71" s="361">
        <v>0</v>
      </c>
      <c r="U71" s="361">
        <v>0</v>
      </c>
      <c r="V71" s="361">
        <v>0</v>
      </c>
      <c r="W71" s="361">
        <v>0</v>
      </c>
      <c r="X71" s="361">
        <v>0</v>
      </c>
      <c r="Y71" s="361">
        <v>0</v>
      </c>
      <c r="Z71" s="362">
        <f t="shared" si="9"/>
        <v>0</v>
      </c>
      <c r="AA71" s="365"/>
    </row>
    <row r="72" spans="1:27" s="364" customFormat="1" ht="12.75" customHeight="1">
      <c r="A72" s="364">
        <f t="shared" si="2"/>
        <v>15</v>
      </c>
      <c r="B72" s="398">
        <v>130402090011101</v>
      </c>
      <c r="C72" s="401" t="s">
        <v>669</v>
      </c>
      <c r="D72" s="359">
        <v>0</v>
      </c>
      <c r="E72" s="360"/>
      <c r="F72" s="360"/>
      <c r="G72" s="361">
        <v>18113980</v>
      </c>
      <c r="H72" s="361">
        <f t="shared" si="8"/>
        <v>-18113980</v>
      </c>
      <c r="I72" s="361">
        <v>0</v>
      </c>
      <c r="J72" s="361">
        <v>0</v>
      </c>
      <c r="K72" s="361">
        <v>0</v>
      </c>
      <c r="L72" s="361">
        <v>0</v>
      </c>
      <c r="M72" s="361">
        <v>0</v>
      </c>
      <c r="N72" s="361">
        <f t="shared" si="10"/>
        <v>18113980</v>
      </c>
      <c r="O72" s="361">
        <v>0</v>
      </c>
      <c r="P72" s="361">
        <v>0</v>
      </c>
      <c r="Q72" s="361">
        <v>0</v>
      </c>
      <c r="R72" s="361">
        <v>0</v>
      </c>
      <c r="S72" s="361">
        <v>0</v>
      </c>
      <c r="T72" s="361">
        <v>0</v>
      </c>
      <c r="U72" s="361">
        <v>0</v>
      </c>
      <c r="V72" s="361">
        <v>0</v>
      </c>
      <c r="W72" s="361">
        <v>0</v>
      </c>
      <c r="X72" s="361">
        <v>0</v>
      </c>
      <c r="Y72" s="361">
        <v>0</v>
      </c>
      <c r="Z72" s="362">
        <f t="shared" si="9"/>
        <v>0</v>
      </c>
      <c r="AA72" s="365"/>
    </row>
    <row r="73" spans="1:27" s="364" customFormat="1" ht="12.75" customHeight="1">
      <c r="A73" s="364">
        <f t="shared" si="2"/>
        <v>5</v>
      </c>
      <c r="B73" s="399">
        <v>13080</v>
      </c>
      <c r="C73" s="400" t="s">
        <v>1741</v>
      </c>
      <c r="D73" s="359" t="e">
        <f>+IF(VLOOKUP(C73,'BG SISTEMA'!B62:G329,6,FALSE)=15,VLOOKUP('CA EF (2)'!C73,'BG SISTEMA'!B62:F329,5,FALSE),0)</f>
        <v>#N/A</v>
      </c>
      <c r="E73" s="360"/>
      <c r="F73" s="360"/>
      <c r="G73" s="361">
        <v>0</v>
      </c>
      <c r="H73" s="361" t="e">
        <f t="shared" si="8"/>
        <v>#N/A</v>
      </c>
      <c r="I73" s="361">
        <v>0</v>
      </c>
      <c r="J73" s="361">
        <v>0</v>
      </c>
      <c r="K73" s="361">
        <v>0</v>
      </c>
      <c r="L73" s="361">
        <v>0</v>
      </c>
      <c r="M73" s="361">
        <v>0</v>
      </c>
      <c r="N73" s="361">
        <v>0</v>
      </c>
      <c r="O73" s="361">
        <v>0</v>
      </c>
      <c r="P73" s="361">
        <v>0</v>
      </c>
      <c r="Q73" s="361">
        <v>0</v>
      </c>
      <c r="R73" s="361">
        <v>0</v>
      </c>
      <c r="S73" s="361">
        <v>0</v>
      </c>
      <c r="T73" s="361">
        <v>0</v>
      </c>
      <c r="U73" s="361">
        <v>0</v>
      </c>
      <c r="V73" s="361">
        <v>0</v>
      </c>
      <c r="W73" s="361">
        <v>0</v>
      </c>
      <c r="X73" s="361">
        <v>0</v>
      </c>
      <c r="Y73" s="361">
        <v>0</v>
      </c>
      <c r="Z73" s="362" t="e">
        <f t="shared" si="9"/>
        <v>#N/A</v>
      </c>
      <c r="AA73" s="365"/>
    </row>
    <row r="74" spans="1:27" s="364" customFormat="1" ht="12.75" customHeight="1">
      <c r="A74" s="364">
        <f t="shared" si="2"/>
        <v>8</v>
      </c>
      <c r="B74" s="399">
        <v>13080217</v>
      </c>
      <c r="C74" s="400" t="s">
        <v>1742</v>
      </c>
      <c r="D74" s="359">
        <v>0</v>
      </c>
      <c r="E74" s="360"/>
      <c r="F74" s="360"/>
      <c r="G74" s="361">
        <v>0</v>
      </c>
      <c r="H74" s="361">
        <f t="shared" si="8"/>
        <v>0</v>
      </c>
      <c r="I74" s="361">
        <v>0</v>
      </c>
      <c r="J74" s="361">
        <v>0</v>
      </c>
      <c r="K74" s="361">
        <v>0</v>
      </c>
      <c r="L74" s="361">
        <v>0</v>
      </c>
      <c r="M74" s="361">
        <v>0</v>
      </c>
      <c r="N74" s="361">
        <v>0</v>
      </c>
      <c r="O74" s="361">
        <v>0</v>
      </c>
      <c r="P74" s="361">
        <v>0</v>
      </c>
      <c r="Q74" s="361">
        <v>0</v>
      </c>
      <c r="R74" s="361">
        <v>0</v>
      </c>
      <c r="S74" s="361">
        <v>0</v>
      </c>
      <c r="T74" s="361">
        <v>0</v>
      </c>
      <c r="U74" s="361">
        <v>0</v>
      </c>
      <c r="V74" s="361">
        <v>0</v>
      </c>
      <c r="W74" s="361">
        <v>0</v>
      </c>
      <c r="X74" s="361">
        <v>0</v>
      </c>
      <c r="Y74" s="361">
        <v>0</v>
      </c>
      <c r="Z74" s="362">
        <f t="shared" si="9"/>
        <v>0</v>
      </c>
      <c r="AA74" s="365"/>
    </row>
    <row r="75" spans="1:27" s="364" customFormat="1" ht="12.75" customHeight="1">
      <c r="A75" s="364">
        <f t="shared" si="2"/>
        <v>11</v>
      </c>
      <c r="B75" s="399">
        <v>13080217907</v>
      </c>
      <c r="C75" s="400" t="s">
        <v>1743</v>
      </c>
      <c r="D75" s="359">
        <v>0</v>
      </c>
      <c r="E75" s="360"/>
      <c r="F75" s="360"/>
      <c r="G75" s="361">
        <v>0</v>
      </c>
      <c r="H75" s="361">
        <f t="shared" si="8"/>
        <v>0</v>
      </c>
      <c r="I75" s="361">
        <v>0</v>
      </c>
      <c r="J75" s="361">
        <v>0</v>
      </c>
      <c r="K75" s="361">
        <v>0</v>
      </c>
      <c r="L75" s="361">
        <v>0</v>
      </c>
      <c r="M75" s="361">
        <v>0</v>
      </c>
      <c r="N75" s="361">
        <v>0</v>
      </c>
      <c r="O75" s="361">
        <v>0</v>
      </c>
      <c r="P75" s="361">
        <v>0</v>
      </c>
      <c r="Q75" s="361">
        <v>0</v>
      </c>
      <c r="R75" s="361">
        <v>0</v>
      </c>
      <c r="S75" s="361">
        <v>0</v>
      </c>
      <c r="T75" s="361">
        <v>0</v>
      </c>
      <c r="U75" s="361">
        <v>0</v>
      </c>
      <c r="V75" s="361">
        <v>0</v>
      </c>
      <c r="W75" s="361">
        <v>0</v>
      </c>
      <c r="X75" s="361">
        <v>0</v>
      </c>
      <c r="Y75" s="361">
        <v>0</v>
      </c>
      <c r="Z75" s="362">
        <f t="shared" si="9"/>
        <v>0</v>
      </c>
      <c r="AA75" s="363"/>
    </row>
    <row r="76" spans="1:27" s="364" customFormat="1" ht="12.75" customHeight="1">
      <c r="A76" s="364">
        <f t="shared" si="2"/>
        <v>13</v>
      </c>
      <c r="B76" s="399">
        <v>1308021790701</v>
      </c>
      <c r="C76" s="400" t="s">
        <v>1743</v>
      </c>
      <c r="D76" s="359">
        <v>0</v>
      </c>
      <c r="E76" s="360"/>
      <c r="F76" s="360"/>
      <c r="G76" s="361">
        <v>0</v>
      </c>
      <c r="H76" s="361">
        <f t="shared" si="8"/>
        <v>0</v>
      </c>
      <c r="I76" s="361">
        <v>0</v>
      </c>
      <c r="J76" s="361">
        <v>0</v>
      </c>
      <c r="K76" s="361">
        <v>0</v>
      </c>
      <c r="L76" s="361">
        <v>0</v>
      </c>
      <c r="M76" s="361">
        <v>0</v>
      </c>
      <c r="N76" s="361">
        <v>0</v>
      </c>
      <c r="O76" s="361">
        <v>0</v>
      </c>
      <c r="P76" s="361">
        <v>0</v>
      </c>
      <c r="Q76" s="361">
        <v>0</v>
      </c>
      <c r="R76" s="361">
        <v>0</v>
      </c>
      <c r="S76" s="361">
        <v>0</v>
      </c>
      <c r="T76" s="361">
        <v>0</v>
      </c>
      <c r="U76" s="361">
        <v>0</v>
      </c>
      <c r="V76" s="361">
        <v>0</v>
      </c>
      <c r="W76" s="361">
        <v>0</v>
      </c>
      <c r="X76" s="361">
        <v>0</v>
      </c>
      <c r="Y76" s="361">
        <v>0</v>
      </c>
      <c r="Z76" s="362">
        <f t="shared" si="9"/>
        <v>0</v>
      </c>
      <c r="AA76" s="365"/>
    </row>
    <row r="77" spans="1:27" s="364" customFormat="1" ht="12.75" customHeight="1">
      <c r="A77" s="364">
        <f t="shared" si="2"/>
        <v>15</v>
      </c>
      <c r="B77" s="398">
        <v>130802179070199</v>
      </c>
      <c r="C77" s="401" t="s">
        <v>710</v>
      </c>
      <c r="D77" s="359">
        <v>0</v>
      </c>
      <c r="E77" s="360"/>
      <c r="F77" s="360"/>
      <c r="G77" s="361">
        <v>0</v>
      </c>
      <c r="H77" s="361">
        <f t="shared" si="8"/>
        <v>0</v>
      </c>
      <c r="I77" s="361">
        <v>0</v>
      </c>
      <c r="J77" s="361">
        <v>0</v>
      </c>
      <c r="K77" s="361">
        <v>0</v>
      </c>
      <c r="L77" s="361">
        <v>0</v>
      </c>
      <c r="M77" s="361">
        <v>0</v>
      </c>
      <c r="N77" s="361">
        <v>0</v>
      </c>
      <c r="O77" s="361">
        <v>0</v>
      </c>
      <c r="P77" s="361">
        <v>0</v>
      </c>
      <c r="Q77" s="361">
        <v>0</v>
      </c>
      <c r="R77" s="361">
        <v>0</v>
      </c>
      <c r="S77" s="361">
        <f t="shared" ref="S77" si="11">-$H77</f>
        <v>0</v>
      </c>
      <c r="T77" s="361">
        <v>0</v>
      </c>
      <c r="U77" s="361">
        <v>0</v>
      </c>
      <c r="V77" s="361">
        <v>0</v>
      </c>
      <c r="W77" s="361">
        <v>0</v>
      </c>
      <c r="X77" s="361">
        <v>0</v>
      </c>
      <c r="Y77" s="361">
        <v>0</v>
      </c>
      <c r="Z77" s="362">
        <f t="shared" si="9"/>
        <v>0</v>
      </c>
      <c r="AA77" s="365"/>
    </row>
    <row r="78" spans="1:27" s="364" customFormat="1" ht="12.75" customHeight="1">
      <c r="A78" s="364">
        <f t="shared" si="2"/>
        <v>8</v>
      </c>
      <c r="B78" s="399">
        <v>13080221</v>
      </c>
      <c r="C78" s="400" t="s">
        <v>1744</v>
      </c>
      <c r="D78" s="359" t="e">
        <f>+IF(VLOOKUP(C78,'BG SISTEMA'!B67:G334,6,FALSE)=15,VLOOKUP('CA EF (2)'!C78,'BG SISTEMA'!B67:F334,5,FALSE),0)</f>
        <v>#N/A</v>
      </c>
      <c r="E78" s="360"/>
      <c r="F78" s="360"/>
      <c r="G78" s="361">
        <v>0</v>
      </c>
      <c r="H78" s="361" t="e">
        <f t="shared" si="8"/>
        <v>#N/A</v>
      </c>
      <c r="I78" s="361">
        <v>0</v>
      </c>
      <c r="J78" s="361">
        <v>0</v>
      </c>
      <c r="K78" s="361">
        <v>0</v>
      </c>
      <c r="L78" s="361">
        <v>0</v>
      </c>
      <c r="M78" s="361">
        <v>0</v>
      </c>
      <c r="N78" s="361">
        <v>0</v>
      </c>
      <c r="O78" s="361">
        <v>0</v>
      </c>
      <c r="P78" s="361">
        <v>0</v>
      </c>
      <c r="Q78" s="361">
        <v>0</v>
      </c>
      <c r="R78" s="361">
        <v>0</v>
      </c>
      <c r="S78" s="361">
        <v>0</v>
      </c>
      <c r="T78" s="361">
        <v>0</v>
      </c>
      <c r="U78" s="361">
        <v>0</v>
      </c>
      <c r="V78" s="361">
        <v>0</v>
      </c>
      <c r="W78" s="361">
        <v>0</v>
      </c>
      <c r="X78" s="361">
        <v>0</v>
      </c>
      <c r="Y78" s="361">
        <v>0</v>
      </c>
      <c r="Z78" s="362" t="e">
        <f t="shared" si="9"/>
        <v>#N/A</v>
      </c>
      <c r="AA78" s="365"/>
    </row>
    <row r="79" spans="1:27" s="364" customFormat="1" ht="12.75" customHeight="1">
      <c r="A79" s="364">
        <f t="shared" si="2"/>
        <v>11</v>
      </c>
      <c r="B79" s="399">
        <v>13080221001</v>
      </c>
      <c r="C79" s="400" t="s">
        <v>1745</v>
      </c>
      <c r="D79" s="359" t="e">
        <f>+IF(VLOOKUP(C79,'BG SISTEMA'!B68:G335,6,FALSE)=15,VLOOKUP('CA EF (2)'!C79,'BG SISTEMA'!B68:F335,5,FALSE),0)</f>
        <v>#N/A</v>
      </c>
      <c r="E79" s="360"/>
      <c r="F79" s="360"/>
      <c r="G79" s="361">
        <v>0</v>
      </c>
      <c r="H79" s="361" t="e">
        <f t="shared" si="8"/>
        <v>#N/A</v>
      </c>
      <c r="I79" s="361">
        <v>0</v>
      </c>
      <c r="J79" s="361">
        <v>0</v>
      </c>
      <c r="K79" s="361">
        <v>0</v>
      </c>
      <c r="L79" s="361">
        <v>0</v>
      </c>
      <c r="M79" s="361">
        <v>0</v>
      </c>
      <c r="N79" s="361">
        <v>0</v>
      </c>
      <c r="O79" s="361">
        <v>0</v>
      </c>
      <c r="P79" s="361">
        <v>0</v>
      </c>
      <c r="Q79" s="361">
        <v>0</v>
      </c>
      <c r="R79" s="361">
        <v>0</v>
      </c>
      <c r="S79" s="361">
        <v>0</v>
      </c>
      <c r="T79" s="361">
        <v>0</v>
      </c>
      <c r="U79" s="361">
        <v>0</v>
      </c>
      <c r="V79" s="361">
        <v>0</v>
      </c>
      <c r="W79" s="361">
        <v>0</v>
      </c>
      <c r="X79" s="361">
        <v>0</v>
      </c>
      <c r="Y79" s="361">
        <v>0</v>
      </c>
      <c r="Z79" s="362" t="e">
        <f t="shared" si="9"/>
        <v>#N/A</v>
      </c>
      <c r="AA79" s="365"/>
    </row>
    <row r="80" spans="1:27" s="364" customFormat="1" ht="12.75" customHeight="1">
      <c r="A80" s="364">
        <f t="shared" si="2"/>
        <v>13</v>
      </c>
      <c r="B80" s="399">
        <v>1308022100101</v>
      </c>
      <c r="C80" s="400" t="s">
        <v>1745</v>
      </c>
      <c r="D80" s="359" t="e">
        <f>+IF(VLOOKUP(C80,'BG SISTEMA'!B69:G336,6,FALSE)=15,VLOOKUP('CA EF (2)'!C80,'BG SISTEMA'!B69:F336,5,FALSE),0)</f>
        <v>#N/A</v>
      </c>
      <c r="E80" s="360"/>
      <c r="F80" s="360"/>
      <c r="G80" s="361">
        <v>0</v>
      </c>
      <c r="H80" s="361" t="e">
        <f t="shared" si="8"/>
        <v>#N/A</v>
      </c>
      <c r="I80" s="361">
        <v>0</v>
      </c>
      <c r="J80" s="361">
        <v>0</v>
      </c>
      <c r="K80" s="361">
        <v>0</v>
      </c>
      <c r="L80" s="361">
        <v>0</v>
      </c>
      <c r="M80" s="361">
        <v>0</v>
      </c>
      <c r="N80" s="361">
        <v>0</v>
      </c>
      <c r="O80" s="361">
        <v>0</v>
      </c>
      <c r="P80" s="361">
        <v>0</v>
      </c>
      <c r="Q80" s="361">
        <v>0</v>
      </c>
      <c r="R80" s="361">
        <v>0</v>
      </c>
      <c r="S80" s="361">
        <v>0</v>
      </c>
      <c r="T80" s="361">
        <v>0</v>
      </c>
      <c r="U80" s="361">
        <v>0</v>
      </c>
      <c r="V80" s="361">
        <v>0</v>
      </c>
      <c r="W80" s="361">
        <v>0</v>
      </c>
      <c r="X80" s="361">
        <v>0</v>
      </c>
      <c r="Y80" s="361">
        <v>0</v>
      </c>
      <c r="Z80" s="362" t="e">
        <f t="shared" si="9"/>
        <v>#N/A</v>
      </c>
      <c r="AA80" s="365"/>
    </row>
    <row r="81" spans="1:27" s="364" customFormat="1" ht="12.75" customHeight="1">
      <c r="A81" s="364">
        <f t="shared" ref="A81:A147" si="12">+LEN(B81)</f>
        <v>15</v>
      </c>
      <c r="B81" s="398">
        <v>130802210010199</v>
      </c>
      <c r="C81" s="401" t="s">
        <v>684</v>
      </c>
      <c r="D81" s="359" t="e">
        <f>+IF(VLOOKUP(C81,'BG SISTEMA'!B70:G337,6,FALSE)=15,VLOOKUP('CA EF (2)'!C81,'BG SISTEMA'!B70:F337,5,FALSE),0)</f>
        <v>#N/A</v>
      </c>
      <c r="E81" s="360"/>
      <c r="F81" s="360"/>
      <c r="G81" s="361">
        <v>0</v>
      </c>
      <c r="H81" s="361" t="e">
        <f t="shared" si="8"/>
        <v>#N/A</v>
      </c>
      <c r="I81" s="361">
        <v>0</v>
      </c>
      <c r="J81" s="361">
        <v>0</v>
      </c>
      <c r="K81" s="361">
        <v>0</v>
      </c>
      <c r="L81" s="361">
        <v>0</v>
      </c>
      <c r="M81" s="361">
        <v>0</v>
      </c>
      <c r="N81" s="361">
        <v>0</v>
      </c>
      <c r="O81" s="361">
        <v>0</v>
      </c>
      <c r="P81" s="361">
        <v>0</v>
      </c>
      <c r="Q81" s="361">
        <v>0</v>
      </c>
      <c r="R81" s="361">
        <v>0</v>
      </c>
      <c r="S81" s="361" t="e">
        <f t="shared" ref="S81" si="13">-$H81</f>
        <v>#N/A</v>
      </c>
      <c r="T81" s="361">
        <v>0</v>
      </c>
      <c r="U81" s="361">
        <v>0</v>
      </c>
      <c r="V81" s="361">
        <v>0</v>
      </c>
      <c r="W81" s="361">
        <v>0</v>
      </c>
      <c r="X81" s="361">
        <v>0</v>
      </c>
      <c r="Y81" s="361">
        <v>0</v>
      </c>
      <c r="Z81" s="362" t="e">
        <f t="shared" si="9"/>
        <v>#N/A</v>
      </c>
      <c r="AA81" s="363"/>
    </row>
    <row r="82" spans="1:27" s="364" customFormat="1" ht="12.75" customHeight="1">
      <c r="A82" s="364">
        <f t="shared" si="12"/>
        <v>11</v>
      </c>
      <c r="B82" s="399">
        <v>13080221002</v>
      </c>
      <c r="C82" s="400" t="s">
        <v>1746</v>
      </c>
      <c r="D82" s="359" t="e">
        <f>+IF(VLOOKUP(C82,'BG SISTEMA'!B71:G338,6,FALSE)=15,VLOOKUP('CA EF (2)'!C82,'BG SISTEMA'!B71:F338,5,FALSE),0)</f>
        <v>#N/A</v>
      </c>
      <c r="E82" s="360"/>
      <c r="F82" s="360"/>
      <c r="G82" s="361">
        <v>0</v>
      </c>
      <c r="H82" s="361" t="e">
        <f t="shared" si="8"/>
        <v>#N/A</v>
      </c>
      <c r="I82" s="361">
        <v>0</v>
      </c>
      <c r="J82" s="361">
        <v>0</v>
      </c>
      <c r="K82" s="361">
        <v>0</v>
      </c>
      <c r="L82" s="361">
        <v>0</v>
      </c>
      <c r="M82" s="361">
        <v>0</v>
      </c>
      <c r="N82" s="361">
        <v>0</v>
      </c>
      <c r="O82" s="361">
        <v>0</v>
      </c>
      <c r="P82" s="361">
        <v>0</v>
      </c>
      <c r="Q82" s="361">
        <v>0</v>
      </c>
      <c r="R82" s="361">
        <v>0</v>
      </c>
      <c r="S82" s="361">
        <v>0</v>
      </c>
      <c r="T82" s="361">
        <v>0</v>
      </c>
      <c r="U82" s="361">
        <v>0</v>
      </c>
      <c r="V82" s="361">
        <v>0</v>
      </c>
      <c r="W82" s="361">
        <v>0</v>
      </c>
      <c r="X82" s="361">
        <v>0</v>
      </c>
      <c r="Y82" s="361">
        <v>0</v>
      </c>
      <c r="Z82" s="362" t="e">
        <f t="shared" si="9"/>
        <v>#N/A</v>
      </c>
      <c r="AA82" s="365"/>
    </row>
    <row r="83" spans="1:27" s="364" customFormat="1" ht="12.75" customHeight="1">
      <c r="A83" s="364">
        <f t="shared" si="12"/>
        <v>13</v>
      </c>
      <c r="B83" s="399">
        <v>1308022100201</v>
      </c>
      <c r="C83" s="400" t="s">
        <v>1746</v>
      </c>
      <c r="D83" s="359" t="e">
        <f>+IF(VLOOKUP(C83,'BG SISTEMA'!B72:G339,6,FALSE)=15,VLOOKUP('CA EF (2)'!C83,'BG SISTEMA'!B72:F339,5,FALSE),0)</f>
        <v>#N/A</v>
      </c>
      <c r="E83" s="360"/>
      <c r="F83" s="360"/>
      <c r="G83" s="361">
        <v>0</v>
      </c>
      <c r="H83" s="361" t="e">
        <f t="shared" si="8"/>
        <v>#N/A</v>
      </c>
      <c r="I83" s="361">
        <v>0</v>
      </c>
      <c r="J83" s="361">
        <v>0</v>
      </c>
      <c r="K83" s="361">
        <v>0</v>
      </c>
      <c r="L83" s="361">
        <v>0</v>
      </c>
      <c r="M83" s="361">
        <v>0</v>
      </c>
      <c r="N83" s="361">
        <v>0</v>
      </c>
      <c r="O83" s="361">
        <v>0</v>
      </c>
      <c r="P83" s="361">
        <v>0</v>
      </c>
      <c r="Q83" s="361">
        <v>0</v>
      </c>
      <c r="R83" s="361">
        <v>0</v>
      </c>
      <c r="S83" s="361">
        <v>0</v>
      </c>
      <c r="T83" s="361">
        <v>0</v>
      </c>
      <c r="U83" s="361">
        <v>0</v>
      </c>
      <c r="V83" s="361">
        <v>0</v>
      </c>
      <c r="W83" s="361">
        <v>0</v>
      </c>
      <c r="X83" s="361">
        <v>0</v>
      </c>
      <c r="Y83" s="361">
        <v>0</v>
      </c>
      <c r="Z83" s="362" t="e">
        <f t="shared" si="9"/>
        <v>#N/A</v>
      </c>
      <c r="AA83" s="365"/>
    </row>
    <row r="84" spans="1:27" s="364" customFormat="1" ht="12.75" customHeight="1">
      <c r="A84" s="364">
        <f t="shared" si="12"/>
        <v>15</v>
      </c>
      <c r="B84" s="398">
        <v>130802210020199</v>
      </c>
      <c r="C84" s="401" t="s">
        <v>686</v>
      </c>
      <c r="D84" s="359" t="e">
        <f>+IF(VLOOKUP(C84,'BG SISTEMA'!B73:G340,6,FALSE)=15,VLOOKUP('CA EF (2)'!C84,'BG SISTEMA'!B73:F340,5,FALSE),0)</f>
        <v>#N/A</v>
      </c>
      <c r="E84" s="360"/>
      <c r="F84" s="360"/>
      <c r="G84" s="361">
        <v>0</v>
      </c>
      <c r="H84" s="361" t="e">
        <f t="shared" si="8"/>
        <v>#N/A</v>
      </c>
      <c r="I84" s="361">
        <v>0</v>
      </c>
      <c r="J84" s="361">
        <v>0</v>
      </c>
      <c r="K84" s="361">
        <v>0</v>
      </c>
      <c r="L84" s="361">
        <v>0</v>
      </c>
      <c r="M84" s="361">
        <v>0</v>
      </c>
      <c r="N84" s="361">
        <v>0</v>
      </c>
      <c r="O84" s="361">
        <v>0</v>
      </c>
      <c r="P84" s="361">
        <v>0</v>
      </c>
      <c r="Q84" s="361">
        <v>0</v>
      </c>
      <c r="R84" s="361">
        <v>0</v>
      </c>
      <c r="S84" s="361" t="e">
        <f t="shared" ref="S84" si="14">-$H84</f>
        <v>#N/A</v>
      </c>
      <c r="T84" s="361">
        <v>0</v>
      </c>
      <c r="U84" s="361">
        <v>0</v>
      </c>
      <c r="V84" s="361">
        <v>0</v>
      </c>
      <c r="W84" s="361">
        <v>0</v>
      </c>
      <c r="X84" s="361">
        <v>0</v>
      </c>
      <c r="Y84" s="361">
        <v>0</v>
      </c>
      <c r="Z84" s="362" t="e">
        <f t="shared" si="9"/>
        <v>#N/A</v>
      </c>
      <c r="AA84" s="365"/>
    </row>
    <row r="85" spans="1:27" s="364" customFormat="1" ht="12.75" customHeight="1">
      <c r="A85" s="364">
        <f t="shared" si="12"/>
        <v>11</v>
      </c>
      <c r="B85" s="399">
        <v>13080221003</v>
      </c>
      <c r="C85" s="400" t="s">
        <v>1747</v>
      </c>
      <c r="D85" s="359" t="e">
        <f>+IF(VLOOKUP(C85,'BG SISTEMA'!B74:G341,6,FALSE)=15,VLOOKUP('CA EF (2)'!C85,'BG SISTEMA'!B74:F341,5,FALSE),0)</f>
        <v>#N/A</v>
      </c>
      <c r="E85" s="360"/>
      <c r="F85" s="360"/>
      <c r="G85" s="361">
        <v>0</v>
      </c>
      <c r="H85" s="361" t="e">
        <f t="shared" si="8"/>
        <v>#N/A</v>
      </c>
      <c r="I85" s="361">
        <v>0</v>
      </c>
      <c r="J85" s="361">
        <v>0</v>
      </c>
      <c r="K85" s="361">
        <v>0</v>
      </c>
      <c r="L85" s="361">
        <v>0</v>
      </c>
      <c r="M85" s="361">
        <v>0</v>
      </c>
      <c r="N85" s="361">
        <v>0</v>
      </c>
      <c r="O85" s="361">
        <v>0</v>
      </c>
      <c r="P85" s="361">
        <v>0</v>
      </c>
      <c r="Q85" s="361">
        <v>0</v>
      </c>
      <c r="R85" s="361">
        <v>0</v>
      </c>
      <c r="S85" s="361">
        <v>0</v>
      </c>
      <c r="T85" s="361">
        <v>0</v>
      </c>
      <c r="U85" s="361">
        <v>0</v>
      </c>
      <c r="V85" s="361">
        <v>0</v>
      </c>
      <c r="W85" s="361">
        <v>0</v>
      </c>
      <c r="X85" s="361">
        <v>0</v>
      </c>
      <c r="Y85" s="361">
        <v>0</v>
      </c>
      <c r="Z85" s="362" t="e">
        <f t="shared" si="9"/>
        <v>#N/A</v>
      </c>
      <c r="AA85" s="365"/>
    </row>
    <row r="86" spans="1:27" s="364" customFormat="1" ht="12.75" customHeight="1">
      <c r="A86" s="364">
        <f t="shared" si="12"/>
        <v>13</v>
      </c>
      <c r="B86" s="399">
        <v>1308022100301</v>
      </c>
      <c r="C86" s="400" t="s">
        <v>1747</v>
      </c>
      <c r="D86" s="359" t="e">
        <f>+IF(VLOOKUP(C86,'BG SISTEMA'!B75:G342,6,FALSE)=15,VLOOKUP('CA EF (2)'!C86,'BG SISTEMA'!B75:F342,5,FALSE),0)</f>
        <v>#N/A</v>
      </c>
      <c r="E86" s="360"/>
      <c r="F86" s="360"/>
      <c r="G86" s="361">
        <v>0</v>
      </c>
      <c r="H86" s="361" t="e">
        <f t="shared" si="8"/>
        <v>#N/A</v>
      </c>
      <c r="I86" s="361">
        <v>0</v>
      </c>
      <c r="J86" s="361">
        <v>0</v>
      </c>
      <c r="K86" s="361">
        <v>0</v>
      </c>
      <c r="L86" s="361">
        <v>0</v>
      </c>
      <c r="M86" s="361">
        <v>0</v>
      </c>
      <c r="N86" s="361">
        <v>0</v>
      </c>
      <c r="O86" s="361">
        <v>0</v>
      </c>
      <c r="P86" s="361">
        <v>0</v>
      </c>
      <c r="Q86" s="361">
        <v>0</v>
      </c>
      <c r="R86" s="361">
        <v>0</v>
      </c>
      <c r="S86" s="361">
        <v>0</v>
      </c>
      <c r="T86" s="361">
        <v>0</v>
      </c>
      <c r="U86" s="361">
        <v>0</v>
      </c>
      <c r="V86" s="361">
        <v>0</v>
      </c>
      <c r="W86" s="361">
        <v>0</v>
      </c>
      <c r="X86" s="361">
        <v>0</v>
      </c>
      <c r="Y86" s="361">
        <v>0</v>
      </c>
      <c r="Z86" s="362" t="e">
        <f t="shared" si="9"/>
        <v>#N/A</v>
      </c>
      <c r="AA86" s="365"/>
    </row>
    <row r="87" spans="1:27" s="364" customFormat="1" ht="12.75" customHeight="1">
      <c r="A87" s="364">
        <f t="shared" si="12"/>
        <v>15</v>
      </c>
      <c r="B87" s="398">
        <v>130802210030199</v>
      </c>
      <c r="C87" s="401" t="s">
        <v>692</v>
      </c>
      <c r="D87" s="359" t="e">
        <f>+IF(VLOOKUP(C87,'BG SISTEMA'!B75:G342,6,FALSE)=15,VLOOKUP('CA EF (2)'!C87,'BG SISTEMA'!B75:F342,5,FALSE),0)</f>
        <v>#N/A</v>
      </c>
      <c r="E87" s="360"/>
      <c r="F87" s="360"/>
      <c r="G87" s="361">
        <v>0</v>
      </c>
      <c r="H87" s="361" t="e">
        <f t="shared" si="8"/>
        <v>#N/A</v>
      </c>
      <c r="I87" s="361">
        <v>0</v>
      </c>
      <c r="J87" s="361">
        <v>0</v>
      </c>
      <c r="K87" s="361">
        <v>0</v>
      </c>
      <c r="L87" s="361">
        <v>0</v>
      </c>
      <c r="M87" s="361">
        <v>0</v>
      </c>
      <c r="N87" s="361">
        <v>0</v>
      </c>
      <c r="O87" s="361">
        <v>0</v>
      </c>
      <c r="P87" s="361">
        <v>0</v>
      </c>
      <c r="Q87" s="361">
        <v>0</v>
      </c>
      <c r="R87" s="361">
        <v>0</v>
      </c>
      <c r="S87" s="361" t="e">
        <f t="shared" ref="S87:S88" si="15">-$H87</f>
        <v>#N/A</v>
      </c>
      <c r="T87" s="361">
        <v>0</v>
      </c>
      <c r="U87" s="361">
        <v>0</v>
      </c>
      <c r="V87" s="361">
        <v>0</v>
      </c>
      <c r="W87" s="361">
        <v>0</v>
      </c>
      <c r="X87" s="361">
        <v>0</v>
      </c>
      <c r="Y87" s="361">
        <v>0</v>
      </c>
      <c r="Z87" s="362" t="e">
        <f t="shared" si="9"/>
        <v>#N/A</v>
      </c>
      <c r="AA87" s="363"/>
    </row>
    <row r="88" spans="1:27" s="364" customFormat="1" ht="12.75" customHeight="1">
      <c r="A88" s="364">
        <f t="shared" si="12"/>
        <v>15</v>
      </c>
      <c r="B88" s="398" t="s">
        <v>1748</v>
      </c>
      <c r="C88" s="401" t="s">
        <v>712</v>
      </c>
      <c r="D88" s="359" t="e">
        <f>+IF(VLOOKUP(C88,'BG SISTEMA'!B76:G343,6,FALSE)=15,VLOOKUP('CA EF (2)'!C88,'BG SISTEMA'!B76:F343,5,FALSE),0)</f>
        <v>#N/A</v>
      </c>
      <c r="E88" s="360"/>
      <c r="F88" s="360"/>
      <c r="G88" s="361">
        <v>0</v>
      </c>
      <c r="H88" s="361" t="e">
        <f t="shared" si="8"/>
        <v>#N/A</v>
      </c>
      <c r="I88" s="361">
        <v>0</v>
      </c>
      <c r="J88" s="361">
        <v>0</v>
      </c>
      <c r="K88" s="361">
        <v>0</v>
      </c>
      <c r="L88" s="361">
        <v>0</v>
      </c>
      <c r="M88" s="361">
        <v>0</v>
      </c>
      <c r="N88" s="361">
        <v>0</v>
      </c>
      <c r="O88" s="361">
        <v>0</v>
      </c>
      <c r="P88" s="361">
        <v>0</v>
      </c>
      <c r="Q88" s="361">
        <v>0</v>
      </c>
      <c r="R88" s="361">
        <v>0</v>
      </c>
      <c r="S88" s="361" t="e">
        <f t="shared" si="15"/>
        <v>#N/A</v>
      </c>
      <c r="T88" s="361">
        <v>0</v>
      </c>
      <c r="U88" s="361">
        <v>0</v>
      </c>
      <c r="V88" s="361">
        <v>0</v>
      </c>
      <c r="W88" s="361">
        <v>0</v>
      </c>
      <c r="X88" s="361">
        <v>0</v>
      </c>
      <c r="Y88" s="361">
        <v>0</v>
      </c>
      <c r="Z88" s="362" t="e">
        <f t="shared" si="9"/>
        <v>#N/A</v>
      </c>
      <c r="AA88" s="363"/>
    </row>
    <row r="89" spans="1:27" s="364" customFormat="1" ht="12.75" customHeight="1">
      <c r="A89" s="364">
        <f t="shared" si="12"/>
        <v>11</v>
      </c>
      <c r="B89" s="399">
        <v>13080221901</v>
      </c>
      <c r="C89" s="400" t="s">
        <v>1749</v>
      </c>
      <c r="D89" s="359" t="e">
        <f>+IF(VLOOKUP(C89,'BG SISTEMA'!B77:G344,6,FALSE)=15,VLOOKUP('CA EF (2)'!C89,'BG SISTEMA'!B77:F344,5,FALSE),0)</f>
        <v>#N/A</v>
      </c>
      <c r="E89" s="360"/>
      <c r="F89" s="360"/>
      <c r="G89" s="361">
        <v>0</v>
      </c>
      <c r="H89" s="361" t="e">
        <f t="shared" si="8"/>
        <v>#N/A</v>
      </c>
      <c r="I89" s="361">
        <v>0</v>
      </c>
      <c r="J89" s="361">
        <v>0</v>
      </c>
      <c r="K89" s="361">
        <v>0</v>
      </c>
      <c r="L89" s="361">
        <v>0</v>
      </c>
      <c r="M89" s="361">
        <v>0</v>
      </c>
      <c r="N89" s="361">
        <v>0</v>
      </c>
      <c r="O89" s="361">
        <v>0</v>
      </c>
      <c r="P89" s="361">
        <v>0</v>
      </c>
      <c r="Q89" s="361">
        <v>0</v>
      </c>
      <c r="R89" s="361">
        <v>0</v>
      </c>
      <c r="S89" s="361">
        <v>0</v>
      </c>
      <c r="T89" s="361">
        <v>0</v>
      </c>
      <c r="U89" s="361">
        <v>0</v>
      </c>
      <c r="V89" s="361">
        <v>0</v>
      </c>
      <c r="W89" s="361">
        <v>0</v>
      </c>
      <c r="X89" s="361">
        <v>0</v>
      </c>
      <c r="Y89" s="361">
        <v>0</v>
      </c>
      <c r="Z89" s="362" t="e">
        <f t="shared" si="9"/>
        <v>#N/A</v>
      </c>
      <c r="AA89" s="365"/>
    </row>
    <row r="90" spans="1:27" s="364" customFormat="1" ht="12.75" customHeight="1">
      <c r="A90" s="364">
        <f t="shared" si="12"/>
        <v>13</v>
      </c>
      <c r="B90" s="399">
        <v>1308022190101</v>
      </c>
      <c r="C90" s="400" t="s">
        <v>1749</v>
      </c>
      <c r="D90" s="359" t="e">
        <f>+IF(VLOOKUP(C90,'BG SISTEMA'!B78:G345,6,FALSE)=15,VLOOKUP('CA EF (2)'!C90,'BG SISTEMA'!B78:F345,5,FALSE),0)</f>
        <v>#N/A</v>
      </c>
      <c r="E90" s="360"/>
      <c r="F90" s="360"/>
      <c r="G90" s="361">
        <v>0</v>
      </c>
      <c r="H90" s="361" t="e">
        <f t="shared" si="8"/>
        <v>#N/A</v>
      </c>
      <c r="I90" s="361">
        <v>0</v>
      </c>
      <c r="J90" s="361">
        <v>0</v>
      </c>
      <c r="K90" s="361">
        <v>0</v>
      </c>
      <c r="L90" s="361">
        <v>0</v>
      </c>
      <c r="M90" s="361">
        <v>0</v>
      </c>
      <c r="N90" s="361">
        <v>0</v>
      </c>
      <c r="O90" s="361">
        <v>0</v>
      </c>
      <c r="P90" s="361">
        <v>0</v>
      </c>
      <c r="Q90" s="361">
        <v>0</v>
      </c>
      <c r="R90" s="361">
        <v>0</v>
      </c>
      <c r="S90" s="361">
        <v>0</v>
      </c>
      <c r="T90" s="361">
        <v>0</v>
      </c>
      <c r="U90" s="361">
        <v>0</v>
      </c>
      <c r="V90" s="361">
        <v>0</v>
      </c>
      <c r="W90" s="361">
        <v>0</v>
      </c>
      <c r="X90" s="361">
        <v>0</v>
      </c>
      <c r="Y90" s="361">
        <v>0</v>
      </c>
      <c r="Z90" s="362" t="e">
        <f t="shared" si="9"/>
        <v>#N/A</v>
      </c>
      <c r="AA90" s="365"/>
    </row>
    <row r="91" spans="1:27" s="364" customFormat="1" ht="12.75" customHeight="1">
      <c r="A91" s="364">
        <f t="shared" si="12"/>
        <v>15</v>
      </c>
      <c r="B91" s="398">
        <v>130802219010199</v>
      </c>
      <c r="C91" s="401" t="s">
        <v>698</v>
      </c>
      <c r="D91" s="359" t="e">
        <f>+IF(VLOOKUP(C91,'BG SISTEMA'!B79:G346,6,FALSE)=15,VLOOKUP('CA EF (2)'!C91,'BG SISTEMA'!B79:F346,5,FALSE),0)</f>
        <v>#N/A</v>
      </c>
      <c r="E91" s="360"/>
      <c r="F91" s="360"/>
      <c r="G91" s="361">
        <v>0</v>
      </c>
      <c r="H91" s="361" t="e">
        <f t="shared" si="8"/>
        <v>#N/A</v>
      </c>
      <c r="I91" s="361">
        <v>0</v>
      </c>
      <c r="J91" s="361">
        <v>0</v>
      </c>
      <c r="K91" s="361">
        <v>0</v>
      </c>
      <c r="L91" s="361">
        <v>0</v>
      </c>
      <c r="M91" s="361">
        <v>0</v>
      </c>
      <c r="N91" s="361">
        <v>0</v>
      </c>
      <c r="O91" s="361">
        <v>0</v>
      </c>
      <c r="P91" s="361">
        <v>0</v>
      </c>
      <c r="Q91" s="361">
        <v>0</v>
      </c>
      <c r="R91" s="361">
        <v>0</v>
      </c>
      <c r="S91" s="361" t="e">
        <f t="shared" ref="S91" si="16">-$H91</f>
        <v>#N/A</v>
      </c>
      <c r="T91" s="361">
        <v>0</v>
      </c>
      <c r="U91" s="361">
        <v>0</v>
      </c>
      <c r="V91" s="361">
        <v>0</v>
      </c>
      <c r="W91" s="361">
        <v>0</v>
      </c>
      <c r="X91" s="361">
        <v>0</v>
      </c>
      <c r="Y91" s="361">
        <v>0</v>
      </c>
      <c r="Z91" s="362" t="e">
        <f t="shared" si="9"/>
        <v>#N/A</v>
      </c>
      <c r="AA91" s="365"/>
    </row>
    <row r="92" spans="1:27" s="364" customFormat="1" ht="12.75" customHeight="1">
      <c r="A92" s="364">
        <f t="shared" si="12"/>
        <v>11</v>
      </c>
      <c r="B92" s="399">
        <v>13080221902</v>
      </c>
      <c r="C92" s="400" t="s">
        <v>1750</v>
      </c>
      <c r="D92" s="359">
        <v>0</v>
      </c>
      <c r="E92" s="360"/>
      <c r="F92" s="360"/>
      <c r="G92" s="361">
        <v>0</v>
      </c>
      <c r="H92" s="361">
        <f t="shared" si="8"/>
        <v>0</v>
      </c>
      <c r="I92" s="361">
        <v>0</v>
      </c>
      <c r="J92" s="361">
        <v>0</v>
      </c>
      <c r="K92" s="361">
        <v>0</v>
      </c>
      <c r="L92" s="361">
        <v>0</v>
      </c>
      <c r="M92" s="361">
        <v>0</v>
      </c>
      <c r="N92" s="361">
        <v>0</v>
      </c>
      <c r="O92" s="361">
        <v>0</v>
      </c>
      <c r="P92" s="361">
        <v>0</v>
      </c>
      <c r="Q92" s="361">
        <v>0</v>
      </c>
      <c r="R92" s="361">
        <v>0</v>
      </c>
      <c r="S92" s="361">
        <v>0</v>
      </c>
      <c r="T92" s="361">
        <v>0</v>
      </c>
      <c r="U92" s="361">
        <v>0</v>
      </c>
      <c r="V92" s="361">
        <v>0</v>
      </c>
      <c r="W92" s="361">
        <v>0</v>
      </c>
      <c r="X92" s="361">
        <v>0</v>
      </c>
      <c r="Y92" s="361">
        <v>0</v>
      </c>
      <c r="Z92" s="362">
        <f t="shared" si="9"/>
        <v>0</v>
      </c>
      <c r="AA92" s="365"/>
    </row>
    <row r="93" spans="1:27" s="364" customFormat="1" ht="12.75" customHeight="1">
      <c r="A93" s="364">
        <f t="shared" si="12"/>
        <v>13</v>
      </c>
      <c r="B93" s="399">
        <v>1308022190201</v>
      </c>
      <c r="C93" s="400" t="s">
        <v>1750</v>
      </c>
      <c r="D93" s="359">
        <v>0</v>
      </c>
      <c r="E93" s="360"/>
      <c r="F93" s="360"/>
      <c r="G93" s="361">
        <v>0</v>
      </c>
      <c r="H93" s="361">
        <f t="shared" si="8"/>
        <v>0</v>
      </c>
      <c r="I93" s="361">
        <v>0</v>
      </c>
      <c r="J93" s="361">
        <v>0</v>
      </c>
      <c r="K93" s="361">
        <v>0</v>
      </c>
      <c r="L93" s="361">
        <v>0</v>
      </c>
      <c r="M93" s="361">
        <v>0</v>
      </c>
      <c r="N93" s="361">
        <v>0</v>
      </c>
      <c r="O93" s="361">
        <v>0</v>
      </c>
      <c r="P93" s="361">
        <v>0</v>
      </c>
      <c r="Q93" s="361">
        <v>0</v>
      </c>
      <c r="R93" s="361">
        <v>0</v>
      </c>
      <c r="S93" s="361">
        <v>0</v>
      </c>
      <c r="T93" s="361">
        <v>0</v>
      </c>
      <c r="U93" s="361">
        <v>0</v>
      </c>
      <c r="V93" s="361">
        <v>0</v>
      </c>
      <c r="W93" s="361">
        <v>0</v>
      </c>
      <c r="X93" s="361">
        <v>0</v>
      </c>
      <c r="Y93" s="361">
        <v>0</v>
      </c>
      <c r="Z93" s="362">
        <f t="shared" si="9"/>
        <v>0</v>
      </c>
      <c r="AA93" s="365"/>
    </row>
    <row r="94" spans="1:27" s="364" customFormat="1" ht="12.75" customHeight="1">
      <c r="A94" s="364">
        <f t="shared" si="12"/>
        <v>15</v>
      </c>
      <c r="B94" s="398">
        <v>130802219020199</v>
      </c>
      <c r="C94" s="401" t="s">
        <v>700</v>
      </c>
      <c r="D94" s="359">
        <v>0</v>
      </c>
      <c r="E94" s="360"/>
      <c r="F94" s="360"/>
      <c r="G94" s="361">
        <v>0</v>
      </c>
      <c r="H94" s="361">
        <f t="shared" si="8"/>
        <v>0</v>
      </c>
      <c r="I94" s="361">
        <v>0</v>
      </c>
      <c r="J94" s="361">
        <v>0</v>
      </c>
      <c r="K94" s="361">
        <v>0</v>
      </c>
      <c r="L94" s="361">
        <v>0</v>
      </c>
      <c r="M94" s="361">
        <v>0</v>
      </c>
      <c r="N94" s="361">
        <v>0</v>
      </c>
      <c r="O94" s="361">
        <v>0</v>
      </c>
      <c r="P94" s="361">
        <v>0</v>
      </c>
      <c r="Q94" s="361">
        <v>0</v>
      </c>
      <c r="R94" s="361">
        <v>0</v>
      </c>
      <c r="S94" s="361">
        <f t="shared" ref="S94" si="17">-$H94</f>
        <v>0</v>
      </c>
      <c r="T94" s="361">
        <v>0</v>
      </c>
      <c r="U94" s="361">
        <v>0</v>
      </c>
      <c r="V94" s="361">
        <v>0</v>
      </c>
      <c r="W94" s="361">
        <v>0</v>
      </c>
      <c r="X94" s="361">
        <v>0</v>
      </c>
      <c r="Y94" s="361">
        <v>0</v>
      </c>
      <c r="Z94" s="362">
        <f t="shared" si="9"/>
        <v>0</v>
      </c>
      <c r="AA94" s="365"/>
    </row>
    <row r="95" spans="1:27" s="364" customFormat="1" ht="12.75" customHeight="1">
      <c r="A95" s="364">
        <f t="shared" si="12"/>
        <v>11</v>
      </c>
      <c r="B95" s="399">
        <v>13080221903</v>
      </c>
      <c r="C95" s="400" t="s">
        <v>1751</v>
      </c>
      <c r="D95" s="359">
        <v>0</v>
      </c>
      <c r="E95" s="360"/>
      <c r="F95" s="360"/>
      <c r="G95" s="361">
        <v>0</v>
      </c>
      <c r="H95" s="361">
        <f t="shared" si="8"/>
        <v>0</v>
      </c>
      <c r="I95" s="361">
        <v>0</v>
      </c>
      <c r="J95" s="361">
        <v>0</v>
      </c>
      <c r="K95" s="361">
        <v>0</v>
      </c>
      <c r="L95" s="361">
        <v>0</v>
      </c>
      <c r="M95" s="361">
        <v>0</v>
      </c>
      <c r="N95" s="361">
        <v>0</v>
      </c>
      <c r="O95" s="361">
        <v>0</v>
      </c>
      <c r="P95" s="361">
        <v>0</v>
      </c>
      <c r="Q95" s="361">
        <v>0</v>
      </c>
      <c r="R95" s="361">
        <v>0</v>
      </c>
      <c r="S95" s="361">
        <v>0</v>
      </c>
      <c r="T95" s="361">
        <v>0</v>
      </c>
      <c r="U95" s="361">
        <v>0</v>
      </c>
      <c r="V95" s="361">
        <v>0</v>
      </c>
      <c r="W95" s="361">
        <v>0</v>
      </c>
      <c r="X95" s="361">
        <v>0</v>
      </c>
      <c r="Y95" s="361">
        <v>0</v>
      </c>
      <c r="Z95" s="362">
        <f t="shared" si="9"/>
        <v>0</v>
      </c>
      <c r="AA95" s="365"/>
    </row>
    <row r="96" spans="1:27" s="364" customFormat="1" ht="12.75" customHeight="1">
      <c r="A96" s="364">
        <f t="shared" si="12"/>
        <v>13</v>
      </c>
      <c r="B96" s="399">
        <v>1308022190301</v>
      </c>
      <c r="C96" s="400" t="s">
        <v>1751</v>
      </c>
      <c r="D96" s="359">
        <v>0</v>
      </c>
      <c r="E96" s="360"/>
      <c r="F96" s="360"/>
      <c r="G96" s="361">
        <v>0</v>
      </c>
      <c r="H96" s="361">
        <f t="shared" si="8"/>
        <v>0</v>
      </c>
      <c r="I96" s="361">
        <v>0</v>
      </c>
      <c r="J96" s="361">
        <v>0</v>
      </c>
      <c r="K96" s="361">
        <v>0</v>
      </c>
      <c r="L96" s="361">
        <v>0</v>
      </c>
      <c r="M96" s="361">
        <v>0</v>
      </c>
      <c r="N96" s="361">
        <v>0</v>
      </c>
      <c r="O96" s="361">
        <v>0</v>
      </c>
      <c r="P96" s="361">
        <v>0</v>
      </c>
      <c r="Q96" s="361">
        <v>0</v>
      </c>
      <c r="R96" s="361">
        <v>0</v>
      </c>
      <c r="S96" s="361">
        <v>0</v>
      </c>
      <c r="T96" s="361">
        <v>0</v>
      </c>
      <c r="U96" s="361">
        <v>0</v>
      </c>
      <c r="V96" s="361">
        <v>0</v>
      </c>
      <c r="W96" s="361">
        <v>0</v>
      </c>
      <c r="X96" s="361">
        <v>0</v>
      </c>
      <c r="Y96" s="361">
        <v>0</v>
      </c>
      <c r="Z96" s="362">
        <f t="shared" si="9"/>
        <v>0</v>
      </c>
      <c r="AA96" s="365"/>
    </row>
    <row r="97" spans="1:27" s="364" customFormat="1" ht="12.75" customHeight="1">
      <c r="A97" s="364">
        <f t="shared" si="12"/>
        <v>15</v>
      </c>
      <c r="B97" s="398">
        <v>130802219030199</v>
      </c>
      <c r="C97" s="401" t="s">
        <v>706</v>
      </c>
      <c r="D97" s="359">
        <v>0</v>
      </c>
      <c r="E97" s="360"/>
      <c r="F97" s="360"/>
      <c r="G97" s="361">
        <v>0</v>
      </c>
      <c r="H97" s="361">
        <f t="shared" si="8"/>
        <v>0</v>
      </c>
      <c r="I97" s="361">
        <v>0</v>
      </c>
      <c r="J97" s="361">
        <v>0</v>
      </c>
      <c r="K97" s="361">
        <v>0</v>
      </c>
      <c r="L97" s="361">
        <v>0</v>
      </c>
      <c r="M97" s="361">
        <v>0</v>
      </c>
      <c r="N97" s="361">
        <v>0</v>
      </c>
      <c r="O97" s="361">
        <v>0</v>
      </c>
      <c r="P97" s="361">
        <v>0</v>
      </c>
      <c r="Q97" s="361">
        <v>0</v>
      </c>
      <c r="R97" s="361">
        <v>0</v>
      </c>
      <c r="S97" s="361">
        <f t="shared" ref="S97" si="18">-$H97</f>
        <v>0</v>
      </c>
      <c r="T97" s="361">
        <v>0</v>
      </c>
      <c r="U97" s="361">
        <v>0</v>
      </c>
      <c r="V97" s="361">
        <v>0</v>
      </c>
      <c r="W97" s="361">
        <v>0</v>
      </c>
      <c r="X97" s="361">
        <v>0</v>
      </c>
      <c r="Y97" s="361">
        <v>0</v>
      </c>
      <c r="Z97" s="362">
        <f t="shared" si="9"/>
        <v>0</v>
      </c>
      <c r="AA97" s="365"/>
    </row>
    <row r="98" spans="1:27" s="364" customFormat="1" ht="12.75" customHeight="1">
      <c r="A98" s="364">
        <f t="shared" si="12"/>
        <v>8</v>
      </c>
      <c r="B98" s="399">
        <v>13080225</v>
      </c>
      <c r="C98" s="400" t="s">
        <v>1752</v>
      </c>
      <c r="D98" s="359">
        <v>0</v>
      </c>
      <c r="E98" s="360"/>
      <c r="F98" s="360"/>
      <c r="G98" s="361">
        <v>0</v>
      </c>
      <c r="H98" s="361">
        <f t="shared" si="8"/>
        <v>0</v>
      </c>
      <c r="I98" s="361">
        <v>0</v>
      </c>
      <c r="J98" s="361">
        <v>0</v>
      </c>
      <c r="K98" s="361">
        <v>0</v>
      </c>
      <c r="L98" s="361">
        <v>0</v>
      </c>
      <c r="M98" s="361">
        <v>0</v>
      </c>
      <c r="N98" s="361">
        <v>0</v>
      </c>
      <c r="O98" s="361">
        <v>0</v>
      </c>
      <c r="P98" s="361">
        <v>0</v>
      </c>
      <c r="Q98" s="361">
        <v>0</v>
      </c>
      <c r="R98" s="361">
        <v>0</v>
      </c>
      <c r="S98" s="361">
        <v>0</v>
      </c>
      <c r="T98" s="361">
        <v>0</v>
      </c>
      <c r="U98" s="361">
        <v>0</v>
      </c>
      <c r="V98" s="361">
        <v>0</v>
      </c>
      <c r="W98" s="361">
        <v>0</v>
      </c>
      <c r="X98" s="361">
        <v>0</v>
      </c>
      <c r="Y98" s="361">
        <v>0</v>
      </c>
      <c r="Z98" s="362">
        <f t="shared" si="9"/>
        <v>0</v>
      </c>
      <c r="AA98" s="365"/>
    </row>
    <row r="99" spans="1:27" s="364" customFormat="1" ht="12.75" customHeight="1">
      <c r="A99" s="364">
        <f t="shared" si="12"/>
        <v>11</v>
      </c>
      <c r="B99" s="399">
        <v>13080225001</v>
      </c>
      <c r="C99" s="400" t="s">
        <v>1753</v>
      </c>
      <c r="D99" s="359">
        <v>0</v>
      </c>
      <c r="E99" s="360"/>
      <c r="F99" s="360"/>
      <c r="G99" s="361">
        <v>0</v>
      </c>
      <c r="H99" s="361">
        <f t="shared" si="8"/>
        <v>0</v>
      </c>
      <c r="I99" s="361">
        <v>0</v>
      </c>
      <c r="J99" s="361">
        <v>0</v>
      </c>
      <c r="K99" s="361">
        <v>0</v>
      </c>
      <c r="L99" s="361">
        <v>0</v>
      </c>
      <c r="M99" s="361">
        <v>0</v>
      </c>
      <c r="N99" s="361">
        <v>0</v>
      </c>
      <c r="O99" s="361">
        <v>0</v>
      </c>
      <c r="P99" s="361">
        <v>0</v>
      </c>
      <c r="Q99" s="361">
        <v>0</v>
      </c>
      <c r="R99" s="361">
        <v>0</v>
      </c>
      <c r="S99" s="361">
        <v>0</v>
      </c>
      <c r="T99" s="361">
        <v>0</v>
      </c>
      <c r="U99" s="361">
        <v>0</v>
      </c>
      <c r="V99" s="361">
        <v>0</v>
      </c>
      <c r="W99" s="361">
        <v>0</v>
      </c>
      <c r="X99" s="361">
        <v>0</v>
      </c>
      <c r="Y99" s="361">
        <v>0</v>
      </c>
      <c r="Z99" s="362">
        <f t="shared" si="9"/>
        <v>0</v>
      </c>
      <c r="AA99" s="363"/>
    </row>
    <row r="100" spans="1:27" s="364" customFormat="1" ht="12.75" customHeight="1">
      <c r="A100" s="364">
        <f t="shared" si="12"/>
        <v>13</v>
      </c>
      <c r="B100" s="399">
        <v>1308022500101</v>
      </c>
      <c r="C100" s="400" t="s">
        <v>1753</v>
      </c>
      <c r="D100" s="359">
        <v>0</v>
      </c>
      <c r="E100" s="360"/>
      <c r="F100" s="360"/>
      <c r="G100" s="361">
        <v>0</v>
      </c>
      <c r="H100" s="361">
        <f t="shared" si="8"/>
        <v>0</v>
      </c>
      <c r="I100" s="361">
        <v>0</v>
      </c>
      <c r="J100" s="361">
        <v>0</v>
      </c>
      <c r="K100" s="361">
        <v>0</v>
      </c>
      <c r="L100" s="361">
        <v>0</v>
      </c>
      <c r="M100" s="361">
        <v>0</v>
      </c>
      <c r="N100" s="361">
        <v>0</v>
      </c>
      <c r="O100" s="361">
        <v>0</v>
      </c>
      <c r="P100" s="361">
        <v>0</v>
      </c>
      <c r="Q100" s="361">
        <v>0</v>
      </c>
      <c r="R100" s="361">
        <v>0</v>
      </c>
      <c r="S100" s="361">
        <v>0</v>
      </c>
      <c r="T100" s="361">
        <v>0</v>
      </c>
      <c r="U100" s="361">
        <v>0</v>
      </c>
      <c r="V100" s="361">
        <v>0</v>
      </c>
      <c r="W100" s="361">
        <v>0</v>
      </c>
      <c r="X100" s="361">
        <v>0</v>
      </c>
      <c r="Y100" s="361">
        <v>0</v>
      </c>
      <c r="Z100" s="362">
        <f t="shared" si="9"/>
        <v>0</v>
      </c>
      <c r="AA100" s="363"/>
    </row>
    <row r="101" spans="1:27" s="364" customFormat="1" ht="12.75" customHeight="1">
      <c r="A101" s="364">
        <f t="shared" si="12"/>
        <v>15</v>
      </c>
      <c r="B101" s="398">
        <v>130802250010199</v>
      </c>
      <c r="C101" s="401" t="s">
        <v>720</v>
      </c>
      <c r="D101" s="359">
        <v>0</v>
      </c>
      <c r="E101" s="360"/>
      <c r="F101" s="360"/>
      <c r="G101" s="361">
        <v>17139723</v>
      </c>
      <c r="H101" s="361">
        <f t="shared" si="8"/>
        <v>-17139723</v>
      </c>
      <c r="I101" s="361">
        <v>0</v>
      </c>
      <c r="J101" s="361">
        <v>0</v>
      </c>
      <c r="K101" s="361">
        <v>0</v>
      </c>
      <c r="L101" s="361">
        <v>0</v>
      </c>
      <c r="M101" s="361">
        <v>0</v>
      </c>
      <c r="N101" s="361">
        <v>0</v>
      </c>
      <c r="O101" s="361">
        <v>0</v>
      </c>
      <c r="P101" s="361">
        <v>0</v>
      </c>
      <c r="Q101" s="361">
        <v>0</v>
      </c>
      <c r="R101" s="361">
        <v>0</v>
      </c>
      <c r="S101" s="361">
        <f t="shared" ref="S101:S103" si="19">-$H101</f>
        <v>17139723</v>
      </c>
      <c r="T101" s="361">
        <v>0</v>
      </c>
      <c r="U101" s="361">
        <v>0</v>
      </c>
      <c r="V101" s="361">
        <v>0</v>
      </c>
      <c r="W101" s="361">
        <v>0</v>
      </c>
      <c r="X101" s="361">
        <v>0</v>
      </c>
      <c r="Y101" s="361">
        <v>0</v>
      </c>
      <c r="Z101" s="362">
        <f t="shared" si="9"/>
        <v>0</v>
      </c>
      <c r="AA101" s="363"/>
    </row>
    <row r="102" spans="1:27" s="364" customFormat="1" ht="12.75" customHeight="1">
      <c r="A102" s="364">
        <f t="shared" si="12"/>
        <v>13</v>
      </c>
      <c r="B102" s="399">
        <v>1308022500101</v>
      </c>
      <c r="C102" s="400" t="s">
        <v>1754</v>
      </c>
      <c r="D102" s="359">
        <v>0</v>
      </c>
      <c r="E102" s="360"/>
      <c r="F102" s="360"/>
      <c r="G102" s="361">
        <v>0</v>
      </c>
      <c r="H102" s="361">
        <f t="shared" si="8"/>
        <v>0</v>
      </c>
      <c r="I102" s="361">
        <v>0</v>
      </c>
      <c r="J102" s="361">
        <v>0</v>
      </c>
      <c r="K102" s="361">
        <v>0</v>
      </c>
      <c r="L102" s="361">
        <v>0</v>
      </c>
      <c r="M102" s="361">
        <v>0</v>
      </c>
      <c r="N102" s="361">
        <v>0</v>
      </c>
      <c r="O102" s="361">
        <v>0</v>
      </c>
      <c r="P102" s="361">
        <v>0</v>
      </c>
      <c r="Q102" s="361">
        <v>0</v>
      </c>
      <c r="R102" s="361">
        <v>0</v>
      </c>
      <c r="S102" s="361">
        <v>0</v>
      </c>
      <c r="T102" s="361">
        <v>0</v>
      </c>
      <c r="U102" s="361">
        <v>0</v>
      </c>
      <c r="V102" s="361">
        <v>0</v>
      </c>
      <c r="W102" s="361">
        <v>0</v>
      </c>
      <c r="X102" s="361">
        <v>0</v>
      </c>
      <c r="Y102" s="361">
        <v>0</v>
      </c>
      <c r="Z102" s="362">
        <f t="shared" si="9"/>
        <v>0</v>
      </c>
      <c r="AA102" s="363"/>
    </row>
    <row r="103" spans="1:27" s="364" customFormat="1" ht="12.75" customHeight="1">
      <c r="A103" s="364">
        <f t="shared" si="12"/>
        <v>15</v>
      </c>
      <c r="B103" s="398">
        <v>130802250010199</v>
      </c>
      <c r="C103" s="401" t="s">
        <v>738</v>
      </c>
      <c r="D103" s="359">
        <v>0</v>
      </c>
      <c r="E103" s="360"/>
      <c r="F103" s="360"/>
      <c r="G103" s="361">
        <v>-13786302</v>
      </c>
      <c r="H103" s="361">
        <f t="shared" si="8"/>
        <v>13786302</v>
      </c>
      <c r="I103" s="361">
        <v>0</v>
      </c>
      <c r="J103" s="361">
        <v>0</v>
      </c>
      <c r="K103" s="361">
        <v>0</v>
      </c>
      <c r="L103" s="361">
        <v>0</v>
      </c>
      <c r="M103" s="361">
        <v>0</v>
      </c>
      <c r="N103" s="361">
        <v>0</v>
      </c>
      <c r="O103" s="361">
        <v>0</v>
      </c>
      <c r="P103" s="361">
        <v>0</v>
      </c>
      <c r="Q103" s="361">
        <v>0</v>
      </c>
      <c r="R103" s="361">
        <v>0</v>
      </c>
      <c r="S103" s="361">
        <f t="shared" si="19"/>
        <v>-13786302</v>
      </c>
      <c r="T103" s="361">
        <v>0</v>
      </c>
      <c r="U103" s="361">
        <v>0</v>
      </c>
      <c r="V103" s="361">
        <v>0</v>
      </c>
      <c r="W103" s="361">
        <v>0</v>
      </c>
      <c r="X103" s="361">
        <v>0</v>
      </c>
      <c r="Y103" s="361">
        <v>0</v>
      </c>
      <c r="Z103" s="362">
        <f t="shared" si="9"/>
        <v>0</v>
      </c>
      <c r="AA103" s="363"/>
    </row>
    <row r="104" spans="1:27" s="364" customFormat="1" ht="12.75" customHeight="1">
      <c r="A104" s="364">
        <f t="shared" si="12"/>
        <v>2</v>
      </c>
      <c r="B104" s="399">
        <v>14</v>
      </c>
      <c r="C104" s="400" t="s">
        <v>1755</v>
      </c>
      <c r="D104" s="359">
        <v>0</v>
      </c>
      <c r="E104" s="360"/>
      <c r="F104" s="360"/>
      <c r="G104" s="361">
        <v>0</v>
      </c>
      <c r="H104" s="361">
        <f t="shared" si="8"/>
        <v>0</v>
      </c>
      <c r="I104" s="361">
        <v>0</v>
      </c>
      <c r="J104" s="361">
        <v>0</v>
      </c>
      <c r="K104" s="361">
        <v>0</v>
      </c>
      <c r="L104" s="361">
        <v>0</v>
      </c>
      <c r="M104" s="361">
        <v>0</v>
      </c>
      <c r="N104" s="361">
        <v>0</v>
      </c>
      <c r="O104" s="361">
        <v>0</v>
      </c>
      <c r="P104" s="361">
        <v>0</v>
      </c>
      <c r="Q104" s="361">
        <v>0</v>
      </c>
      <c r="R104" s="361">
        <v>0</v>
      </c>
      <c r="S104" s="361">
        <v>0</v>
      </c>
      <c r="T104" s="361">
        <v>0</v>
      </c>
      <c r="U104" s="361">
        <v>0</v>
      </c>
      <c r="V104" s="361">
        <v>0</v>
      </c>
      <c r="W104" s="361">
        <v>0</v>
      </c>
      <c r="X104" s="361">
        <v>0</v>
      </c>
      <c r="Y104" s="361">
        <v>0</v>
      </c>
      <c r="Z104" s="362">
        <f t="shared" si="9"/>
        <v>0</v>
      </c>
      <c r="AA104" s="363"/>
    </row>
    <row r="105" spans="1:27" s="364" customFormat="1" ht="12.75" customHeight="1">
      <c r="A105" s="364">
        <f t="shared" si="12"/>
        <v>5</v>
      </c>
      <c r="B105" s="399">
        <v>14010</v>
      </c>
      <c r="C105" s="400" t="s">
        <v>1756</v>
      </c>
      <c r="D105" s="359">
        <v>0</v>
      </c>
      <c r="E105" s="360"/>
      <c r="F105" s="360"/>
      <c r="G105" s="361">
        <v>0</v>
      </c>
      <c r="H105" s="361">
        <f t="shared" si="8"/>
        <v>0</v>
      </c>
      <c r="I105" s="361">
        <v>0</v>
      </c>
      <c r="J105" s="361">
        <v>0</v>
      </c>
      <c r="K105" s="361">
        <v>0</v>
      </c>
      <c r="L105" s="361">
        <v>0</v>
      </c>
      <c r="M105" s="361">
        <v>0</v>
      </c>
      <c r="N105" s="361">
        <v>0</v>
      </c>
      <c r="O105" s="361">
        <v>0</v>
      </c>
      <c r="P105" s="361">
        <v>0</v>
      </c>
      <c r="Q105" s="361">
        <v>0</v>
      </c>
      <c r="R105" s="361">
        <v>0</v>
      </c>
      <c r="S105" s="361">
        <v>0</v>
      </c>
      <c r="T105" s="361">
        <v>0</v>
      </c>
      <c r="U105" s="361">
        <v>0</v>
      </c>
      <c r="V105" s="361">
        <v>0</v>
      </c>
      <c r="W105" s="361">
        <v>0</v>
      </c>
      <c r="X105" s="361">
        <v>0</v>
      </c>
      <c r="Y105" s="361">
        <v>0</v>
      </c>
      <c r="Z105" s="362">
        <f t="shared" si="9"/>
        <v>0</v>
      </c>
      <c r="AA105" s="363"/>
    </row>
    <row r="106" spans="1:27" s="364" customFormat="1" ht="12.75" customHeight="1">
      <c r="A106" s="364">
        <f t="shared" si="12"/>
        <v>8</v>
      </c>
      <c r="B106" s="399">
        <v>14010237</v>
      </c>
      <c r="C106" s="400" t="s">
        <v>1757</v>
      </c>
      <c r="D106" s="359">
        <v>0</v>
      </c>
      <c r="E106" s="360"/>
      <c r="F106" s="360"/>
      <c r="G106" s="361">
        <v>0</v>
      </c>
      <c r="H106" s="361">
        <f t="shared" si="8"/>
        <v>0</v>
      </c>
      <c r="I106" s="361">
        <v>0</v>
      </c>
      <c r="J106" s="361">
        <v>0</v>
      </c>
      <c r="K106" s="361">
        <v>0</v>
      </c>
      <c r="L106" s="361">
        <v>0</v>
      </c>
      <c r="M106" s="361">
        <v>0</v>
      </c>
      <c r="N106" s="361">
        <v>0</v>
      </c>
      <c r="O106" s="361">
        <v>0</v>
      </c>
      <c r="P106" s="361">
        <v>0</v>
      </c>
      <c r="Q106" s="361">
        <v>0</v>
      </c>
      <c r="R106" s="361">
        <v>0</v>
      </c>
      <c r="S106" s="361">
        <v>0</v>
      </c>
      <c r="T106" s="361">
        <v>0</v>
      </c>
      <c r="U106" s="361">
        <v>0</v>
      </c>
      <c r="V106" s="361">
        <v>0</v>
      </c>
      <c r="W106" s="361">
        <v>0</v>
      </c>
      <c r="X106" s="361">
        <v>0</v>
      </c>
      <c r="Y106" s="361">
        <v>0</v>
      </c>
      <c r="Z106" s="362">
        <f t="shared" si="9"/>
        <v>0</v>
      </c>
      <c r="AA106" s="363"/>
    </row>
    <row r="107" spans="1:27" s="364" customFormat="1" ht="12.75" customHeight="1">
      <c r="A107" s="364">
        <f t="shared" si="12"/>
        <v>11</v>
      </c>
      <c r="B107" s="399">
        <v>14010237004</v>
      </c>
      <c r="C107" s="400" t="s">
        <v>1758</v>
      </c>
      <c r="D107" s="359">
        <v>0</v>
      </c>
      <c r="E107" s="360"/>
      <c r="F107" s="360"/>
      <c r="G107" s="361">
        <v>0</v>
      </c>
      <c r="H107" s="361">
        <f t="shared" si="8"/>
        <v>0</v>
      </c>
      <c r="I107" s="361">
        <v>0</v>
      </c>
      <c r="J107" s="361">
        <v>0</v>
      </c>
      <c r="K107" s="361">
        <v>0</v>
      </c>
      <c r="L107" s="361">
        <v>0</v>
      </c>
      <c r="M107" s="361">
        <v>0</v>
      </c>
      <c r="N107" s="361">
        <v>0</v>
      </c>
      <c r="O107" s="361">
        <v>0</v>
      </c>
      <c r="P107" s="361">
        <v>0</v>
      </c>
      <c r="Q107" s="361">
        <v>0</v>
      </c>
      <c r="R107" s="361">
        <v>0</v>
      </c>
      <c r="S107" s="361">
        <v>0</v>
      </c>
      <c r="T107" s="361">
        <v>0</v>
      </c>
      <c r="U107" s="361">
        <v>0</v>
      </c>
      <c r="V107" s="361">
        <v>0</v>
      </c>
      <c r="W107" s="361">
        <v>0</v>
      </c>
      <c r="X107" s="361">
        <v>0</v>
      </c>
      <c r="Y107" s="361">
        <v>0</v>
      </c>
      <c r="Z107" s="362">
        <f t="shared" si="9"/>
        <v>0</v>
      </c>
      <c r="AA107" s="363"/>
    </row>
    <row r="108" spans="1:27" s="364" customFormat="1" ht="12.75" customHeight="1">
      <c r="A108" s="364">
        <f t="shared" si="12"/>
        <v>13</v>
      </c>
      <c r="B108" s="399">
        <v>1401023700401</v>
      </c>
      <c r="C108" s="400" t="s">
        <v>1758</v>
      </c>
      <c r="D108" s="359">
        <v>0</v>
      </c>
      <c r="E108" s="360"/>
      <c r="F108" s="360"/>
      <c r="G108" s="361">
        <v>0</v>
      </c>
      <c r="H108" s="361">
        <f t="shared" si="8"/>
        <v>0</v>
      </c>
      <c r="I108" s="361">
        <v>0</v>
      </c>
      <c r="J108" s="361">
        <v>0</v>
      </c>
      <c r="K108" s="361">
        <v>0</v>
      </c>
      <c r="L108" s="361">
        <v>0</v>
      </c>
      <c r="M108" s="361">
        <v>0</v>
      </c>
      <c r="N108" s="361">
        <v>0</v>
      </c>
      <c r="O108" s="361">
        <v>0</v>
      </c>
      <c r="P108" s="361">
        <v>0</v>
      </c>
      <c r="Q108" s="361">
        <v>0</v>
      </c>
      <c r="R108" s="361">
        <v>0</v>
      </c>
      <c r="S108" s="361">
        <v>0</v>
      </c>
      <c r="T108" s="361">
        <v>0</v>
      </c>
      <c r="U108" s="361">
        <v>0</v>
      </c>
      <c r="V108" s="361">
        <v>0</v>
      </c>
      <c r="W108" s="361">
        <v>0</v>
      </c>
      <c r="X108" s="361">
        <v>0</v>
      </c>
      <c r="Y108" s="361">
        <v>0</v>
      </c>
      <c r="Z108" s="362">
        <f t="shared" si="9"/>
        <v>0</v>
      </c>
      <c r="AA108" s="363"/>
    </row>
    <row r="109" spans="1:27" s="364" customFormat="1" ht="12.75" customHeight="1">
      <c r="A109" s="364">
        <f t="shared" si="12"/>
        <v>15</v>
      </c>
      <c r="B109" s="398">
        <v>140102370040199</v>
      </c>
      <c r="C109" s="401" t="s">
        <v>826</v>
      </c>
      <c r="D109" s="359">
        <v>0</v>
      </c>
      <c r="E109" s="360"/>
      <c r="F109" s="360"/>
      <c r="G109" s="361">
        <v>69130909</v>
      </c>
      <c r="H109" s="361">
        <f t="shared" si="8"/>
        <v>-69130909</v>
      </c>
      <c r="I109" s="361">
        <v>0</v>
      </c>
      <c r="J109" s="361">
        <v>0</v>
      </c>
      <c r="K109" s="361">
        <v>0</v>
      </c>
      <c r="L109" s="361">
        <v>0</v>
      </c>
      <c r="M109" s="361">
        <v>0</v>
      </c>
      <c r="N109" s="361">
        <v>0</v>
      </c>
      <c r="O109" s="361">
        <v>0</v>
      </c>
      <c r="P109" s="361">
        <v>0</v>
      </c>
      <c r="Q109" s="361">
        <v>0</v>
      </c>
      <c r="R109" s="361">
        <v>0</v>
      </c>
      <c r="S109" s="361">
        <v>0</v>
      </c>
      <c r="T109" s="361">
        <v>0</v>
      </c>
      <c r="U109" s="361">
        <v>0</v>
      </c>
      <c r="V109" s="361">
        <v>0</v>
      </c>
      <c r="W109" s="361">
        <v>0</v>
      </c>
      <c r="X109" s="361">
        <v>0</v>
      </c>
      <c r="Y109" s="361">
        <v>0</v>
      </c>
      <c r="Z109" s="362">
        <f t="shared" si="9"/>
        <v>-69130909</v>
      </c>
      <c r="AA109" s="363"/>
    </row>
    <row r="110" spans="1:27" s="364" customFormat="1" ht="12.75" customHeight="1">
      <c r="A110" s="364">
        <f t="shared" si="12"/>
        <v>11</v>
      </c>
      <c r="B110" s="399">
        <v>14010237005</v>
      </c>
      <c r="C110" s="400" t="s">
        <v>1759</v>
      </c>
      <c r="D110" s="359" t="e">
        <f>+IF(VLOOKUP(C110,'BG SISTEMA'!B96:G363,6,FALSE)=15,VLOOKUP('CA EF (2)'!C110,'BG SISTEMA'!B96:F363,5,FALSE),0)</f>
        <v>#N/A</v>
      </c>
      <c r="E110" s="360"/>
      <c r="F110" s="360"/>
      <c r="G110" s="361">
        <v>0</v>
      </c>
      <c r="H110" s="361" t="e">
        <f t="shared" si="8"/>
        <v>#N/A</v>
      </c>
      <c r="I110" s="361">
        <v>0</v>
      </c>
      <c r="J110" s="361">
        <v>0</v>
      </c>
      <c r="K110" s="361">
        <v>0</v>
      </c>
      <c r="L110" s="361">
        <v>0</v>
      </c>
      <c r="M110" s="361">
        <v>0</v>
      </c>
      <c r="N110" s="361">
        <v>0</v>
      </c>
      <c r="O110" s="361">
        <v>0</v>
      </c>
      <c r="P110" s="361">
        <v>0</v>
      </c>
      <c r="Q110" s="361">
        <v>0</v>
      </c>
      <c r="R110" s="361">
        <v>0</v>
      </c>
      <c r="S110" s="361">
        <v>0</v>
      </c>
      <c r="T110" s="361">
        <v>0</v>
      </c>
      <c r="U110" s="361">
        <v>0</v>
      </c>
      <c r="V110" s="361">
        <v>0</v>
      </c>
      <c r="W110" s="361">
        <v>0</v>
      </c>
      <c r="X110" s="361">
        <v>0</v>
      </c>
      <c r="Y110" s="361">
        <v>0</v>
      </c>
      <c r="Z110" s="362" t="e">
        <f t="shared" si="9"/>
        <v>#N/A</v>
      </c>
      <c r="AA110" s="363"/>
    </row>
    <row r="111" spans="1:27" s="364" customFormat="1" ht="12.75" customHeight="1">
      <c r="A111" s="364">
        <f t="shared" si="12"/>
        <v>13</v>
      </c>
      <c r="B111" s="399">
        <v>1401023700501</v>
      </c>
      <c r="C111" s="400" t="s">
        <v>1759</v>
      </c>
      <c r="D111" s="359" t="e">
        <f>+IF(VLOOKUP(C111,'BG SISTEMA'!B97:G364,6,FALSE)=15,VLOOKUP('CA EF (2)'!C111,'BG SISTEMA'!B97:F364,5,FALSE),0)</f>
        <v>#N/A</v>
      </c>
      <c r="E111" s="360"/>
      <c r="F111" s="360"/>
      <c r="G111" s="361">
        <v>0</v>
      </c>
      <c r="H111" s="361" t="e">
        <f t="shared" si="8"/>
        <v>#N/A</v>
      </c>
      <c r="I111" s="361">
        <v>0</v>
      </c>
      <c r="J111" s="361">
        <v>0</v>
      </c>
      <c r="K111" s="361">
        <v>0</v>
      </c>
      <c r="L111" s="361">
        <v>0</v>
      </c>
      <c r="M111" s="361">
        <v>0</v>
      </c>
      <c r="N111" s="361">
        <v>0</v>
      </c>
      <c r="O111" s="361">
        <v>0</v>
      </c>
      <c r="P111" s="361">
        <v>0</v>
      </c>
      <c r="Q111" s="361">
        <v>0</v>
      </c>
      <c r="R111" s="361">
        <v>0</v>
      </c>
      <c r="S111" s="361">
        <v>0</v>
      </c>
      <c r="T111" s="361">
        <v>0</v>
      </c>
      <c r="U111" s="361">
        <v>0</v>
      </c>
      <c r="V111" s="361">
        <v>0</v>
      </c>
      <c r="W111" s="361">
        <v>0</v>
      </c>
      <c r="X111" s="361">
        <v>0</v>
      </c>
      <c r="Y111" s="361">
        <v>0</v>
      </c>
      <c r="Z111" s="362" t="e">
        <f t="shared" si="9"/>
        <v>#N/A</v>
      </c>
      <c r="AA111" s="365"/>
    </row>
    <row r="112" spans="1:27" s="364" customFormat="1" ht="12.75" customHeight="1">
      <c r="A112" s="364">
        <f t="shared" si="12"/>
        <v>15</v>
      </c>
      <c r="B112" s="398">
        <v>140102370050101</v>
      </c>
      <c r="C112" s="401" t="s">
        <v>827</v>
      </c>
      <c r="D112" s="359" t="e">
        <f>+IF(VLOOKUP(C112,'BG SISTEMA'!B98:G365,6,FALSE)=15,VLOOKUP('CA EF (2)'!C112,'BG SISTEMA'!B98:F365,5,FALSE),0)</f>
        <v>#N/A</v>
      </c>
      <c r="E112" s="360"/>
      <c r="F112" s="360"/>
      <c r="G112" s="361">
        <v>0</v>
      </c>
      <c r="H112" s="361" t="e">
        <f t="shared" si="8"/>
        <v>#N/A</v>
      </c>
      <c r="I112" s="361">
        <v>0</v>
      </c>
      <c r="J112" s="361">
        <v>0</v>
      </c>
      <c r="K112" s="361">
        <v>0</v>
      </c>
      <c r="L112" s="361">
        <v>0</v>
      </c>
      <c r="M112" s="361">
        <v>0</v>
      </c>
      <c r="N112" s="361" t="e">
        <f t="shared" ref="N112" si="20">-$H112</f>
        <v>#N/A</v>
      </c>
      <c r="O112" s="361">
        <v>0</v>
      </c>
      <c r="P112" s="361">
        <v>0</v>
      </c>
      <c r="Q112" s="361">
        <v>0</v>
      </c>
      <c r="R112" s="361">
        <v>0</v>
      </c>
      <c r="S112" s="361">
        <v>0</v>
      </c>
      <c r="T112" s="361">
        <v>0</v>
      </c>
      <c r="U112" s="361">
        <v>0</v>
      </c>
      <c r="V112" s="361">
        <v>0</v>
      </c>
      <c r="W112" s="361">
        <v>0</v>
      </c>
      <c r="X112" s="361">
        <v>0</v>
      </c>
      <c r="Y112" s="361">
        <v>0</v>
      </c>
      <c r="Z112" s="362" t="e">
        <f t="shared" si="9"/>
        <v>#N/A</v>
      </c>
      <c r="AA112" s="365"/>
    </row>
    <row r="113" spans="1:27" s="364" customFormat="1" ht="12.75" customHeight="1">
      <c r="A113" s="364">
        <f t="shared" si="12"/>
        <v>15</v>
      </c>
      <c r="B113" s="398">
        <v>140102370050199</v>
      </c>
      <c r="C113" s="401" t="s">
        <v>828</v>
      </c>
      <c r="D113" s="359" t="e">
        <f>+IF(VLOOKUP(C113,'BG SISTEMA'!B99:G366,6,FALSE)=15,VLOOKUP('CA EF (2)'!C113,'BG SISTEMA'!B99:F366,5,FALSE),0)</f>
        <v>#N/A</v>
      </c>
      <c r="E113" s="360"/>
      <c r="F113" s="360"/>
      <c r="G113" s="361">
        <v>181992771</v>
      </c>
      <c r="H113" s="361" t="e">
        <f t="shared" si="8"/>
        <v>#N/A</v>
      </c>
      <c r="I113" s="361">
        <v>0</v>
      </c>
      <c r="J113" s="361">
        <v>0</v>
      </c>
      <c r="K113" s="361">
        <v>0</v>
      </c>
      <c r="L113" s="361">
        <v>0</v>
      </c>
      <c r="M113" s="361">
        <v>0</v>
      </c>
      <c r="N113" s="361">
        <v>0</v>
      </c>
      <c r="O113" s="361">
        <v>0</v>
      </c>
      <c r="P113" s="361">
        <v>0</v>
      </c>
      <c r="Q113" s="361">
        <v>0</v>
      </c>
      <c r="R113" s="361">
        <v>0</v>
      </c>
      <c r="S113" s="361">
        <v>0</v>
      </c>
      <c r="T113" s="361">
        <v>0</v>
      </c>
      <c r="U113" s="361">
        <v>0</v>
      </c>
      <c r="V113" s="361">
        <v>0</v>
      </c>
      <c r="W113" s="361">
        <v>0</v>
      </c>
      <c r="X113" s="361">
        <v>0</v>
      </c>
      <c r="Y113" s="361">
        <v>0</v>
      </c>
      <c r="Z113" s="362" t="e">
        <f t="shared" si="9"/>
        <v>#N/A</v>
      </c>
      <c r="AA113" s="365"/>
    </row>
    <row r="114" spans="1:27" s="364" customFormat="1" ht="12.75" customHeight="1">
      <c r="A114" s="364">
        <f t="shared" si="12"/>
        <v>11</v>
      </c>
      <c r="B114" s="399">
        <v>14010237009</v>
      </c>
      <c r="C114" s="400" t="s">
        <v>1760</v>
      </c>
      <c r="D114" s="359" t="e">
        <f>+IF(VLOOKUP(C114,'BG SISTEMA'!B100:G367,6,FALSE)=15,VLOOKUP('CA EF (2)'!C114,'BG SISTEMA'!B100:F367,5,FALSE),0)</f>
        <v>#N/A</v>
      </c>
      <c r="E114" s="360"/>
      <c r="F114" s="360"/>
      <c r="G114" s="361">
        <v>0</v>
      </c>
      <c r="H114" s="361" t="e">
        <f t="shared" si="8"/>
        <v>#N/A</v>
      </c>
      <c r="I114" s="361">
        <v>0</v>
      </c>
      <c r="J114" s="361">
        <v>0</v>
      </c>
      <c r="K114" s="361">
        <v>0</v>
      </c>
      <c r="L114" s="361">
        <v>0</v>
      </c>
      <c r="M114" s="361">
        <v>0</v>
      </c>
      <c r="N114" s="361">
        <v>0</v>
      </c>
      <c r="O114" s="361">
        <v>0</v>
      </c>
      <c r="P114" s="361">
        <v>0</v>
      </c>
      <c r="Q114" s="361">
        <v>0</v>
      </c>
      <c r="R114" s="361">
        <v>0</v>
      </c>
      <c r="S114" s="361">
        <v>0</v>
      </c>
      <c r="T114" s="361">
        <v>0</v>
      </c>
      <c r="U114" s="361">
        <v>0</v>
      </c>
      <c r="V114" s="361">
        <v>0</v>
      </c>
      <c r="W114" s="361">
        <v>0</v>
      </c>
      <c r="X114" s="361">
        <v>0</v>
      </c>
      <c r="Y114" s="361">
        <v>0</v>
      </c>
      <c r="Z114" s="362" t="e">
        <f t="shared" si="9"/>
        <v>#N/A</v>
      </c>
      <c r="AA114" s="365"/>
    </row>
    <row r="115" spans="1:27" s="364" customFormat="1" ht="12.75" customHeight="1">
      <c r="A115" s="364">
        <f t="shared" si="12"/>
        <v>13</v>
      </c>
      <c r="B115" s="399">
        <v>1401023700901</v>
      </c>
      <c r="C115" s="400" t="s">
        <v>1760</v>
      </c>
      <c r="D115" s="359" t="e">
        <f>+IF(VLOOKUP(C115,'BG SISTEMA'!B101:G368,6,FALSE)=15,VLOOKUP('CA EF (2)'!C115,'BG SISTEMA'!B101:F368,5,FALSE),0)</f>
        <v>#N/A</v>
      </c>
      <c r="E115" s="360"/>
      <c r="F115" s="360"/>
      <c r="G115" s="361">
        <v>0</v>
      </c>
      <c r="H115" s="361" t="e">
        <f t="shared" si="8"/>
        <v>#N/A</v>
      </c>
      <c r="I115" s="361">
        <v>0</v>
      </c>
      <c r="J115" s="361">
        <v>0</v>
      </c>
      <c r="K115" s="361">
        <v>0</v>
      </c>
      <c r="L115" s="361">
        <v>0</v>
      </c>
      <c r="M115" s="361">
        <v>0</v>
      </c>
      <c r="N115" s="361">
        <v>0</v>
      </c>
      <c r="O115" s="361">
        <v>0</v>
      </c>
      <c r="P115" s="361">
        <v>0</v>
      </c>
      <c r="Q115" s="361">
        <v>0</v>
      </c>
      <c r="R115" s="361">
        <v>0</v>
      </c>
      <c r="S115" s="361">
        <v>0</v>
      </c>
      <c r="T115" s="361">
        <v>0</v>
      </c>
      <c r="U115" s="361">
        <v>0</v>
      </c>
      <c r="V115" s="361">
        <v>0</v>
      </c>
      <c r="W115" s="361">
        <v>0</v>
      </c>
      <c r="X115" s="361">
        <v>0</v>
      </c>
      <c r="Y115" s="361">
        <v>0</v>
      </c>
      <c r="Z115" s="362" t="e">
        <f t="shared" si="9"/>
        <v>#N/A</v>
      </c>
      <c r="AA115" s="365"/>
    </row>
    <row r="116" spans="1:27" s="364" customFormat="1" ht="12.75" customHeight="1">
      <c r="A116" s="364">
        <f t="shared" si="12"/>
        <v>15</v>
      </c>
      <c r="B116" s="398">
        <v>140102370090199</v>
      </c>
      <c r="C116" s="401" t="s">
        <v>836</v>
      </c>
      <c r="D116" s="359" t="e">
        <f>+IF(VLOOKUP(C116,'BG SISTEMA'!B102:G369,6,FALSE)=15,VLOOKUP('CA EF (2)'!C116,'BG SISTEMA'!B102:F369,5,FALSE),0)</f>
        <v>#N/A</v>
      </c>
      <c r="E116" s="360"/>
      <c r="F116" s="360"/>
      <c r="G116" s="361">
        <v>275185305</v>
      </c>
      <c r="H116" s="361" t="e">
        <f t="shared" si="8"/>
        <v>#N/A</v>
      </c>
      <c r="I116" s="361">
        <v>0</v>
      </c>
      <c r="J116" s="361">
        <v>0</v>
      </c>
      <c r="K116" s="361">
        <v>0</v>
      </c>
      <c r="L116" s="361">
        <v>0</v>
      </c>
      <c r="M116" s="361">
        <v>0</v>
      </c>
      <c r="N116" s="361">
        <v>0</v>
      </c>
      <c r="O116" s="361">
        <v>0</v>
      </c>
      <c r="P116" s="361">
        <v>0</v>
      </c>
      <c r="Q116" s="361">
        <v>0</v>
      </c>
      <c r="R116" s="361">
        <v>0</v>
      </c>
      <c r="S116" s="361">
        <v>0</v>
      </c>
      <c r="T116" s="361">
        <v>0</v>
      </c>
      <c r="U116" s="361">
        <v>0</v>
      </c>
      <c r="V116" s="361">
        <v>0</v>
      </c>
      <c r="W116" s="361">
        <v>0</v>
      </c>
      <c r="X116" s="361">
        <v>0</v>
      </c>
      <c r="Y116" s="361">
        <v>0</v>
      </c>
      <c r="Z116" s="362" t="e">
        <f t="shared" si="9"/>
        <v>#N/A</v>
      </c>
      <c r="AA116" s="363"/>
    </row>
    <row r="117" spans="1:27" s="364" customFormat="1" ht="12.75" customHeight="1">
      <c r="A117" s="364">
        <f t="shared" si="12"/>
        <v>11</v>
      </c>
      <c r="B117" s="399">
        <v>14010237903</v>
      </c>
      <c r="C117" s="400" t="s">
        <v>1761</v>
      </c>
      <c r="D117" s="359" t="e">
        <f>+IF(VLOOKUP(C117,'BG SISTEMA'!B103:G370,6,FALSE)=15,VLOOKUP('CA EF (2)'!C117,'BG SISTEMA'!B103:F370,5,FALSE),0)</f>
        <v>#N/A</v>
      </c>
      <c r="E117" s="360"/>
      <c r="F117" s="360"/>
      <c r="G117" s="361">
        <v>0</v>
      </c>
      <c r="H117" s="361" t="e">
        <f t="shared" si="8"/>
        <v>#N/A</v>
      </c>
      <c r="I117" s="361">
        <v>0</v>
      </c>
      <c r="J117" s="361">
        <v>0</v>
      </c>
      <c r="K117" s="361">
        <v>0</v>
      </c>
      <c r="L117" s="361">
        <v>0</v>
      </c>
      <c r="M117" s="361">
        <v>0</v>
      </c>
      <c r="N117" s="361">
        <v>0</v>
      </c>
      <c r="O117" s="361">
        <v>0</v>
      </c>
      <c r="P117" s="361">
        <v>0</v>
      </c>
      <c r="Q117" s="361">
        <v>0</v>
      </c>
      <c r="R117" s="361">
        <v>0</v>
      </c>
      <c r="S117" s="361">
        <v>0</v>
      </c>
      <c r="T117" s="361">
        <v>0</v>
      </c>
      <c r="U117" s="361">
        <v>0</v>
      </c>
      <c r="V117" s="361">
        <v>0</v>
      </c>
      <c r="W117" s="361">
        <v>0</v>
      </c>
      <c r="X117" s="361">
        <v>0</v>
      </c>
      <c r="Y117" s="361">
        <v>0</v>
      </c>
      <c r="Z117" s="362" t="e">
        <f t="shared" si="9"/>
        <v>#N/A</v>
      </c>
      <c r="AA117" s="365"/>
    </row>
    <row r="118" spans="1:27" s="364" customFormat="1" ht="12.75" customHeight="1">
      <c r="A118" s="364">
        <f t="shared" si="12"/>
        <v>13</v>
      </c>
      <c r="B118" s="399">
        <v>1401023790301</v>
      </c>
      <c r="C118" s="400" t="s">
        <v>1761</v>
      </c>
      <c r="D118" s="359" t="e">
        <f>+IF(VLOOKUP(C118,'BG SISTEMA'!B104:G371,6,FALSE)=15,VLOOKUP('CA EF (2)'!C118,'BG SISTEMA'!B104:F371,5,FALSE),0)</f>
        <v>#N/A</v>
      </c>
      <c r="E118" s="360"/>
      <c r="F118" s="360"/>
      <c r="G118" s="361">
        <v>0</v>
      </c>
      <c r="H118" s="361" t="e">
        <f t="shared" si="8"/>
        <v>#N/A</v>
      </c>
      <c r="I118" s="361">
        <v>0</v>
      </c>
      <c r="J118" s="361">
        <v>0</v>
      </c>
      <c r="K118" s="361">
        <v>0</v>
      </c>
      <c r="L118" s="361">
        <v>0</v>
      </c>
      <c r="M118" s="361">
        <v>0</v>
      </c>
      <c r="N118" s="361">
        <v>0</v>
      </c>
      <c r="O118" s="361">
        <v>0</v>
      </c>
      <c r="P118" s="361">
        <v>0</v>
      </c>
      <c r="Q118" s="361">
        <v>0</v>
      </c>
      <c r="R118" s="361">
        <v>0</v>
      </c>
      <c r="S118" s="361">
        <v>0</v>
      </c>
      <c r="T118" s="361">
        <v>0</v>
      </c>
      <c r="U118" s="361">
        <v>0</v>
      </c>
      <c r="V118" s="361">
        <v>0</v>
      </c>
      <c r="W118" s="361">
        <v>0</v>
      </c>
      <c r="X118" s="361">
        <v>0</v>
      </c>
      <c r="Y118" s="361">
        <v>0</v>
      </c>
      <c r="Z118" s="362" t="e">
        <f t="shared" si="9"/>
        <v>#N/A</v>
      </c>
      <c r="AA118" s="365"/>
    </row>
    <row r="119" spans="1:27" s="364" customFormat="1" ht="12.75" customHeight="1">
      <c r="A119" s="364">
        <f t="shared" si="12"/>
        <v>15</v>
      </c>
      <c r="B119" s="398">
        <v>140102379030199</v>
      </c>
      <c r="C119" s="401" t="s">
        <v>844</v>
      </c>
      <c r="D119" s="359" t="e">
        <f>+IF(VLOOKUP(C119,'BG SISTEMA'!B105:G372,6,FALSE)=15,VLOOKUP('CA EF (2)'!C119,'BG SISTEMA'!B105:F372,5,FALSE),0)</f>
        <v>#N/A</v>
      </c>
      <c r="E119" s="360" t="e">
        <f>-D119</f>
        <v>#N/A</v>
      </c>
      <c r="F119" s="360"/>
      <c r="G119" s="361">
        <v>0</v>
      </c>
      <c r="H119" s="361" t="e">
        <f t="shared" si="8"/>
        <v>#N/A</v>
      </c>
      <c r="I119" s="361">
        <v>0</v>
      </c>
      <c r="J119" s="361">
        <v>0</v>
      </c>
      <c r="K119" s="361">
        <v>0</v>
      </c>
      <c r="L119" s="361">
        <v>0</v>
      </c>
      <c r="M119" s="361">
        <v>0</v>
      </c>
      <c r="N119" s="361">
        <v>0</v>
      </c>
      <c r="O119" s="361">
        <v>0</v>
      </c>
      <c r="P119" s="361">
        <v>0</v>
      </c>
      <c r="Q119" s="361">
        <v>0</v>
      </c>
      <c r="R119" s="361">
        <v>0</v>
      </c>
      <c r="S119" s="361">
        <v>0</v>
      </c>
      <c r="T119" s="361">
        <v>0</v>
      </c>
      <c r="U119" s="361">
        <v>0</v>
      </c>
      <c r="V119" s="361">
        <v>0</v>
      </c>
      <c r="W119" s="361">
        <v>0</v>
      </c>
      <c r="X119" s="361">
        <v>0</v>
      </c>
      <c r="Y119" s="361">
        <v>0</v>
      </c>
      <c r="Z119" s="362" t="e">
        <f t="shared" si="9"/>
        <v>#N/A</v>
      </c>
      <c r="AA119" s="365"/>
    </row>
    <row r="120" spans="1:27" s="364" customFormat="1" ht="12.75" customHeight="1">
      <c r="A120" s="364">
        <f t="shared" si="12"/>
        <v>11</v>
      </c>
      <c r="B120" s="399">
        <v>14010237904</v>
      </c>
      <c r="C120" s="400" t="s">
        <v>1762</v>
      </c>
      <c r="D120" s="359" t="e">
        <f>+IF(VLOOKUP(C120,'BG SISTEMA'!B106:G373,6,FALSE)=15,VLOOKUP('CA EF (2)'!C120,'BG SISTEMA'!B106:F373,5,FALSE),0)</f>
        <v>#N/A</v>
      </c>
      <c r="E120" s="360"/>
      <c r="F120" s="360"/>
      <c r="G120" s="361">
        <v>0</v>
      </c>
      <c r="H120" s="361" t="e">
        <f t="shared" si="8"/>
        <v>#N/A</v>
      </c>
      <c r="I120" s="361">
        <v>0</v>
      </c>
      <c r="J120" s="361">
        <v>0</v>
      </c>
      <c r="K120" s="361">
        <v>0</v>
      </c>
      <c r="L120" s="361">
        <v>0</v>
      </c>
      <c r="M120" s="361">
        <v>0</v>
      </c>
      <c r="N120" s="361">
        <v>0</v>
      </c>
      <c r="O120" s="361">
        <v>0</v>
      </c>
      <c r="P120" s="361">
        <v>0</v>
      </c>
      <c r="Q120" s="361">
        <v>0</v>
      </c>
      <c r="R120" s="361">
        <v>0</v>
      </c>
      <c r="S120" s="361">
        <v>0</v>
      </c>
      <c r="T120" s="361">
        <v>0</v>
      </c>
      <c r="U120" s="361">
        <v>0</v>
      </c>
      <c r="V120" s="361">
        <v>0</v>
      </c>
      <c r="W120" s="361">
        <v>0</v>
      </c>
      <c r="X120" s="361">
        <v>0</v>
      </c>
      <c r="Y120" s="361">
        <v>0</v>
      </c>
      <c r="Z120" s="362" t="e">
        <f t="shared" si="9"/>
        <v>#N/A</v>
      </c>
      <c r="AA120" s="365"/>
    </row>
    <row r="121" spans="1:27" s="364" customFormat="1" ht="12.75" customHeight="1">
      <c r="A121" s="364">
        <f t="shared" si="12"/>
        <v>13</v>
      </c>
      <c r="B121" s="399">
        <v>1401023790401</v>
      </c>
      <c r="C121" s="400" t="s">
        <v>1762</v>
      </c>
      <c r="D121" s="359" t="e">
        <f>+IF(VLOOKUP(C121,'BG SISTEMA'!B107:G374,6,FALSE)=15,VLOOKUP('CA EF (2)'!C121,'BG SISTEMA'!B107:F374,5,FALSE),0)</f>
        <v>#N/A</v>
      </c>
      <c r="E121" s="360"/>
      <c r="F121" s="360"/>
      <c r="G121" s="361">
        <v>0</v>
      </c>
      <c r="H121" s="361" t="e">
        <f t="shared" si="8"/>
        <v>#N/A</v>
      </c>
      <c r="I121" s="361">
        <v>0</v>
      </c>
      <c r="J121" s="361">
        <v>0</v>
      </c>
      <c r="K121" s="361">
        <v>0</v>
      </c>
      <c r="L121" s="361">
        <v>0</v>
      </c>
      <c r="M121" s="361">
        <v>0</v>
      </c>
      <c r="N121" s="361">
        <v>0</v>
      </c>
      <c r="O121" s="361">
        <v>0</v>
      </c>
      <c r="P121" s="361">
        <v>0</v>
      </c>
      <c r="Q121" s="361">
        <v>0</v>
      </c>
      <c r="R121" s="361">
        <v>0</v>
      </c>
      <c r="S121" s="361">
        <v>0</v>
      </c>
      <c r="T121" s="361">
        <v>0</v>
      </c>
      <c r="U121" s="361">
        <v>0</v>
      </c>
      <c r="V121" s="361">
        <v>0</v>
      </c>
      <c r="W121" s="361">
        <v>0</v>
      </c>
      <c r="X121" s="361">
        <v>0</v>
      </c>
      <c r="Y121" s="361">
        <v>0</v>
      </c>
      <c r="Z121" s="362" t="e">
        <f t="shared" si="9"/>
        <v>#N/A</v>
      </c>
      <c r="AA121" s="363"/>
    </row>
    <row r="122" spans="1:27" s="364" customFormat="1" ht="12.75" customHeight="1">
      <c r="A122" s="364">
        <f t="shared" si="12"/>
        <v>15</v>
      </c>
      <c r="B122" s="398">
        <v>140102379040199</v>
      </c>
      <c r="C122" s="401" t="s">
        <v>846</v>
      </c>
      <c r="D122" s="359" t="e">
        <f>+IF(VLOOKUP(C122,'BG SISTEMA'!B108:G375,6,FALSE)=15,VLOOKUP('CA EF (2)'!C122,'BG SISTEMA'!B108:F375,5,FALSE),0)</f>
        <v>#N/A</v>
      </c>
      <c r="E122" s="360" t="e">
        <f>-D122</f>
        <v>#N/A</v>
      </c>
      <c r="F122" s="360"/>
      <c r="G122" s="361">
        <v>0</v>
      </c>
      <c r="H122" s="361" t="e">
        <f t="shared" si="8"/>
        <v>#N/A</v>
      </c>
      <c r="I122" s="361">
        <v>0</v>
      </c>
      <c r="J122" s="361">
        <v>0</v>
      </c>
      <c r="K122" s="361">
        <v>0</v>
      </c>
      <c r="L122" s="361">
        <v>0</v>
      </c>
      <c r="M122" s="361">
        <v>0</v>
      </c>
      <c r="N122" s="361">
        <v>0</v>
      </c>
      <c r="O122" s="361">
        <v>0</v>
      </c>
      <c r="P122" s="361">
        <v>0</v>
      </c>
      <c r="Q122" s="361">
        <v>0</v>
      </c>
      <c r="R122" s="361">
        <v>0</v>
      </c>
      <c r="S122" s="361">
        <v>0</v>
      </c>
      <c r="T122" s="361">
        <v>0</v>
      </c>
      <c r="U122" s="361">
        <v>0</v>
      </c>
      <c r="V122" s="361">
        <v>0</v>
      </c>
      <c r="W122" s="361">
        <v>0</v>
      </c>
      <c r="X122" s="361">
        <v>0</v>
      </c>
      <c r="Y122" s="361">
        <v>0</v>
      </c>
      <c r="Z122" s="362" t="e">
        <f t="shared" si="9"/>
        <v>#N/A</v>
      </c>
      <c r="AA122" s="365"/>
    </row>
    <row r="123" spans="1:27" s="364" customFormat="1" ht="12.75" customHeight="1">
      <c r="A123" s="364">
        <f t="shared" si="12"/>
        <v>11</v>
      </c>
      <c r="B123" s="399">
        <v>14010237908</v>
      </c>
      <c r="C123" s="400" t="s">
        <v>1763</v>
      </c>
      <c r="D123" s="359" t="e">
        <f>+IF(VLOOKUP(C123,'BG SISTEMA'!B109:G376,6,FALSE)=15,VLOOKUP('CA EF (2)'!C123,'BG SISTEMA'!B109:F376,5,FALSE),0)</f>
        <v>#N/A</v>
      </c>
      <c r="E123" s="360"/>
      <c r="F123" s="360"/>
      <c r="G123" s="361">
        <v>0</v>
      </c>
      <c r="H123" s="361" t="e">
        <f t="shared" si="8"/>
        <v>#N/A</v>
      </c>
      <c r="I123" s="361">
        <v>0</v>
      </c>
      <c r="J123" s="361">
        <v>0</v>
      </c>
      <c r="K123" s="361">
        <v>0</v>
      </c>
      <c r="L123" s="361">
        <v>0</v>
      </c>
      <c r="M123" s="361">
        <v>0</v>
      </c>
      <c r="N123" s="361">
        <v>0</v>
      </c>
      <c r="O123" s="361">
        <v>0</v>
      </c>
      <c r="P123" s="361">
        <v>0</v>
      </c>
      <c r="Q123" s="361">
        <v>0</v>
      </c>
      <c r="R123" s="361">
        <v>0</v>
      </c>
      <c r="S123" s="361">
        <v>0</v>
      </c>
      <c r="T123" s="361">
        <v>0</v>
      </c>
      <c r="U123" s="361">
        <v>0</v>
      </c>
      <c r="V123" s="361">
        <v>0</v>
      </c>
      <c r="W123" s="361">
        <v>0</v>
      </c>
      <c r="X123" s="361">
        <v>0</v>
      </c>
      <c r="Y123" s="361">
        <v>0</v>
      </c>
      <c r="Z123" s="362" t="e">
        <f t="shared" si="9"/>
        <v>#N/A</v>
      </c>
      <c r="AA123" s="365"/>
    </row>
    <row r="124" spans="1:27" s="364" customFormat="1" ht="12.75" customHeight="1">
      <c r="A124" s="364">
        <f t="shared" si="12"/>
        <v>13</v>
      </c>
      <c r="B124" s="399">
        <v>1401023790801</v>
      </c>
      <c r="C124" s="400" t="s">
        <v>1763</v>
      </c>
      <c r="D124" s="359" t="e">
        <f>+IF(VLOOKUP(C124,'BG SISTEMA'!B110:G377,6,FALSE)=15,VLOOKUP('CA EF (2)'!C124,'BG SISTEMA'!B110:F377,5,FALSE),0)</f>
        <v>#N/A</v>
      </c>
      <c r="E124" s="360"/>
      <c r="F124" s="360"/>
      <c r="G124" s="361">
        <v>0</v>
      </c>
      <c r="H124" s="361" t="e">
        <f t="shared" si="8"/>
        <v>#N/A</v>
      </c>
      <c r="I124" s="361">
        <v>0</v>
      </c>
      <c r="J124" s="361">
        <v>0</v>
      </c>
      <c r="K124" s="361">
        <v>0</v>
      </c>
      <c r="L124" s="361">
        <v>0</v>
      </c>
      <c r="M124" s="361">
        <v>0</v>
      </c>
      <c r="N124" s="361">
        <v>0</v>
      </c>
      <c r="O124" s="361">
        <v>0</v>
      </c>
      <c r="P124" s="361">
        <v>0</v>
      </c>
      <c r="Q124" s="361">
        <v>0</v>
      </c>
      <c r="R124" s="361">
        <v>0</v>
      </c>
      <c r="S124" s="361">
        <v>0</v>
      </c>
      <c r="T124" s="361">
        <v>0</v>
      </c>
      <c r="U124" s="361">
        <v>0</v>
      </c>
      <c r="V124" s="361">
        <v>0</v>
      </c>
      <c r="W124" s="361">
        <v>0</v>
      </c>
      <c r="X124" s="361">
        <v>0</v>
      </c>
      <c r="Y124" s="361">
        <v>0</v>
      </c>
      <c r="Z124" s="362" t="e">
        <f t="shared" si="9"/>
        <v>#N/A</v>
      </c>
      <c r="AA124" s="365"/>
    </row>
    <row r="125" spans="1:27" s="364" customFormat="1" ht="12.75" customHeight="1">
      <c r="A125" s="364">
        <f t="shared" si="12"/>
        <v>15</v>
      </c>
      <c r="B125" s="398">
        <v>140102379080199</v>
      </c>
      <c r="C125" s="401" t="s">
        <v>854</v>
      </c>
      <c r="D125" s="359" t="e">
        <f>+IF(VLOOKUP(C125,'BG SISTEMA'!B111:G378,6,FALSE)=15,VLOOKUP('CA EF (2)'!C125,'BG SISTEMA'!B111:F378,5,FALSE),0)</f>
        <v>#N/A</v>
      </c>
      <c r="E125" s="360" t="e">
        <f>-D125</f>
        <v>#N/A</v>
      </c>
      <c r="F125" s="360"/>
      <c r="G125" s="361">
        <v>0</v>
      </c>
      <c r="H125" s="361" t="e">
        <f t="shared" si="8"/>
        <v>#N/A</v>
      </c>
      <c r="I125" s="361">
        <v>0</v>
      </c>
      <c r="J125" s="361">
        <v>0</v>
      </c>
      <c r="K125" s="361">
        <v>0</v>
      </c>
      <c r="L125" s="361">
        <v>0</v>
      </c>
      <c r="M125" s="361">
        <v>0</v>
      </c>
      <c r="N125" s="361">
        <v>0</v>
      </c>
      <c r="O125" s="361">
        <v>0</v>
      </c>
      <c r="P125" s="361">
        <v>0</v>
      </c>
      <c r="Q125" s="361">
        <v>0</v>
      </c>
      <c r="R125" s="361">
        <v>0</v>
      </c>
      <c r="S125" s="361">
        <v>0</v>
      </c>
      <c r="T125" s="361">
        <v>0</v>
      </c>
      <c r="U125" s="361">
        <v>0</v>
      </c>
      <c r="V125" s="361">
        <v>0</v>
      </c>
      <c r="W125" s="361">
        <v>0</v>
      </c>
      <c r="X125" s="361">
        <v>0</v>
      </c>
      <c r="Y125" s="361">
        <v>0</v>
      </c>
      <c r="Z125" s="362" t="e">
        <f t="shared" si="9"/>
        <v>#N/A</v>
      </c>
      <c r="AA125" s="365"/>
    </row>
    <row r="126" spans="1:27" s="364" customFormat="1" ht="12.75" customHeight="1">
      <c r="A126" s="364">
        <f t="shared" si="12"/>
        <v>2</v>
      </c>
      <c r="B126" s="399">
        <v>15</v>
      </c>
      <c r="C126" s="400" t="s">
        <v>1764</v>
      </c>
      <c r="D126" s="359" t="e">
        <f>+IF(VLOOKUP(C126,'BG SISTEMA'!B112:G379,6,FALSE)=15,VLOOKUP('CA EF (2)'!C126,'BG SISTEMA'!B112:F379,5,FALSE),0)</f>
        <v>#N/A</v>
      </c>
      <c r="E126" s="360"/>
      <c r="F126" s="360"/>
      <c r="G126" s="361">
        <v>0</v>
      </c>
      <c r="H126" s="361" t="e">
        <f t="shared" si="8"/>
        <v>#N/A</v>
      </c>
      <c r="I126" s="361">
        <v>0</v>
      </c>
      <c r="J126" s="361">
        <v>0</v>
      </c>
      <c r="K126" s="361">
        <v>0</v>
      </c>
      <c r="L126" s="361">
        <v>0</v>
      </c>
      <c r="M126" s="361">
        <v>0</v>
      </c>
      <c r="N126" s="361">
        <v>0</v>
      </c>
      <c r="O126" s="361">
        <v>0</v>
      </c>
      <c r="P126" s="361">
        <v>0</v>
      </c>
      <c r="Q126" s="361">
        <v>0</v>
      </c>
      <c r="R126" s="361">
        <v>0</v>
      </c>
      <c r="S126" s="361">
        <v>0</v>
      </c>
      <c r="T126" s="361">
        <v>0</v>
      </c>
      <c r="U126" s="361">
        <v>0</v>
      </c>
      <c r="V126" s="361">
        <v>0</v>
      </c>
      <c r="W126" s="361">
        <v>0</v>
      </c>
      <c r="X126" s="361">
        <v>0</v>
      </c>
      <c r="Y126" s="361">
        <v>0</v>
      </c>
      <c r="Z126" s="362" t="e">
        <f t="shared" si="9"/>
        <v>#N/A</v>
      </c>
      <c r="AA126" s="365"/>
    </row>
    <row r="127" spans="1:27" s="364" customFormat="1" ht="12.75" customHeight="1">
      <c r="A127" s="364">
        <f t="shared" si="12"/>
        <v>5</v>
      </c>
      <c r="B127" s="399">
        <v>15010</v>
      </c>
      <c r="C127" s="400" t="s">
        <v>1765</v>
      </c>
      <c r="D127" s="359" t="e">
        <f>+IF(VLOOKUP(C127,'BG SISTEMA'!B113:G380,6,FALSE)=15,VLOOKUP('CA EF (2)'!C127,'BG SISTEMA'!B113:F380,5,FALSE),0)</f>
        <v>#N/A</v>
      </c>
      <c r="E127" s="360"/>
      <c r="F127" s="360"/>
      <c r="G127" s="361">
        <v>0</v>
      </c>
      <c r="H127" s="361" t="e">
        <f t="shared" si="8"/>
        <v>#N/A</v>
      </c>
      <c r="I127" s="361">
        <v>0</v>
      </c>
      <c r="J127" s="361">
        <v>0</v>
      </c>
      <c r="K127" s="361">
        <v>0</v>
      </c>
      <c r="L127" s="361">
        <v>0</v>
      </c>
      <c r="M127" s="361">
        <v>0</v>
      </c>
      <c r="N127" s="361">
        <v>0</v>
      </c>
      <c r="O127" s="361">
        <v>0</v>
      </c>
      <c r="P127" s="361">
        <v>0</v>
      </c>
      <c r="Q127" s="361">
        <v>0</v>
      </c>
      <c r="R127" s="361">
        <v>0</v>
      </c>
      <c r="S127" s="361">
        <v>0</v>
      </c>
      <c r="T127" s="361">
        <v>0</v>
      </c>
      <c r="U127" s="361">
        <v>0</v>
      </c>
      <c r="V127" s="361">
        <v>0</v>
      </c>
      <c r="W127" s="361">
        <v>0</v>
      </c>
      <c r="X127" s="361">
        <v>0</v>
      </c>
      <c r="Y127" s="361">
        <v>0</v>
      </c>
      <c r="Z127" s="362" t="e">
        <f t="shared" si="9"/>
        <v>#N/A</v>
      </c>
      <c r="AA127" s="363"/>
    </row>
    <row r="128" spans="1:27" s="364" customFormat="1" ht="12.75" customHeight="1">
      <c r="A128" s="364">
        <f t="shared" si="12"/>
        <v>8</v>
      </c>
      <c r="B128" s="399">
        <v>15010239</v>
      </c>
      <c r="C128" s="400" t="s">
        <v>1765</v>
      </c>
      <c r="D128" s="359" t="e">
        <f>+IF(VLOOKUP(C128,'BG SISTEMA'!B114:G381,6,FALSE)=15,VLOOKUP('CA EF (2)'!C128,'BG SISTEMA'!B114:F381,5,FALSE),0)</f>
        <v>#N/A</v>
      </c>
      <c r="E128" s="360"/>
      <c r="F128" s="360"/>
      <c r="G128" s="361">
        <v>0</v>
      </c>
      <c r="H128" s="361" t="e">
        <f t="shared" si="8"/>
        <v>#N/A</v>
      </c>
      <c r="I128" s="361">
        <v>0</v>
      </c>
      <c r="J128" s="361">
        <v>0</v>
      </c>
      <c r="K128" s="361">
        <v>0</v>
      </c>
      <c r="L128" s="361">
        <v>0</v>
      </c>
      <c r="M128" s="361">
        <v>0</v>
      </c>
      <c r="N128" s="361">
        <v>0</v>
      </c>
      <c r="O128" s="361">
        <v>0</v>
      </c>
      <c r="P128" s="361">
        <v>0</v>
      </c>
      <c r="Q128" s="361">
        <v>0</v>
      </c>
      <c r="R128" s="361">
        <v>0</v>
      </c>
      <c r="S128" s="361">
        <v>0</v>
      </c>
      <c r="T128" s="361">
        <v>0</v>
      </c>
      <c r="U128" s="361">
        <v>0</v>
      </c>
      <c r="V128" s="361">
        <v>0</v>
      </c>
      <c r="W128" s="361">
        <v>0</v>
      </c>
      <c r="X128" s="361">
        <v>0</v>
      </c>
      <c r="Y128" s="361">
        <v>0</v>
      </c>
      <c r="Z128" s="362" t="e">
        <f t="shared" si="9"/>
        <v>#N/A</v>
      </c>
      <c r="AA128" s="365"/>
    </row>
    <row r="129" spans="1:27" s="364" customFormat="1" ht="12.75" customHeight="1">
      <c r="A129" s="364">
        <f t="shared" si="12"/>
        <v>11</v>
      </c>
      <c r="B129" s="399">
        <v>15010239002</v>
      </c>
      <c r="C129" s="400" t="s">
        <v>1766</v>
      </c>
      <c r="D129" s="359" t="e">
        <f>+IF(VLOOKUP(C129,'BG SISTEMA'!B115:G382,6,FALSE)=15,VLOOKUP('CA EF (2)'!C129,'BG SISTEMA'!B115:F382,5,FALSE),0)</f>
        <v>#N/A</v>
      </c>
      <c r="E129" s="360"/>
      <c r="F129" s="360"/>
      <c r="G129" s="361">
        <v>0</v>
      </c>
      <c r="H129" s="361" t="e">
        <f t="shared" si="8"/>
        <v>#N/A</v>
      </c>
      <c r="I129" s="361">
        <v>0</v>
      </c>
      <c r="J129" s="361">
        <v>0</v>
      </c>
      <c r="K129" s="361">
        <v>0</v>
      </c>
      <c r="L129" s="361">
        <v>0</v>
      </c>
      <c r="M129" s="361">
        <v>0</v>
      </c>
      <c r="N129" s="361">
        <v>0</v>
      </c>
      <c r="O129" s="361">
        <v>0</v>
      </c>
      <c r="P129" s="361">
        <v>0</v>
      </c>
      <c r="Q129" s="361">
        <v>0</v>
      </c>
      <c r="R129" s="361">
        <v>0</v>
      </c>
      <c r="S129" s="361">
        <v>0</v>
      </c>
      <c r="T129" s="361">
        <v>0</v>
      </c>
      <c r="U129" s="361">
        <v>0</v>
      </c>
      <c r="V129" s="361">
        <v>0</v>
      </c>
      <c r="W129" s="361">
        <v>0</v>
      </c>
      <c r="X129" s="361">
        <v>0</v>
      </c>
      <c r="Y129" s="361">
        <v>0</v>
      </c>
      <c r="Z129" s="362" t="e">
        <f t="shared" si="9"/>
        <v>#N/A</v>
      </c>
      <c r="AA129" s="365"/>
    </row>
    <row r="130" spans="1:27" s="364" customFormat="1" ht="12.75" customHeight="1">
      <c r="A130" s="364">
        <f t="shared" si="12"/>
        <v>13</v>
      </c>
      <c r="B130" s="399">
        <v>1501023900201</v>
      </c>
      <c r="C130" s="400" t="s">
        <v>1766</v>
      </c>
      <c r="D130" s="359" t="e">
        <f>+IF(VLOOKUP(C130,'BG SISTEMA'!B116:G383,6,FALSE)=15,VLOOKUP('CA EF (2)'!C130,'BG SISTEMA'!B116:F383,5,FALSE),0)</f>
        <v>#N/A</v>
      </c>
      <c r="E130" s="360"/>
      <c r="F130" s="360"/>
      <c r="G130" s="361">
        <v>0</v>
      </c>
      <c r="H130" s="361" t="e">
        <f t="shared" si="8"/>
        <v>#N/A</v>
      </c>
      <c r="I130" s="361">
        <v>0</v>
      </c>
      <c r="J130" s="361">
        <v>0</v>
      </c>
      <c r="K130" s="361">
        <v>0</v>
      </c>
      <c r="L130" s="361">
        <v>0</v>
      </c>
      <c r="M130" s="361">
        <v>0</v>
      </c>
      <c r="N130" s="361">
        <v>0</v>
      </c>
      <c r="O130" s="361">
        <v>0</v>
      </c>
      <c r="P130" s="361">
        <v>0</v>
      </c>
      <c r="Q130" s="361">
        <v>0</v>
      </c>
      <c r="R130" s="361">
        <v>0</v>
      </c>
      <c r="S130" s="361">
        <v>0</v>
      </c>
      <c r="T130" s="361">
        <v>0</v>
      </c>
      <c r="U130" s="361">
        <v>0</v>
      </c>
      <c r="V130" s="361">
        <v>0</v>
      </c>
      <c r="W130" s="361">
        <v>0</v>
      </c>
      <c r="X130" s="361">
        <v>0</v>
      </c>
      <c r="Y130" s="361">
        <v>0</v>
      </c>
      <c r="Z130" s="362" t="e">
        <f t="shared" si="9"/>
        <v>#N/A</v>
      </c>
      <c r="AA130" s="363"/>
    </row>
    <row r="131" spans="1:27" s="364" customFormat="1" ht="12.75" customHeight="1">
      <c r="A131" s="364">
        <f t="shared" si="12"/>
        <v>15</v>
      </c>
      <c r="B131" s="398">
        <v>150102390020101</v>
      </c>
      <c r="C131" s="401" t="s">
        <v>859</v>
      </c>
      <c r="D131" s="359" t="e">
        <f>+IF(VLOOKUP(C131,'BG SISTEMA'!B117:G384,6,FALSE)=15,VLOOKUP('CA EF (2)'!C131,'BG SISTEMA'!B117:F384,5,FALSE),0)</f>
        <v>#N/A</v>
      </c>
      <c r="E131" s="360"/>
      <c r="F131" s="360"/>
      <c r="G131" s="361">
        <v>0</v>
      </c>
      <c r="H131" s="361" t="e">
        <f t="shared" si="8"/>
        <v>#N/A</v>
      </c>
      <c r="I131" s="361">
        <v>0</v>
      </c>
      <c r="J131" s="361">
        <v>0</v>
      </c>
      <c r="K131" s="361">
        <v>0</v>
      </c>
      <c r="L131" s="361">
        <v>0</v>
      </c>
      <c r="M131" s="361">
        <v>0</v>
      </c>
      <c r="N131" s="361" t="e">
        <f t="shared" ref="N131" si="21">-$H131</f>
        <v>#N/A</v>
      </c>
      <c r="O131" s="361">
        <v>0</v>
      </c>
      <c r="P131" s="361">
        <v>0</v>
      </c>
      <c r="Q131" s="361">
        <v>0</v>
      </c>
      <c r="R131" s="361">
        <v>0</v>
      </c>
      <c r="S131" s="361">
        <v>0</v>
      </c>
      <c r="T131" s="361">
        <v>0</v>
      </c>
      <c r="U131" s="361">
        <v>0</v>
      </c>
      <c r="V131" s="361">
        <v>0</v>
      </c>
      <c r="W131" s="361">
        <v>0</v>
      </c>
      <c r="X131" s="361">
        <v>0</v>
      </c>
      <c r="Y131" s="361">
        <v>0</v>
      </c>
      <c r="Z131" s="362" t="e">
        <f t="shared" si="9"/>
        <v>#N/A</v>
      </c>
      <c r="AA131" s="363"/>
    </row>
    <row r="132" spans="1:27" s="364" customFormat="1" ht="12.75" customHeight="1">
      <c r="A132" s="364">
        <f t="shared" si="12"/>
        <v>11</v>
      </c>
      <c r="B132" s="399">
        <v>15010239003</v>
      </c>
      <c r="C132" s="400" t="s">
        <v>1767</v>
      </c>
      <c r="D132" s="359" t="e">
        <f>+IF(VLOOKUP(C132,'BG SISTEMA'!B118:G385,6,FALSE)=15,VLOOKUP('CA EF (2)'!C132,'BG SISTEMA'!B118:F385,5,FALSE),0)</f>
        <v>#N/A</v>
      </c>
      <c r="E132" s="360"/>
      <c r="F132" s="360"/>
      <c r="G132" s="361">
        <v>0</v>
      </c>
      <c r="H132" s="361" t="e">
        <f t="shared" ref="H132:H147" si="22">+D132+E132-F132-G132</f>
        <v>#N/A</v>
      </c>
      <c r="I132" s="361">
        <v>0</v>
      </c>
      <c r="J132" s="361">
        <v>0</v>
      </c>
      <c r="K132" s="361">
        <v>0</v>
      </c>
      <c r="L132" s="361">
        <v>0</v>
      </c>
      <c r="M132" s="361">
        <v>0</v>
      </c>
      <c r="N132" s="361">
        <v>0</v>
      </c>
      <c r="O132" s="361">
        <v>0</v>
      </c>
      <c r="P132" s="361">
        <v>0</v>
      </c>
      <c r="Q132" s="361">
        <v>0</v>
      </c>
      <c r="R132" s="361">
        <v>0</v>
      </c>
      <c r="S132" s="361">
        <v>0</v>
      </c>
      <c r="T132" s="361">
        <v>0</v>
      </c>
      <c r="U132" s="361">
        <v>0</v>
      </c>
      <c r="V132" s="361">
        <v>0</v>
      </c>
      <c r="W132" s="361">
        <v>0</v>
      </c>
      <c r="X132" s="361">
        <v>0</v>
      </c>
      <c r="Y132" s="361">
        <v>0</v>
      </c>
      <c r="Z132" s="362" t="e">
        <f t="shared" si="9"/>
        <v>#N/A</v>
      </c>
      <c r="AA132" s="363"/>
    </row>
    <row r="133" spans="1:27" s="364" customFormat="1" ht="12.75" customHeight="1">
      <c r="A133" s="364">
        <f t="shared" si="12"/>
        <v>13</v>
      </c>
      <c r="B133" s="399">
        <v>1501023900301</v>
      </c>
      <c r="C133" s="400" t="s">
        <v>1767</v>
      </c>
      <c r="D133" s="359" t="e">
        <f>+IF(VLOOKUP(C133,'BG SISTEMA'!B119:G386,6,FALSE)=15,VLOOKUP('CA EF (2)'!C133,'BG SISTEMA'!B119:F386,5,FALSE),0)</f>
        <v>#N/A</v>
      </c>
      <c r="E133" s="360"/>
      <c r="F133" s="360"/>
      <c r="G133" s="361">
        <v>0</v>
      </c>
      <c r="H133" s="361" t="e">
        <f t="shared" si="22"/>
        <v>#N/A</v>
      </c>
      <c r="I133" s="361">
        <v>0</v>
      </c>
      <c r="J133" s="361">
        <v>0</v>
      </c>
      <c r="K133" s="361">
        <v>0</v>
      </c>
      <c r="L133" s="361">
        <v>0</v>
      </c>
      <c r="M133" s="361">
        <v>0</v>
      </c>
      <c r="N133" s="361">
        <v>0</v>
      </c>
      <c r="O133" s="361">
        <v>0</v>
      </c>
      <c r="P133" s="361">
        <v>0</v>
      </c>
      <c r="Q133" s="361">
        <v>0</v>
      </c>
      <c r="R133" s="361">
        <v>0</v>
      </c>
      <c r="S133" s="361">
        <v>0</v>
      </c>
      <c r="T133" s="361">
        <v>0</v>
      </c>
      <c r="U133" s="361">
        <v>0</v>
      </c>
      <c r="V133" s="361">
        <v>0</v>
      </c>
      <c r="W133" s="361">
        <v>0</v>
      </c>
      <c r="X133" s="361">
        <v>0</v>
      </c>
      <c r="Y133" s="361">
        <v>0</v>
      </c>
      <c r="Z133" s="362" t="e">
        <f t="shared" ref="Z133:Z192" si="23">SUM(H133:Y133)</f>
        <v>#N/A</v>
      </c>
      <c r="AA133" s="365"/>
    </row>
    <row r="134" spans="1:27" s="364" customFormat="1" ht="12.75" customHeight="1">
      <c r="A134" s="364">
        <f t="shared" si="12"/>
        <v>15</v>
      </c>
      <c r="B134" s="398">
        <v>150102390030101</v>
      </c>
      <c r="C134" s="401" t="s">
        <v>861</v>
      </c>
      <c r="D134" s="359" t="e">
        <f>+IF(VLOOKUP(C134,'BG SISTEMA'!B120:G387,6,FALSE)=15,VLOOKUP('CA EF (2)'!C134,'BG SISTEMA'!B120:F387,5,FALSE),0)</f>
        <v>#N/A</v>
      </c>
      <c r="E134" s="360"/>
      <c r="F134" s="360"/>
      <c r="G134" s="361">
        <v>201106419</v>
      </c>
      <c r="H134" s="361" t="e">
        <f t="shared" si="22"/>
        <v>#N/A</v>
      </c>
      <c r="I134" s="361">
        <v>0</v>
      </c>
      <c r="J134" s="361">
        <v>0</v>
      </c>
      <c r="K134" s="361">
        <v>0</v>
      </c>
      <c r="L134" s="361">
        <v>0</v>
      </c>
      <c r="M134" s="361">
        <v>0</v>
      </c>
      <c r="N134" s="361" t="e">
        <f t="shared" ref="N134:N135" si="24">-$H134</f>
        <v>#N/A</v>
      </c>
      <c r="O134" s="361">
        <v>0</v>
      </c>
      <c r="P134" s="361">
        <v>0</v>
      </c>
      <c r="Q134" s="361">
        <v>0</v>
      </c>
      <c r="R134" s="361">
        <v>0</v>
      </c>
      <c r="S134" s="361">
        <v>0</v>
      </c>
      <c r="T134" s="361">
        <v>0</v>
      </c>
      <c r="U134" s="361">
        <v>0</v>
      </c>
      <c r="V134" s="361">
        <v>0</v>
      </c>
      <c r="W134" s="361">
        <v>0</v>
      </c>
      <c r="X134" s="361">
        <v>0</v>
      </c>
      <c r="Y134" s="361">
        <v>0</v>
      </c>
      <c r="Z134" s="362" t="e">
        <f t="shared" si="23"/>
        <v>#N/A</v>
      </c>
      <c r="AA134" s="365"/>
    </row>
    <row r="135" spans="1:27" s="364" customFormat="1" ht="12.75" customHeight="1">
      <c r="A135" s="364">
        <f t="shared" si="12"/>
        <v>15</v>
      </c>
      <c r="B135" s="398">
        <v>150102390030199</v>
      </c>
      <c r="C135" s="401" t="s">
        <v>862</v>
      </c>
      <c r="D135" s="359" t="e">
        <f>+IF(VLOOKUP(C135,'BG SISTEMA'!B121:G388,6,FALSE)=15,VLOOKUP('CA EF (2)'!C135,'BG SISTEMA'!B121:F388,5,FALSE),0)</f>
        <v>#N/A</v>
      </c>
      <c r="E135" s="360"/>
      <c r="F135" s="360"/>
      <c r="G135" s="361">
        <v>26000000</v>
      </c>
      <c r="H135" s="361" t="e">
        <f t="shared" si="22"/>
        <v>#N/A</v>
      </c>
      <c r="I135" s="361">
        <v>0</v>
      </c>
      <c r="J135" s="361">
        <v>0</v>
      </c>
      <c r="K135" s="361">
        <v>0</v>
      </c>
      <c r="L135" s="361">
        <v>0</v>
      </c>
      <c r="M135" s="361">
        <v>0</v>
      </c>
      <c r="N135" s="361" t="e">
        <f t="shared" si="24"/>
        <v>#N/A</v>
      </c>
      <c r="O135" s="361">
        <v>0</v>
      </c>
      <c r="P135" s="361">
        <v>0</v>
      </c>
      <c r="Q135" s="361">
        <v>0</v>
      </c>
      <c r="R135" s="361">
        <v>0</v>
      </c>
      <c r="S135" s="361">
        <v>0</v>
      </c>
      <c r="T135" s="361">
        <v>0</v>
      </c>
      <c r="U135" s="361">
        <v>0</v>
      </c>
      <c r="V135" s="361">
        <v>0</v>
      </c>
      <c r="W135" s="361">
        <v>0</v>
      </c>
      <c r="X135" s="361">
        <v>0</v>
      </c>
      <c r="Y135" s="361">
        <v>0</v>
      </c>
      <c r="Z135" s="362" t="e">
        <f t="shared" si="23"/>
        <v>#N/A</v>
      </c>
      <c r="AA135" s="365"/>
    </row>
    <row r="136" spans="1:27" s="364" customFormat="1" ht="12.75" customHeight="1">
      <c r="A136" s="364">
        <f t="shared" si="12"/>
        <v>11</v>
      </c>
      <c r="B136" s="399">
        <v>15010239903</v>
      </c>
      <c r="C136" s="400" t="s">
        <v>1768</v>
      </c>
      <c r="D136" s="359" t="e">
        <f>+IF(VLOOKUP(C136,'BG SISTEMA'!B122:G389,6,FALSE)=15,VLOOKUP('CA EF (2)'!C136,'BG SISTEMA'!B122:F389,5,FALSE),0)</f>
        <v>#N/A</v>
      </c>
      <c r="E136" s="360"/>
      <c r="F136" s="360"/>
      <c r="G136" s="361">
        <v>0</v>
      </c>
      <c r="H136" s="361" t="e">
        <f t="shared" si="22"/>
        <v>#N/A</v>
      </c>
      <c r="I136" s="361">
        <v>0</v>
      </c>
      <c r="J136" s="361">
        <v>0</v>
      </c>
      <c r="K136" s="361">
        <v>0</v>
      </c>
      <c r="L136" s="361">
        <v>0</v>
      </c>
      <c r="M136" s="361">
        <v>0</v>
      </c>
      <c r="N136" s="361">
        <v>0</v>
      </c>
      <c r="O136" s="361">
        <v>0</v>
      </c>
      <c r="P136" s="361">
        <v>0</v>
      </c>
      <c r="Q136" s="361">
        <v>0</v>
      </c>
      <c r="R136" s="361">
        <v>0</v>
      </c>
      <c r="S136" s="361">
        <v>0</v>
      </c>
      <c r="T136" s="361">
        <v>0</v>
      </c>
      <c r="U136" s="361">
        <v>0</v>
      </c>
      <c r="V136" s="361">
        <v>0</v>
      </c>
      <c r="W136" s="361">
        <v>0</v>
      </c>
      <c r="X136" s="361">
        <v>0</v>
      </c>
      <c r="Y136" s="361">
        <v>0</v>
      </c>
      <c r="Z136" s="362" t="e">
        <f t="shared" si="23"/>
        <v>#N/A</v>
      </c>
      <c r="AA136" s="365"/>
    </row>
    <row r="137" spans="1:27" s="364" customFormat="1" ht="12.75" customHeight="1">
      <c r="A137" s="364">
        <f t="shared" si="12"/>
        <v>13</v>
      </c>
      <c r="B137" s="399">
        <v>1501023990301</v>
      </c>
      <c r="C137" s="400" t="s">
        <v>1768</v>
      </c>
      <c r="D137" s="359" t="e">
        <f>+IF(VLOOKUP(C137,'BG SISTEMA'!B123:G390,6,FALSE)=15,VLOOKUP('CA EF (2)'!C137,'BG SISTEMA'!B123:F390,5,FALSE),0)</f>
        <v>#N/A</v>
      </c>
      <c r="E137" s="360"/>
      <c r="F137" s="360"/>
      <c r="G137" s="361">
        <v>0</v>
      </c>
      <c r="H137" s="361" t="e">
        <f t="shared" si="22"/>
        <v>#N/A</v>
      </c>
      <c r="I137" s="361">
        <v>0</v>
      </c>
      <c r="J137" s="361">
        <v>0</v>
      </c>
      <c r="K137" s="361">
        <v>0</v>
      </c>
      <c r="L137" s="361">
        <v>0</v>
      </c>
      <c r="M137" s="361">
        <v>0</v>
      </c>
      <c r="N137" s="361">
        <v>0</v>
      </c>
      <c r="O137" s="361">
        <v>0</v>
      </c>
      <c r="P137" s="361">
        <v>0</v>
      </c>
      <c r="Q137" s="361">
        <v>0</v>
      </c>
      <c r="R137" s="361">
        <v>0</v>
      </c>
      <c r="S137" s="361">
        <v>0</v>
      </c>
      <c r="T137" s="361">
        <v>0</v>
      </c>
      <c r="U137" s="361">
        <v>0</v>
      </c>
      <c r="V137" s="361">
        <v>0</v>
      </c>
      <c r="W137" s="361">
        <v>0</v>
      </c>
      <c r="X137" s="361">
        <v>0</v>
      </c>
      <c r="Y137" s="361">
        <v>0</v>
      </c>
      <c r="Z137" s="362" t="e">
        <f t="shared" si="23"/>
        <v>#N/A</v>
      </c>
      <c r="AA137" s="365"/>
    </row>
    <row r="138" spans="1:27" s="364" customFormat="1" ht="12.75" customHeight="1">
      <c r="A138" s="364">
        <f t="shared" si="12"/>
        <v>15</v>
      </c>
      <c r="B138" s="398">
        <v>150102399030101</v>
      </c>
      <c r="C138" s="401" t="s">
        <v>867</v>
      </c>
      <c r="D138" s="359" t="e">
        <f>+IF(VLOOKUP(C138,'BG SISTEMA'!B124:G391,6,FALSE)=15,VLOOKUP('CA EF (2)'!C138,'BG SISTEMA'!B124:F391,5,FALSE),0)</f>
        <v>#N/A</v>
      </c>
      <c r="E138" s="360" t="e">
        <f>-D138</f>
        <v>#N/A</v>
      </c>
      <c r="F138" s="360"/>
      <c r="G138" s="361">
        <v>0</v>
      </c>
      <c r="H138" s="361" t="e">
        <f t="shared" si="22"/>
        <v>#N/A</v>
      </c>
      <c r="I138" s="361">
        <v>0</v>
      </c>
      <c r="J138" s="361">
        <v>0</v>
      </c>
      <c r="K138" s="361">
        <v>0</v>
      </c>
      <c r="L138" s="361">
        <v>0</v>
      </c>
      <c r="M138" s="361">
        <v>0</v>
      </c>
      <c r="N138" s="361">
        <v>0</v>
      </c>
      <c r="O138" s="361">
        <v>0</v>
      </c>
      <c r="P138" s="361">
        <v>0</v>
      </c>
      <c r="Q138" s="361">
        <v>0</v>
      </c>
      <c r="R138" s="361">
        <v>0</v>
      </c>
      <c r="S138" s="361">
        <v>0</v>
      </c>
      <c r="T138" s="361">
        <v>0</v>
      </c>
      <c r="U138" s="361">
        <v>0</v>
      </c>
      <c r="V138" s="361">
        <v>0</v>
      </c>
      <c r="W138" s="361">
        <v>0</v>
      </c>
      <c r="X138" s="361">
        <v>0</v>
      </c>
      <c r="Y138" s="361">
        <v>0</v>
      </c>
      <c r="Z138" s="362" t="e">
        <f t="shared" si="23"/>
        <v>#N/A</v>
      </c>
      <c r="AA138" s="365"/>
    </row>
    <row r="139" spans="1:27" s="364" customFormat="1" ht="12.75" customHeight="1">
      <c r="A139" s="364">
        <f t="shared" si="12"/>
        <v>15</v>
      </c>
      <c r="B139" s="398">
        <v>150102399030199</v>
      </c>
      <c r="C139" s="401" t="s">
        <v>868</v>
      </c>
      <c r="D139" s="359" t="e">
        <f>+IF(VLOOKUP(C139,'BG SISTEMA'!B125:G392,6,FALSE)=15,VLOOKUP('CA EF (2)'!C139,'BG SISTEMA'!B125:F392,5,FALSE),0)</f>
        <v>#N/A</v>
      </c>
      <c r="E139" s="360" t="e">
        <f>-D139</f>
        <v>#N/A</v>
      </c>
      <c r="F139" s="360"/>
      <c r="G139" s="361">
        <v>0</v>
      </c>
      <c r="H139" s="361" t="e">
        <f t="shared" si="22"/>
        <v>#N/A</v>
      </c>
      <c r="I139" s="361">
        <v>0</v>
      </c>
      <c r="J139" s="361">
        <v>0</v>
      </c>
      <c r="K139" s="361">
        <v>0</v>
      </c>
      <c r="L139" s="361">
        <v>0</v>
      </c>
      <c r="M139" s="361">
        <v>0</v>
      </c>
      <c r="N139" s="361">
        <v>0</v>
      </c>
      <c r="O139" s="361">
        <v>0</v>
      </c>
      <c r="P139" s="361">
        <v>0</v>
      </c>
      <c r="Q139" s="361">
        <v>0</v>
      </c>
      <c r="R139" s="361">
        <v>0</v>
      </c>
      <c r="S139" s="361">
        <v>0</v>
      </c>
      <c r="T139" s="361">
        <v>0</v>
      </c>
      <c r="U139" s="361">
        <v>0</v>
      </c>
      <c r="V139" s="361">
        <v>0</v>
      </c>
      <c r="W139" s="361">
        <v>0</v>
      </c>
      <c r="X139" s="361">
        <v>0</v>
      </c>
      <c r="Y139" s="361">
        <v>0</v>
      </c>
      <c r="Z139" s="362" t="e">
        <f t="shared" si="23"/>
        <v>#N/A</v>
      </c>
      <c r="AA139" s="365"/>
    </row>
    <row r="140" spans="1:27" s="364" customFormat="1" ht="12.75" customHeight="1">
      <c r="A140" s="364">
        <f t="shared" si="12"/>
        <v>5</v>
      </c>
      <c r="B140" s="399">
        <v>15020</v>
      </c>
      <c r="C140" s="400" t="s">
        <v>1769</v>
      </c>
      <c r="D140" s="359" t="e">
        <f>+IF(VLOOKUP(C140,'BG SISTEMA'!B126:G393,6,FALSE)=15,VLOOKUP('CA EF (2)'!C140,'BG SISTEMA'!B126:F393,5,FALSE),0)</f>
        <v>#N/A</v>
      </c>
      <c r="E140" s="360"/>
      <c r="F140" s="360"/>
      <c r="G140" s="361">
        <v>0</v>
      </c>
      <c r="H140" s="361" t="e">
        <f t="shared" si="22"/>
        <v>#N/A</v>
      </c>
      <c r="I140" s="361">
        <v>0</v>
      </c>
      <c r="J140" s="361">
        <v>0</v>
      </c>
      <c r="K140" s="361">
        <v>0</v>
      </c>
      <c r="L140" s="361">
        <v>0</v>
      </c>
      <c r="M140" s="361">
        <v>0</v>
      </c>
      <c r="N140" s="361">
        <v>0</v>
      </c>
      <c r="O140" s="361">
        <v>0</v>
      </c>
      <c r="P140" s="361">
        <v>0</v>
      </c>
      <c r="Q140" s="361">
        <v>0</v>
      </c>
      <c r="R140" s="361">
        <v>0</v>
      </c>
      <c r="S140" s="361">
        <v>0</v>
      </c>
      <c r="T140" s="361">
        <v>0</v>
      </c>
      <c r="U140" s="361">
        <v>0</v>
      </c>
      <c r="V140" s="361">
        <v>0</v>
      </c>
      <c r="W140" s="361">
        <v>0</v>
      </c>
      <c r="X140" s="361">
        <v>0</v>
      </c>
      <c r="Y140" s="361">
        <v>0</v>
      </c>
      <c r="Z140" s="362" t="e">
        <f t="shared" si="23"/>
        <v>#N/A</v>
      </c>
      <c r="AA140" s="363"/>
    </row>
    <row r="141" spans="1:27" s="364" customFormat="1" ht="12.75" customHeight="1">
      <c r="A141" s="364">
        <f t="shared" si="12"/>
        <v>8</v>
      </c>
      <c r="B141" s="399">
        <v>15020241</v>
      </c>
      <c r="C141" s="400" t="s">
        <v>1769</v>
      </c>
      <c r="D141" s="359" t="e">
        <f>+IF(VLOOKUP(C141,'BG SISTEMA'!B127:G394,6,FALSE)=15,VLOOKUP('CA EF (2)'!C141,'BG SISTEMA'!B127:F394,5,FALSE),0)</f>
        <v>#N/A</v>
      </c>
      <c r="E141" s="360"/>
      <c r="F141" s="360"/>
      <c r="G141" s="361">
        <v>0</v>
      </c>
      <c r="H141" s="361" t="e">
        <f t="shared" si="22"/>
        <v>#N/A</v>
      </c>
      <c r="I141" s="361">
        <v>0</v>
      </c>
      <c r="J141" s="361">
        <v>0</v>
      </c>
      <c r="K141" s="361">
        <v>0</v>
      </c>
      <c r="L141" s="361">
        <v>0</v>
      </c>
      <c r="M141" s="361">
        <v>0</v>
      </c>
      <c r="N141" s="361">
        <v>0</v>
      </c>
      <c r="O141" s="361">
        <v>0</v>
      </c>
      <c r="P141" s="361">
        <v>0</v>
      </c>
      <c r="Q141" s="361">
        <v>0</v>
      </c>
      <c r="R141" s="361">
        <v>0</v>
      </c>
      <c r="S141" s="361">
        <v>0</v>
      </c>
      <c r="T141" s="361">
        <v>0</v>
      </c>
      <c r="U141" s="361">
        <v>0</v>
      </c>
      <c r="V141" s="361">
        <v>0</v>
      </c>
      <c r="W141" s="361">
        <v>0</v>
      </c>
      <c r="X141" s="361">
        <v>0</v>
      </c>
      <c r="Y141" s="361">
        <v>0</v>
      </c>
      <c r="Z141" s="362" t="e">
        <f t="shared" si="23"/>
        <v>#N/A</v>
      </c>
      <c r="AA141" s="365"/>
    </row>
    <row r="142" spans="1:27" s="364" customFormat="1" ht="12.75" customHeight="1">
      <c r="A142" s="364">
        <f t="shared" si="12"/>
        <v>11</v>
      </c>
      <c r="B142" s="399">
        <v>15020241001</v>
      </c>
      <c r="C142" s="400" t="s">
        <v>1770</v>
      </c>
      <c r="D142" s="359" t="e">
        <f>+IF(VLOOKUP(C142,'BG SISTEMA'!B128:G395,6,FALSE)=15,VLOOKUP('CA EF (2)'!C142,'BG SISTEMA'!B128:F395,5,FALSE),0)</f>
        <v>#N/A</v>
      </c>
      <c r="E142" s="360"/>
      <c r="F142" s="360"/>
      <c r="G142" s="361">
        <v>0</v>
      </c>
      <c r="H142" s="361" t="e">
        <f t="shared" si="22"/>
        <v>#N/A</v>
      </c>
      <c r="I142" s="361">
        <v>0</v>
      </c>
      <c r="J142" s="361">
        <v>0</v>
      </c>
      <c r="K142" s="361">
        <v>0</v>
      </c>
      <c r="L142" s="361">
        <v>0</v>
      </c>
      <c r="M142" s="361">
        <v>0</v>
      </c>
      <c r="N142" s="361">
        <v>0</v>
      </c>
      <c r="O142" s="361">
        <v>0</v>
      </c>
      <c r="P142" s="361">
        <v>0</v>
      </c>
      <c r="Q142" s="361">
        <v>0</v>
      </c>
      <c r="R142" s="361">
        <v>0</v>
      </c>
      <c r="S142" s="361">
        <v>0</v>
      </c>
      <c r="T142" s="361">
        <v>0</v>
      </c>
      <c r="U142" s="361">
        <v>0</v>
      </c>
      <c r="V142" s="361">
        <v>0</v>
      </c>
      <c r="W142" s="361">
        <v>0</v>
      </c>
      <c r="X142" s="361">
        <v>0</v>
      </c>
      <c r="Y142" s="361">
        <v>0</v>
      </c>
      <c r="Z142" s="362" t="e">
        <f t="shared" si="23"/>
        <v>#N/A</v>
      </c>
      <c r="AA142" s="365"/>
    </row>
    <row r="143" spans="1:27" s="364" customFormat="1" ht="12.75" customHeight="1">
      <c r="A143" s="364">
        <f t="shared" si="12"/>
        <v>13</v>
      </c>
      <c r="B143" s="399">
        <v>1502024100101</v>
      </c>
      <c r="C143" s="400" t="s">
        <v>1770</v>
      </c>
      <c r="D143" s="359" t="e">
        <f>+IF(VLOOKUP(C143,'BG SISTEMA'!B129:G396,6,FALSE)=15,VLOOKUP('CA EF (2)'!C143,'BG SISTEMA'!B129:F396,5,FALSE),0)</f>
        <v>#N/A</v>
      </c>
      <c r="E143" s="360"/>
      <c r="F143" s="360"/>
      <c r="G143" s="361">
        <v>0</v>
      </c>
      <c r="H143" s="361" t="e">
        <f t="shared" si="22"/>
        <v>#N/A</v>
      </c>
      <c r="I143" s="361">
        <v>0</v>
      </c>
      <c r="J143" s="361">
        <v>0</v>
      </c>
      <c r="K143" s="361">
        <v>0</v>
      </c>
      <c r="L143" s="361">
        <v>0</v>
      </c>
      <c r="M143" s="361">
        <v>0</v>
      </c>
      <c r="N143" s="361">
        <v>0</v>
      </c>
      <c r="O143" s="361">
        <v>0</v>
      </c>
      <c r="P143" s="361">
        <v>0</v>
      </c>
      <c r="Q143" s="361">
        <v>0</v>
      </c>
      <c r="R143" s="361">
        <v>0</v>
      </c>
      <c r="S143" s="361">
        <v>0</v>
      </c>
      <c r="T143" s="361">
        <v>0</v>
      </c>
      <c r="U143" s="361">
        <v>0</v>
      </c>
      <c r="V143" s="361">
        <v>0</v>
      </c>
      <c r="W143" s="361">
        <v>0</v>
      </c>
      <c r="X143" s="361">
        <v>0</v>
      </c>
      <c r="Y143" s="361">
        <v>0</v>
      </c>
      <c r="Z143" s="362" t="e">
        <f t="shared" si="23"/>
        <v>#N/A</v>
      </c>
      <c r="AA143" s="365"/>
    </row>
    <row r="144" spans="1:27" s="364" customFormat="1" ht="12.75" customHeight="1">
      <c r="A144" s="364">
        <f t="shared" si="12"/>
        <v>15</v>
      </c>
      <c r="B144" s="398">
        <v>150202410010199</v>
      </c>
      <c r="C144" s="401" t="s">
        <v>870</v>
      </c>
      <c r="D144" s="359" t="e">
        <f>+IF(VLOOKUP(C144,'BG SISTEMA'!B130:G397,6,FALSE)=15,VLOOKUP('CA EF (2)'!C144,'BG SISTEMA'!B130:F397,5,FALSE),0)</f>
        <v>#N/A</v>
      </c>
      <c r="E144" s="360"/>
      <c r="F144" s="360"/>
      <c r="G144" s="361">
        <v>403467500</v>
      </c>
      <c r="H144" s="361" t="e">
        <f t="shared" si="22"/>
        <v>#N/A</v>
      </c>
      <c r="I144" s="361">
        <v>0</v>
      </c>
      <c r="J144" s="361">
        <v>0</v>
      </c>
      <c r="K144" s="361">
        <v>0</v>
      </c>
      <c r="L144" s="361">
        <v>0</v>
      </c>
      <c r="M144" s="361">
        <v>0</v>
      </c>
      <c r="N144" s="361">
        <v>0</v>
      </c>
      <c r="O144" s="361">
        <v>0</v>
      </c>
      <c r="P144" s="361">
        <v>0</v>
      </c>
      <c r="Q144" s="361">
        <v>0</v>
      </c>
      <c r="R144" s="361">
        <v>0</v>
      </c>
      <c r="S144" s="361">
        <v>0</v>
      </c>
      <c r="T144" s="361">
        <v>0</v>
      </c>
      <c r="U144" s="361">
        <v>0</v>
      </c>
      <c r="V144" s="361">
        <v>0</v>
      </c>
      <c r="W144" s="361">
        <v>0</v>
      </c>
      <c r="X144" s="361">
        <v>0</v>
      </c>
      <c r="Y144" s="361">
        <v>0</v>
      </c>
      <c r="Z144" s="362" t="e">
        <f t="shared" si="23"/>
        <v>#N/A</v>
      </c>
      <c r="AA144" s="365"/>
    </row>
    <row r="145" spans="1:27" s="364" customFormat="1" ht="12.75" customHeight="1">
      <c r="A145" s="364">
        <f t="shared" si="12"/>
        <v>11</v>
      </c>
      <c r="B145" s="399">
        <v>15020241901</v>
      </c>
      <c r="C145" s="400" t="s">
        <v>1771</v>
      </c>
      <c r="D145" s="359" t="e">
        <f>+IF(VLOOKUP(C145,'BG SISTEMA'!B131:G398,6,FALSE)=15,VLOOKUP('CA EF (2)'!C145,'BG SISTEMA'!B131:F398,5,FALSE),0)</f>
        <v>#N/A</v>
      </c>
      <c r="E145" s="360"/>
      <c r="F145" s="360"/>
      <c r="G145" s="361">
        <v>0</v>
      </c>
      <c r="H145" s="361" t="e">
        <f t="shared" si="22"/>
        <v>#N/A</v>
      </c>
      <c r="I145" s="361">
        <v>0</v>
      </c>
      <c r="J145" s="361">
        <v>0</v>
      </c>
      <c r="K145" s="361">
        <v>0</v>
      </c>
      <c r="L145" s="361">
        <v>0</v>
      </c>
      <c r="M145" s="361">
        <v>0</v>
      </c>
      <c r="N145" s="361">
        <v>0</v>
      </c>
      <c r="O145" s="361">
        <v>0</v>
      </c>
      <c r="P145" s="361">
        <v>0</v>
      </c>
      <c r="Q145" s="361">
        <v>0</v>
      </c>
      <c r="R145" s="361">
        <v>0</v>
      </c>
      <c r="S145" s="361">
        <v>0</v>
      </c>
      <c r="T145" s="361">
        <v>0</v>
      </c>
      <c r="U145" s="361">
        <v>0</v>
      </c>
      <c r="V145" s="361">
        <v>0</v>
      </c>
      <c r="W145" s="361">
        <v>0</v>
      </c>
      <c r="X145" s="361">
        <v>0</v>
      </c>
      <c r="Y145" s="361">
        <v>0</v>
      </c>
      <c r="Z145" s="362" t="e">
        <f t="shared" si="23"/>
        <v>#N/A</v>
      </c>
      <c r="AA145" s="363"/>
    </row>
    <row r="146" spans="1:27" s="364" customFormat="1" ht="12.75" customHeight="1">
      <c r="A146" s="364">
        <f t="shared" si="12"/>
        <v>13</v>
      </c>
      <c r="B146" s="399">
        <v>1502024190101</v>
      </c>
      <c r="C146" s="400" t="s">
        <v>1771</v>
      </c>
      <c r="D146" s="359" t="e">
        <f>+IF(VLOOKUP(C146,'BG SISTEMA'!B132:G399,6,FALSE)=15,VLOOKUP('CA EF (2)'!C146,'BG SISTEMA'!B132:F399,5,FALSE),0)</f>
        <v>#N/A</v>
      </c>
      <c r="E146" s="360"/>
      <c r="F146" s="360"/>
      <c r="G146" s="361">
        <v>0</v>
      </c>
      <c r="H146" s="361" t="e">
        <f t="shared" si="22"/>
        <v>#N/A</v>
      </c>
      <c r="I146" s="361">
        <v>0</v>
      </c>
      <c r="J146" s="361">
        <v>0</v>
      </c>
      <c r="K146" s="361">
        <v>0</v>
      </c>
      <c r="L146" s="361">
        <v>0</v>
      </c>
      <c r="M146" s="361">
        <v>0</v>
      </c>
      <c r="N146" s="361">
        <v>0</v>
      </c>
      <c r="O146" s="361">
        <v>0</v>
      </c>
      <c r="P146" s="361">
        <v>0</v>
      </c>
      <c r="Q146" s="361">
        <v>0</v>
      </c>
      <c r="R146" s="361">
        <v>0</v>
      </c>
      <c r="S146" s="361">
        <v>0</v>
      </c>
      <c r="T146" s="361">
        <v>0</v>
      </c>
      <c r="U146" s="361">
        <v>0</v>
      </c>
      <c r="V146" s="361">
        <v>0</v>
      </c>
      <c r="W146" s="361">
        <v>0</v>
      </c>
      <c r="X146" s="361">
        <v>0</v>
      </c>
      <c r="Y146" s="361">
        <v>0</v>
      </c>
      <c r="Z146" s="362" t="e">
        <f t="shared" si="23"/>
        <v>#N/A</v>
      </c>
      <c r="AA146" s="365"/>
    </row>
    <row r="147" spans="1:27" s="364" customFormat="1" ht="12.75" customHeight="1">
      <c r="A147" s="364">
        <f t="shared" si="12"/>
        <v>15</v>
      </c>
      <c r="B147" s="398">
        <v>150202419010199</v>
      </c>
      <c r="C147" s="401" t="s">
        <v>872</v>
      </c>
      <c r="D147" s="359" t="e">
        <f>+IF(VLOOKUP(C147,'BG SISTEMA'!B133:G400,6,FALSE)=15,VLOOKUP('CA EF (2)'!C147,'BG SISTEMA'!B133:F400,5,FALSE),0)</f>
        <v>#N/A</v>
      </c>
      <c r="E147" s="360" t="e">
        <f>-D147</f>
        <v>#N/A</v>
      </c>
      <c r="F147" s="360"/>
      <c r="G147" s="361">
        <v>0</v>
      </c>
      <c r="H147" s="361" t="e">
        <f t="shared" si="22"/>
        <v>#N/A</v>
      </c>
      <c r="I147" s="361">
        <v>0</v>
      </c>
      <c r="J147" s="361">
        <v>0</v>
      </c>
      <c r="K147" s="361">
        <v>0</v>
      </c>
      <c r="L147" s="361">
        <v>0</v>
      </c>
      <c r="M147" s="361">
        <v>0</v>
      </c>
      <c r="N147" s="361">
        <v>0</v>
      </c>
      <c r="O147" s="361">
        <v>0</v>
      </c>
      <c r="P147" s="361">
        <v>0</v>
      </c>
      <c r="Q147" s="361">
        <v>0</v>
      </c>
      <c r="R147" s="361">
        <v>0</v>
      </c>
      <c r="S147" s="361">
        <v>0</v>
      </c>
      <c r="T147" s="361">
        <v>0</v>
      </c>
      <c r="U147" s="361">
        <v>0</v>
      </c>
      <c r="V147" s="361">
        <v>0</v>
      </c>
      <c r="W147" s="361">
        <v>0</v>
      </c>
      <c r="X147" s="361">
        <v>0</v>
      </c>
      <c r="Y147" s="361">
        <v>0</v>
      </c>
      <c r="Z147" s="362" t="e">
        <f t="shared" si="23"/>
        <v>#N/A</v>
      </c>
      <c r="AA147" s="365"/>
    </row>
    <row r="148" spans="1:27" s="364" customFormat="1" ht="12.75" customHeight="1">
      <c r="A148" s="364">
        <f t="shared" ref="A148:A216" si="25">+LEN(B148)</f>
        <v>1</v>
      </c>
      <c r="B148" s="399">
        <v>2</v>
      </c>
      <c r="C148" s="400" t="s">
        <v>133</v>
      </c>
      <c r="D148" s="359" t="e">
        <f>+IF(VLOOKUP(C148,'BG SISTEMA'!B134:G401,6,FALSE)=15,VLOOKUP('CA EF (2)'!C148,'BG SISTEMA'!B134:F401,5,FALSE),0)</f>
        <v>#N/A</v>
      </c>
      <c r="E148" s="360"/>
      <c r="F148" s="360"/>
      <c r="G148" s="361">
        <v>0</v>
      </c>
      <c r="H148" s="361" t="e">
        <f t="shared" ref="H148:H211" si="26">+D148-E148+F148-G148</f>
        <v>#N/A</v>
      </c>
      <c r="I148" s="361">
        <v>0</v>
      </c>
      <c r="J148" s="361">
        <v>0</v>
      </c>
      <c r="K148" s="361">
        <v>0</v>
      </c>
      <c r="L148" s="361">
        <v>0</v>
      </c>
      <c r="M148" s="361">
        <v>0</v>
      </c>
      <c r="N148" s="361">
        <v>0</v>
      </c>
      <c r="O148" s="361">
        <v>0</v>
      </c>
      <c r="P148" s="361">
        <v>0</v>
      </c>
      <c r="Q148" s="361">
        <v>0</v>
      </c>
      <c r="R148" s="361">
        <v>0</v>
      </c>
      <c r="S148" s="361">
        <v>0</v>
      </c>
      <c r="T148" s="361">
        <v>0</v>
      </c>
      <c r="U148" s="361">
        <v>0</v>
      </c>
      <c r="V148" s="361">
        <v>0</v>
      </c>
      <c r="W148" s="361">
        <v>0</v>
      </c>
      <c r="X148" s="361">
        <v>0</v>
      </c>
      <c r="Y148" s="361">
        <v>0</v>
      </c>
      <c r="Z148" s="362" t="e">
        <f t="shared" si="23"/>
        <v>#N/A</v>
      </c>
      <c r="AA148" s="365"/>
    </row>
    <row r="149" spans="1:27" s="364" customFormat="1" ht="12.75" customHeight="1">
      <c r="A149" s="364">
        <f t="shared" si="25"/>
        <v>2</v>
      </c>
      <c r="B149" s="399">
        <v>21</v>
      </c>
      <c r="C149" s="400" t="s">
        <v>1772</v>
      </c>
      <c r="D149" s="359" t="e">
        <f>+IF(VLOOKUP(C149,'BG SISTEMA'!B135:G402,6,FALSE)=15,VLOOKUP('CA EF (2)'!C149,'BG SISTEMA'!B135:F402,5,FALSE),0)</f>
        <v>#N/A</v>
      </c>
      <c r="E149" s="360"/>
      <c r="F149" s="360"/>
      <c r="G149" s="361">
        <v>0</v>
      </c>
      <c r="H149" s="361" t="e">
        <f t="shared" si="26"/>
        <v>#N/A</v>
      </c>
      <c r="I149" s="361">
        <v>0</v>
      </c>
      <c r="J149" s="361">
        <v>0</v>
      </c>
      <c r="K149" s="361">
        <v>0</v>
      </c>
      <c r="L149" s="361">
        <v>0</v>
      </c>
      <c r="M149" s="361">
        <v>0</v>
      </c>
      <c r="N149" s="361">
        <v>0</v>
      </c>
      <c r="O149" s="361">
        <v>0</v>
      </c>
      <c r="P149" s="361">
        <v>0</v>
      </c>
      <c r="Q149" s="361">
        <v>0</v>
      </c>
      <c r="R149" s="361">
        <v>0</v>
      </c>
      <c r="S149" s="361">
        <v>0</v>
      </c>
      <c r="T149" s="361">
        <v>0</v>
      </c>
      <c r="U149" s="361">
        <v>0</v>
      </c>
      <c r="V149" s="361">
        <v>0</v>
      </c>
      <c r="W149" s="361">
        <v>0</v>
      </c>
      <c r="X149" s="361">
        <v>0</v>
      </c>
      <c r="Y149" s="361">
        <v>0</v>
      </c>
      <c r="Z149" s="362" t="e">
        <f t="shared" si="23"/>
        <v>#N/A</v>
      </c>
      <c r="AA149" s="365"/>
    </row>
    <row r="150" spans="1:27" s="364" customFormat="1" ht="12.75" customHeight="1">
      <c r="A150" s="364">
        <f t="shared" si="25"/>
        <v>5</v>
      </c>
      <c r="B150" s="399">
        <v>21010</v>
      </c>
      <c r="C150" s="400" t="s">
        <v>138</v>
      </c>
      <c r="D150" s="359" t="e">
        <f>+IF(VLOOKUP(C150,'BG SISTEMA'!B136:G403,6,FALSE)=15,VLOOKUP('CA EF (2)'!C150,'BG SISTEMA'!B136:F403,5,FALSE),0)</f>
        <v>#N/A</v>
      </c>
      <c r="E150" s="360"/>
      <c r="F150" s="360"/>
      <c r="G150" s="361">
        <v>0</v>
      </c>
      <c r="H150" s="361" t="e">
        <f t="shared" si="26"/>
        <v>#N/A</v>
      </c>
      <c r="I150" s="361">
        <v>0</v>
      </c>
      <c r="J150" s="361">
        <v>0</v>
      </c>
      <c r="K150" s="361">
        <v>0</v>
      </c>
      <c r="L150" s="361">
        <v>0</v>
      </c>
      <c r="M150" s="361">
        <v>0</v>
      </c>
      <c r="N150" s="361">
        <v>0</v>
      </c>
      <c r="O150" s="361">
        <v>0</v>
      </c>
      <c r="P150" s="361">
        <v>0</v>
      </c>
      <c r="Q150" s="361">
        <v>0</v>
      </c>
      <c r="R150" s="361">
        <v>0</v>
      </c>
      <c r="S150" s="361">
        <v>0</v>
      </c>
      <c r="T150" s="361">
        <v>0</v>
      </c>
      <c r="U150" s="361">
        <v>0</v>
      </c>
      <c r="V150" s="361">
        <v>0</v>
      </c>
      <c r="W150" s="361">
        <v>0</v>
      </c>
      <c r="X150" s="361">
        <v>0</v>
      </c>
      <c r="Y150" s="361">
        <v>0</v>
      </c>
      <c r="Z150" s="362" t="e">
        <f t="shared" si="23"/>
        <v>#N/A</v>
      </c>
      <c r="AA150" s="365"/>
    </row>
    <row r="151" spans="1:27" s="364" customFormat="1" ht="12.75" customHeight="1">
      <c r="A151" s="364">
        <f t="shared" si="25"/>
        <v>8</v>
      </c>
      <c r="B151" s="399">
        <v>21010102</v>
      </c>
      <c r="C151" s="400" t="s">
        <v>1773</v>
      </c>
      <c r="D151" s="359" t="e">
        <f>+IF(VLOOKUP(C151,'BG SISTEMA'!B138:G404,6,FALSE)=15,VLOOKUP('CA EF (2)'!C151,'BG SISTEMA'!B138:F404,5,FALSE),0)</f>
        <v>#N/A</v>
      </c>
      <c r="E151" s="360"/>
      <c r="F151" s="360"/>
      <c r="G151" s="361">
        <v>0</v>
      </c>
      <c r="H151" s="361" t="e">
        <f t="shared" si="26"/>
        <v>#N/A</v>
      </c>
      <c r="I151" s="361">
        <v>0</v>
      </c>
      <c r="J151" s="361">
        <v>0</v>
      </c>
      <c r="K151" s="361">
        <v>0</v>
      </c>
      <c r="L151" s="361">
        <v>0</v>
      </c>
      <c r="M151" s="361">
        <v>0</v>
      </c>
      <c r="N151" s="361">
        <v>0</v>
      </c>
      <c r="O151" s="361">
        <v>0</v>
      </c>
      <c r="P151" s="361">
        <v>0</v>
      </c>
      <c r="Q151" s="361">
        <v>0</v>
      </c>
      <c r="R151" s="361">
        <v>0</v>
      </c>
      <c r="S151" s="361">
        <v>0</v>
      </c>
      <c r="T151" s="361">
        <v>0</v>
      </c>
      <c r="U151" s="361">
        <v>0</v>
      </c>
      <c r="V151" s="361">
        <v>0</v>
      </c>
      <c r="W151" s="361">
        <v>0</v>
      </c>
      <c r="X151" s="361">
        <v>0</v>
      </c>
      <c r="Y151" s="361">
        <v>0</v>
      </c>
      <c r="Z151" s="362" t="e">
        <f t="shared" si="23"/>
        <v>#N/A</v>
      </c>
      <c r="AA151" s="365"/>
    </row>
    <row r="152" spans="1:27" s="364" customFormat="1" ht="12.75" customHeight="1">
      <c r="A152" s="364">
        <f t="shared" si="25"/>
        <v>11</v>
      </c>
      <c r="B152" s="399">
        <v>21010102001</v>
      </c>
      <c r="C152" s="400" t="s">
        <v>1774</v>
      </c>
      <c r="D152" s="359" t="e">
        <f>+IF(VLOOKUP(C152,'BG SISTEMA'!B139:G405,6,FALSE)=15,VLOOKUP('CA EF (2)'!C152,'BG SISTEMA'!B139:F405,5,FALSE),0)</f>
        <v>#N/A</v>
      </c>
      <c r="E152" s="360"/>
      <c r="F152" s="360"/>
      <c r="G152" s="361">
        <v>0</v>
      </c>
      <c r="H152" s="361" t="e">
        <f t="shared" si="26"/>
        <v>#N/A</v>
      </c>
      <c r="I152" s="361">
        <v>0</v>
      </c>
      <c r="J152" s="361">
        <v>0</v>
      </c>
      <c r="K152" s="361">
        <v>0</v>
      </c>
      <c r="L152" s="361">
        <v>0</v>
      </c>
      <c r="M152" s="361">
        <v>0</v>
      </c>
      <c r="N152" s="361">
        <v>0</v>
      </c>
      <c r="O152" s="361">
        <v>0</v>
      </c>
      <c r="P152" s="361">
        <v>0</v>
      </c>
      <c r="Q152" s="361">
        <v>0</v>
      </c>
      <c r="R152" s="361">
        <v>0</v>
      </c>
      <c r="S152" s="361">
        <v>0</v>
      </c>
      <c r="T152" s="361">
        <v>0</v>
      </c>
      <c r="U152" s="361">
        <v>0</v>
      </c>
      <c r="V152" s="361">
        <v>0</v>
      </c>
      <c r="W152" s="361">
        <v>0</v>
      </c>
      <c r="X152" s="361">
        <v>0</v>
      </c>
      <c r="Y152" s="361">
        <v>0</v>
      </c>
      <c r="Z152" s="362" t="e">
        <f t="shared" si="23"/>
        <v>#N/A</v>
      </c>
      <c r="AA152" s="363"/>
    </row>
    <row r="153" spans="1:27" s="364" customFormat="1" ht="12.75" customHeight="1">
      <c r="A153" s="364">
        <f t="shared" si="25"/>
        <v>13</v>
      </c>
      <c r="B153" s="399">
        <v>2101010200101</v>
      </c>
      <c r="C153" s="400" t="s">
        <v>1774</v>
      </c>
      <c r="D153" s="359" t="e">
        <f>+IF(VLOOKUP(C153,'BG SISTEMA'!B140:G406,6,FALSE)=15,VLOOKUP('CA EF (2)'!C153,'BG SISTEMA'!B140:F406,5,FALSE),0)</f>
        <v>#N/A</v>
      </c>
      <c r="E153" s="360"/>
      <c r="F153" s="360"/>
      <c r="G153" s="361">
        <v>0</v>
      </c>
      <c r="H153" s="361" t="e">
        <f t="shared" si="26"/>
        <v>#N/A</v>
      </c>
      <c r="I153" s="361">
        <v>0</v>
      </c>
      <c r="J153" s="361">
        <v>0</v>
      </c>
      <c r="K153" s="361">
        <v>0</v>
      </c>
      <c r="L153" s="361">
        <v>0</v>
      </c>
      <c r="M153" s="361">
        <v>0</v>
      </c>
      <c r="N153" s="361">
        <v>0</v>
      </c>
      <c r="O153" s="361">
        <v>0</v>
      </c>
      <c r="P153" s="361">
        <v>0</v>
      </c>
      <c r="Q153" s="361">
        <v>0</v>
      </c>
      <c r="R153" s="361">
        <v>0</v>
      </c>
      <c r="S153" s="361">
        <v>0</v>
      </c>
      <c r="T153" s="361">
        <v>0</v>
      </c>
      <c r="U153" s="361">
        <v>0</v>
      </c>
      <c r="V153" s="361">
        <v>0</v>
      </c>
      <c r="W153" s="361">
        <v>0</v>
      </c>
      <c r="X153" s="361">
        <v>0</v>
      </c>
      <c r="Y153" s="361">
        <v>0</v>
      </c>
      <c r="Z153" s="362" t="e">
        <f t="shared" si="23"/>
        <v>#N/A</v>
      </c>
      <c r="AA153" s="365"/>
    </row>
    <row r="154" spans="1:27" s="364" customFormat="1" ht="12.75" customHeight="1">
      <c r="A154" s="364">
        <f t="shared" si="25"/>
        <v>15</v>
      </c>
      <c r="B154" s="398">
        <v>210101020010199</v>
      </c>
      <c r="C154" s="401" t="s">
        <v>874</v>
      </c>
      <c r="D154" s="359" t="e">
        <f>+IF(VLOOKUP(C154,'BG SISTEMA'!B141:G407,6,FALSE)=15,VLOOKUP('CA EF (2)'!C154,'BG SISTEMA'!B141:F407,5,FALSE),0)</f>
        <v>#N/A</v>
      </c>
      <c r="E154" s="360"/>
      <c r="F154" s="360"/>
      <c r="G154" s="361">
        <v>-1250000</v>
      </c>
      <c r="H154" s="361" t="e">
        <f t="shared" si="26"/>
        <v>#N/A</v>
      </c>
      <c r="I154" s="361">
        <v>0</v>
      </c>
      <c r="J154" s="361">
        <v>0</v>
      </c>
      <c r="K154" s="361">
        <v>0</v>
      </c>
      <c r="L154" s="361">
        <v>0</v>
      </c>
      <c r="M154" s="361">
        <v>0</v>
      </c>
      <c r="N154" s="361" t="e">
        <f t="shared" ref="N154" si="27">-$H154</f>
        <v>#N/A</v>
      </c>
      <c r="O154" s="361">
        <v>0</v>
      </c>
      <c r="P154" s="361">
        <v>0</v>
      </c>
      <c r="Q154" s="361">
        <v>0</v>
      </c>
      <c r="R154" s="361">
        <v>0</v>
      </c>
      <c r="S154" s="361">
        <v>0</v>
      </c>
      <c r="T154" s="361">
        <v>0</v>
      </c>
      <c r="U154" s="361">
        <v>0</v>
      </c>
      <c r="V154" s="361">
        <v>0</v>
      </c>
      <c r="W154" s="361">
        <v>0</v>
      </c>
      <c r="X154" s="361">
        <v>0</v>
      </c>
      <c r="Y154" s="361">
        <v>0</v>
      </c>
      <c r="Z154" s="362" t="e">
        <f t="shared" si="23"/>
        <v>#N/A</v>
      </c>
      <c r="AA154" s="365"/>
    </row>
    <row r="155" spans="1:27" s="364" customFormat="1" ht="12.75" customHeight="1">
      <c r="A155" s="364">
        <f t="shared" si="25"/>
        <v>11</v>
      </c>
      <c r="B155" s="399">
        <v>21010102002</v>
      </c>
      <c r="C155" s="400" t="s">
        <v>1775</v>
      </c>
      <c r="D155" s="359" t="e">
        <f>+IF(VLOOKUP(C155,'BG SISTEMA'!B142:G408,6,FALSE)=15,VLOOKUP('CA EF (2)'!C155,'BG SISTEMA'!B142:F408,5,FALSE),0)</f>
        <v>#N/A</v>
      </c>
      <c r="E155" s="360"/>
      <c r="F155" s="360"/>
      <c r="G155" s="361">
        <v>0</v>
      </c>
      <c r="H155" s="361" t="e">
        <f t="shared" si="26"/>
        <v>#N/A</v>
      </c>
      <c r="I155" s="361">
        <v>0</v>
      </c>
      <c r="J155" s="361">
        <v>0</v>
      </c>
      <c r="K155" s="361">
        <v>0</v>
      </c>
      <c r="L155" s="361">
        <v>0</v>
      </c>
      <c r="M155" s="361">
        <v>0</v>
      </c>
      <c r="N155" s="361">
        <v>0</v>
      </c>
      <c r="O155" s="361">
        <v>0</v>
      </c>
      <c r="P155" s="361">
        <v>0</v>
      </c>
      <c r="Q155" s="361">
        <v>0</v>
      </c>
      <c r="R155" s="361">
        <v>0</v>
      </c>
      <c r="S155" s="361">
        <v>0</v>
      </c>
      <c r="T155" s="361">
        <v>0</v>
      </c>
      <c r="U155" s="361">
        <v>0</v>
      </c>
      <c r="V155" s="361">
        <v>0</v>
      </c>
      <c r="W155" s="361">
        <v>0</v>
      </c>
      <c r="X155" s="361">
        <v>0</v>
      </c>
      <c r="Y155" s="361">
        <v>0</v>
      </c>
      <c r="Z155" s="362" t="e">
        <f t="shared" si="23"/>
        <v>#N/A</v>
      </c>
      <c r="AA155" s="365"/>
    </row>
    <row r="156" spans="1:27" s="364" customFormat="1" ht="12.75" customHeight="1">
      <c r="A156" s="364">
        <f t="shared" si="25"/>
        <v>13</v>
      </c>
      <c r="B156" s="399">
        <v>2101010200201</v>
      </c>
      <c r="C156" s="400" t="s">
        <v>1775</v>
      </c>
      <c r="D156" s="359" t="e">
        <f>+IF(VLOOKUP(C156,'BG SISTEMA'!B143:G409,6,FALSE)=15,VLOOKUP('CA EF (2)'!C156,'BG SISTEMA'!B143:F409,5,FALSE),0)</f>
        <v>#N/A</v>
      </c>
      <c r="E156" s="360"/>
      <c r="F156" s="360"/>
      <c r="G156" s="361">
        <v>0</v>
      </c>
      <c r="H156" s="361" t="e">
        <f t="shared" si="26"/>
        <v>#N/A</v>
      </c>
      <c r="I156" s="361">
        <v>0</v>
      </c>
      <c r="J156" s="361">
        <v>0</v>
      </c>
      <c r="K156" s="361">
        <v>0</v>
      </c>
      <c r="L156" s="361">
        <v>0</v>
      </c>
      <c r="M156" s="361">
        <v>0</v>
      </c>
      <c r="N156" s="361">
        <v>0</v>
      </c>
      <c r="O156" s="361">
        <v>0</v>
      </c>
      <c r="P156" s="361">
        <v>0</v>
      </c>
      <c r="Q156" s="361">
        <v>0</v>
      </c>
      <c r="R156" s="361">
        <v>0</v>
      </c>
      <c r="S156" s="361">
        <v>0</v>
      </c>
      <c r="T156" s="361">
        <v>0</v>
      </c>
      <c r="U156" s="361">
        <v>0</v>
      </c>
      <c r="V156" s="361">
        <v>0</v>
      </c>
      <c r="W156" s="361">
        <v>0</v>
      </c>
      <c r="X156" s="361">
        <v>0</v>
      </c>
      <c r="Y156" s="361">
        <v>0</v>
      </c>
      <c r="Z156" s="362" t="e">
        <f t="shared" si="23"/>
        <v>#N/A</v>
      </c>
      <c r="AA156" s="365"/>
    </row>
    <row r="157" spans="1:27" s="364" customFormat="1" ht="12.75" customHeight="1">
      <c r="A157" s="364">
        <f t="shared" si="25"/>
        <v>15</v>
      </c>
      <c r="B157" s="398">
        <v>210101020020101</v>
      </c>
      <c r="C157" s="401" t="s">
        <v>875</v>
      </c>
      <c r="D157" s="359" t="e">
        <f>+IF(VLOOKUP(C157,'BG SISTEMA'!B144:G410,6,FALSE)=15,VLOOKUP('CA EF (2)'!C157,'BG SISTEMA'!B144:F410,5,FALSE),0)</f>
        <v>#N/A</v>
      </c>
      <c r="E157" s="360"/>
      <c r="F157" s="360"/>
      <c r="G157" s="361">
        <v>-3204793</v>
      </c>
      <c r="H157" s="361" t="e">
        <f t="shared" si="26"/>
        <v>#N/A</v>
      </c>
      <c r="I157" s="361">
        <v>0</v>
      </c>
      <c r="J157" s="361">
        <v>0</v>
      </c>
      <c r="K157" s="361">
        <v>0</v>
      </c>
      <c r="L157" s="361">
        <v>0</v>
      </c>
      <c r="M157" s="361">
        <v>0</v>
      </c>
      <c r="N157" s="361" t="e">
        <f t="shared" ref="N157:N158" si="28">-$H157</f>
        <v>#N/A</v>
      </c>
      <c r="O157" s="361">
        <v>0</v>
      </c>
      <c r="P157" s="361">
        <v>0</v>
      </c>
      <c r="Q157" s="361">
        <v>0</v>
      </c>
      <c r="R157" s="361">
        <v>0</v>
      </c>
      <c r="S157" s="361">
        <v>0</v>
      </c>
      <c r="T157" s="361">
        <v>0</v>
      </c>
      <c r="U157" s="361">
        <v>0</v>
      </c>
      <c r="V157" s="361">
        <v>0</v>
      </c>
      <c r="W157" s="361">
        <v>0</v>
      </c>
      <c r="X157" s="361">
        <v>0</v>
      </c>
      <c r="Y157" s="361">
        <v>0</v>
      </c>
      <c r="Z157" s="362" t="e">
        <f t="shared" si="23"/>
        <v>#N/A</v>
      </c>
      <c r="AA157" s="363"/>
    </row>
    <row r="158" spans="1:27" s="364" customFormat="1" ht="12.75" customHeight="1">
      <c r="A158" s="364">
        <f t="shared" si="25"/>
        <v>15</v>
      </c>
      <c r="B158" s="398">
        <v>210101020020199</v>
      </c>
      <c r="C158" s="401" t="s">
        <v>876</v>
      </c>
      <c r="D158" s="359" t="e">
        <f>+IF(VLOOKUP(C158,'BG SISTEMA'!B145:G411,6,FALSE)=15,VLOOKUP('CA EF (2)'!C158,'BG SISTEMA'!B145:F411,5,FALSE),0)</f>
        <v>#N/A</v>
      </c>
      <c r="E158" s="360"/>
      <c r="F158" s="360"/>
      <c r="G158" s="361">
        <v>-51759500</v>
      </c>
      <c r="H158" s="361" t="e">
        <f t="shared" si="26"/>
        <v>#N/A</v>
      </c>
      <c r="I158" s="361">
        <v>0</v>
      </c>
      <c r="J158" s="361">
        <v>0</v>
      </c>
      <c r="K158" s="361">
        <v>0</v>
      </c>
      <c r="L158" s="361">
        <v>0</v>
      </c>
      <c r="M158" s="361">
        <v>0</v>
      </c>
      <c r="N158" s="361" t="e">
        <f t="shared" si="28"/>
        <v>#N/A</v>
      </c>
      <c r="O158" s="361">
        <v>0</v>
      </c>
      <c r="P158" s="361">
        <v>0</v>
      </c>
      <c r="Q158" s="361">
        <v>0</v>
      </c>
      <c r="R158" s="361">
        <v>0</v>
      </c>
      <c r="S158" s="361">
        <v>0</v>
      </c>
      <c r="T158" s="361">
        <v>0</v>
      </c>
      <c r="U158" s="361">
        <v>0</v>
      </c>
      <c r="V158" s="361">
        <v>0</v>
      </c>
      <c r="W158" s="361">
        <v>0</v>
      </c>
      <c r="X158" s="361">
        <v>0</v>
      </c>
      <c r="Y158" s="361">
        <v>0</v>
      </c>
      <c r="Z158" s="362" t="e">
        <f t="shared" si="23"/>
        <v>#N/A</v>
      </c>
      <c r="AA158" s="365"/>
    </row>
    <row r="159" spans="1:27" s="364" customFormat="1" ht="12.75" customHeight="1">
      <c r="A159" s="364">
        <f t="shared" si="25"/>
        <v>11</v>
      </c>
      <c r="B159" s="399">
        <v>21010102005</v>
      </c>
      <c r="C159" s="400" t="s">
        <v>1776</v>
      </c>
      <c r="D159" s="359" t="e">
        <f>+IF(VLOOKUP(C159,'BG SISTEMA'!B146:G412,6,FALSE)=15,VLOOKUP('CA EF (2)'!C159,'BG SISTEMA'!B146:F412,5,FALSE),0)</f>
        <v>#N/A</v>
      </c>
      <c r="E159" s="360"/>
      <c r="F159" s="360"/>
      <c r="G159" s="361">
        <v>0</v>
      </c>
      <c r="H159" s="361" t="e">
        <f t="shared" si="26"/>
        <v>#N/A</v>
      </c>
      <c r="I159" s="361">
        <v>0</v>
      </c>
      <c r="J159" s="361">
        <v>0</v>
      </c>
      <c r="K159" s="361">
        <v>0</v>
      </c>
      <c r="L159" s="361">
        <v>0</v>
      </c>
      <c r="M159" s="361">
        <v>0</v>
      </c>
      <c r="N159" s="361">
        <v>0</v>
      </c>
      <c r="O159" s="361">
        <v>0</v>
      </c>
      <c r="P159" s="361">
        <v>0</v>
      </c>
      <c r="Q159" s="361">
        <v>0</v>
      </c>
      <c r="R159" s="361">
        <v>0</v>
      </c>
      <c r="S159" s="361">
        <v>0</v>
      </c>
      <c r="T159" s="361">
        <v>0</v>
      </c>
      <c r="U159" s="361">
        <v>0</v>
      </c>
      <c r="V159" s="361">
        <v>0</v>
      </c>
      <c r="W159" s="361">
        <v>0</v>
      </c>
      <c r="X159" s="361">
        <v>0</v>
      </c>
      <c r="Y159" s="361">
        <v>0</v>
      </c>
      <c r="Z159" s="362" t="e">
        <f t="shared" si="23"/>
        <v>#N/A</v>
      </c>
      <c r="AA159" s="365"/>
    </row>
    <row r="160" spans="1:27" s="364" customFormat="1" ht="12.75" customHeight="1">
      <c r="A160" s="364">
        <f t="shared" si="25"/>
        <v>13</v>
      </c>
      <c r="B160" s="399">
        <v>2101010200501</v>
      </c>
      <c r="C160" s="400" t="s">
        <v>1776</v>
      </c>
      <c r="D160" s="359" t="e">
        <f>+IF(VLOOKUP(C160,'BG SISTEMA'!B147:G413,6,FALSE)=15,VLOOKUP('CA EF (2)'!C160,'BG SISTEMA'!B147:F413,5,FALSE),0)</f>
        <v>#N/A</v>
      </c>
      <c r="E160" s="360"/>
      <c r="F160" s="360"/>
      <c r="G160" s="361">
        <v>0</v>
      </c>
      <c r="H160" s="361" t="e">
        <f t="shared" si="26"/>
        <v>#N/A</v>
      </c>
      <c r="I160" s="361">
        <v>0</v>
      </c>
      <c r="J160" s="361">
        <v>0</v>
      </c>
      <c r="K160" s="361">
        <v>0</v>
      </c>
      <c r="L160" s="361">
        <v>0</v>
      </c>
      <c r="M160" s="361">
        <v>0</v>
      </c>
      <c r="N160" s="361">
        <v>0</v>
      </c>
      <c r="O160" s="361">
        <v>0</v>
      </c>
      <c r="P160" s="361">
        <v>0</v>
      </c>
      <c r="Q160" s="361">
        <v>0</v>
      </c>
      <c r="R160" s="361">
        <v>0</v>
      </c>
      <c r="S160" s="361">
        <v>0</v>
      </c>
      <c r="T160" s="361">
        <v>0</v>
      </c>
      <c r="U160" s="361">
        <v>0</v>
      </c>
      <c r="V160" s="361">
        <v>0</v>
      </c>
      <c r="W160" s="361">
        <v>0</v>
      </c>
      <c r="X160" s="361">
        <v>0</v>
      </c>
      <c r="Y160" s="361">
        <v>0</v>
      </c>
      <c r="Z160" s="362" t="e">
        <f t="shared" si="23"/>
        <v>#N/A</v>
      </c>
      <c r="AA160" s="365"/>
    </row>
    <row r="161" spans="1:27" s="364" customFormat="1" ht="12.75" customHeight="1">
      <c r="A161" s="364">
        <f t="shared" si="25"/>
        <v>15</v>
      </c>
      <c r="B161" s="398">
        <v>210101020050199</v>
      </c>
      <c r="C161" s="401" t="s">
        <v>882</v>
      </c>
      <c r="D161" s="359" t="e">
        <f>+IF(VLOOKUP(C161,'BG SISTEMA'!B148:G414,6,FALSE)=15,VLOOKUP('CA EF (2)'!C161,'BG SISTEMA'!B148:F414,5,FALSE),0)</f>
        <v>#N/A</v>
      </c>
      <c r="E161" s="360"/>
      <c r="F161" s="360"/>
      <c r="G161" s="361">
        <v>0</v>
      </c>
      <c r="H161" s="361" t="e">
        <f t="shared" si="26"/>
        <v>#N/A</v>
      </c>
      <c r="I161" s="361">
        <v>0</v>
      </c>
      <c r="J161" s="361">
        <v>0</v>
      </c>
      <c r="K161" s="361">
        <v>0</v>
      </c>
      <c r="L161" s="361">
        <v>0</v>
      </c>
      <c r="M161" s="361">
        <v>0</v>
      </c>
      <c r="N161" s="361" t="e">
        <f t="shared" ref="N161" si="29">-$H161</f>
        <v>#N/A</v>
      </c>
      <c r="O161" s="361">
        <v>0</v>
      </c>
      <c r="P161" s="361">
        <v>0</v>
      </c>
      <c r="Q161" s="361">
        <v>0</v>
      </c>
      <c r="R161" s="361">
        <v>0</v>
      </c>
      <c r="S161" s="361">
        <v>0</v>
      </c>
      <c r="T161" s="361">
        <v>0</v>
      </c>
      <c r="U161" s="361">
        <v>0</v>
      </c>
      <c r="V161" s="361">
        <v>0</v>
      </c>
      <c r="W161" s="361">
        <v>0</v>
      </c>
      <c r="X161" s="361">
        <v>0</v>
      </c>
      <c r="Y161" s="361">
        <v>0</v>
      </c>
      <c r="Z161" s="362" t="e">
        <f t="shared" si="23"/>
        <v>#N/A</v>
      </c>
      <c r="AA161" s="365"/>
    </row>
    <row r="162" spans="1:27" s="364" customFormat="1" ht="12.75" customHeight="1">
      <c r="A162" s="364">
        <f t="shared" si="25"/>
        <v>2</v>
      </c>
      <c r="B162" s="399">
        <v>22</v>
      </c>
      <c r="C162" s="400" t="s">
        <v>1777</v>
      </c>
      <c r="D162" s="359" t="e">
        <f>+IF(VLOOKUP(C162,'BG SISTEMA'!B149:G415,6,FALSE)=15,VLOOKUP('CA EF (2)'!C162,'BG SISTEMA'!B149:F415,5,FALSE),0)</f>
        <v>#N/A</v>
      </c>
      <c r="E162" s="360"/>
      <c r="F162" s="360"/>
      <c r="G162" s="361">
        <v>0</v>
      </c>
      <c r="H162" s="361" t="e">
        <f t="shared" si="26"/>
        <v>#N/A</v>
      </c>
      <c r="I162" s="361">
        <v>0</v>
      </c>
      <c r="J162" s="361">
        <v>0</v>
      </c>
      <c r="K162" s="361">
        <v>0</v>
      </c>
      <c r="L162" s="361">
        <v>0</v>
      </c>
      <c r="M162" s="361">
        <v>0</v>
      </c>
      <c r="N162" s="361">
        <v>0</v>
      </c>
      <c r="O162" s="361">
        <v>0</v>
      </c>
      <c r="P162" s="361">
        <v>0</v>
      </c>
      <c r="Q162" s="361">
        <v>0</v>
      </c>
      <c r="R162" s="361">
        <v>0</v>
      </c>
      <c r="S162" s="361">
        <v>0</v>
      </c>
      <c r="T162" s="361">
        <v>0</v>
      </c>
      <c r="U162" s="361">
        <v>0</v>
      </c>
      <c r="V162" s="361">
        <v>0</v>
      </c>
      <c r="W162" s="361">
        <v>0</v>
      </c>
      <c r="X162" s="361">
        <v>0</v>
      </c>
      <c r="Y162" s="361">
        <v>0</v>
      </c>
      <c r="Z162" s="362" t="e">
        <f t="shared" si="23"/>
        <v>#N/A</v>
      </c>
      <c r="AA162" s="365"/>
    </row>
    <row r="163" spans="1:27" s="364" customFormat="1" ht="12.75" customHeight="1">
      <c r="A163" s="364">
        <f t="shared" si="25"/>
        <v>5</v>
      </c>
      <c r="B163" s="399">
        <v>22010</v>
      </c>
      <c r="C163" s="400" t="s">
        <v>1778</v>
      </c>
      <c r="D163" s="359" t="e">
        <f>+IF(VLOOKUP(C163,'BG SISTEMA'!B150:G416,6,FALSE)=15,VLOOKUP('CA EF (2)'!C163,'BG SISTEMA'!B150:F416,5,FALSE),0)</f>
        <v>#N/A</v>
      </c>
      <c r="E163" s="360"/>
      <c r="F163" s="360"/>
      <c r="G163" s="361">
        <v>0</v>
      </c>
      <c r="H163" s="361" t="e">
        <f t="shared" si="26"/>
        <v>#N/A</v>
      </c>
      <c r="I163" s="361">
        <v>0</v>
      </c>
      <c r="J163" s="361">
        <v>0</v>
      </c>
      <c r="K163" s="361">
        <v>0</v>
      </c>
      <c r="L163" s="361">
        <v>0</v>
      </c>
      <c r="M163" s="361">
        <v>0</v>
      </c>
      <c r="N163" s="361">
        <v>0</v>
      </c>
      <c r="O163" s="361">
        <v>0</v>
      </c>
      <c r="P163" s="361">
        <v>0</v>
      </c>
      <c r="Q163" s="361">
        <v>0</v>
      </c>
      <c r="R163" s="361">
        <v>0</v>
      </c>
      <c r="S163" s="361">
        <v>0</v>
      </c>
      <c r="T163" s="361">
        <v>0</v>
      </c>
      <c r="U163" s="361">
        <v>0</v>
      </c>
      <c r="V163" s="361">
        <v>0</v>
      </c>
      <c r="W163" s="361">
        <v>0</v>
      </c>
      <c r="X163" s="361">
        <v>0</v>
      </c>
      <c r="Y163" s="361">
        <v>0</v>
      </c>
      <c r="Z163" s="362" t="e">
        <f t="shared" si="23"/>
        <v>#N/A</v>
      </c>
      <c r="AA163" s="363"/>
    </row>
    <row r="164" spans="1:27" s="364" customFormat="1" ht="12.75" customHeight="1">
      <c r="A164" s="364">
        <f t="shared" si="25"/>
        <v>8</v>
      </c>
      <c r="B164" s="399">
        <v>22010190</v>
      </c>
      <c r="C164" s="400" t="s">
        <v>1779</v>
      </c>
      <c r="D164" s="359" t="e">
        <f>+IF(VLOOKUP(C164,'BG SISTEMA'!B151:G417,6,FALSE)=15,VLOOKUP('CA EF (2)'!C164,'BG SISTEMA'!B151:F417,5,FALSE),0)</f>
        <v>#N/A</v>
      </c>
      <c r="E164" s="360"/>
      <c r="F164" s="360"/>
      <c r="G164" s="361">
        <v>0</v>
      </c>
      <c r="H164" s="361" t="e">
        <f t="shared" si="26"/>
        <v>#N/A</v>
      </c>
      <c r="I164" s="361">
        <v>0</v>
      </c>
      <c r="J164" s="361">
        <v>0</v>
      </c>
      <c r="K164" s="361">
        <v>0</v>
      </c>
      <c r="L164" s="361">
        <v>0</v>
      </c>
      <c r="M164" s="361">
        <v>0</v>
      </c>
      <c r="N164" s="361">
        <v>0</v>
      </c>
      <c r="O164" s="361">
        <v>0</v>
      </c>
      <c r="P164" s="361">
        <v>0</v>
      </c>
      <c r="Q164" s="361">
        <v>0</v>
      </c>
      <c r="R164" s="361">
        <v>0</v>
      </c>
      <c r="S164" s="361">
        <v>0</v>
      </c>
      <c r="T164" s="361">
        <v>0</v>
      </c>
      <c r="U164" s="361">
        <v>0</v>
      </c>
      <c r="V164" s="361">
        <v>0</v>
      </c>
      <c r="W164" s="361">
        <v>0</v>
      </c>
      <c r="X164" s="361">
        <v>0</v>
      </c>
      <c r="Y164" s="361">
        <v>0</v>
      </c>
      <c r="Z164" s="362" t="e">
        <f t="shared" si="23"/>
        <v>#N/A</v>
      </c>
      <c r="AA164" s="365"/>
    </row>
    <row r="165" spans="1:27" s="364" customFormat="1" ht="12.75" customHeight="1">
      <c r="A165" s="364">
        <f t="shared" si="25"/>
        <v>11</v>
      </c>
      <c r="B165" s="399">
        <v>22010190001</v>
      </c>
      <c r="C165" s="400" t="s">
        <v>1779</v>
      </c>
      <c r="D165" s="359" t="e">
        <f>+IF(VLOOKUP(C165,'BG SISTEMA'!B152:G418,6,FALSE)=15,VLOOKUP('CA EF (2)'!C165,'BG SISTEMA'!B152:F418,5,FALSE),0)</f>
        <v>#N/A</v>
      </c>
      <c r="E165" s="360"/>
      <c r="F165" s="360"/>
      <c r="G165" s="361">
        <v>0</v>
      </c>
      <c r="H165" s="361" t="e">
        <f t="shared" si="26"/>
        <v>#N/A</v>
      </c>
      <c r="I165" s="361">
        <v>0</v>
      </c>
      <c r="J165" s="361">
        <v>0</v>
      </c>
      <c r="K165" s="361">
        <v>0</v>
      </c>
      <c r="L165" s="361">
        <v>0</v>
      </c>
      <c r="M165" s="361">
        <v>0</v>
      </c>
      <c r="N165" s="361">
        <v>0</v>
      </c>
      <c r="O165" s="361">
        <v>0</v>
      </c>
      <c r="P165" s="361">
        <v>0</v>
      </c>
      <c r="Q165" s="361">
        <v>0</v>
      </c>
      <c r="R165" s="361">
        <v>0</v>
      </c>
      <c r="S165" s="361">
        <v>0</v>
      </c>
      <c r="T165" s="361">
        <v>0</v>
      </c>
      <c r="U165" s="361">
        <v>0</v>
      </c>
      <c r="V165" s="361">
        <v>0</v>
      </c>
      <c r="W165" s="361">
        <v>0</v>
      </c>
      <c r="X165" s="361">
        <v>0</v>
      </c>
      <c r="Y165" s="361">
        <v>0</v>
      </c>
      <c r="Z165" s="362" t="e">
        <f t="shared" si="23"/>
        <v>#N/A</v>
      </c>
      <c r="AA165" s="365"/>
    </row>
    <row r="166" spans="1:27" s="364" customFormat="1" ht="12.75" customHeight="1">
      <c r="A166" s="364">
        <f t="shared" si="25"/>
        <v>13</v>
      </c>
      <c r="B166" s="399">
        <v>2201019000101</v>
      </c>
      <c r="C166" s="400" t="s">
        <v>1779</v>
      </c>
      <c r="D166" s="359" t="e">
        <f>+IF(VLOOKUP(C166,'BG SISTEMA'!B153:G419,6,FALSE)=15,VLOOKUP('CA EF (2)'!C166,'BG SISTEMA'!B153:F419,5,FALSE),0)</f>
        <v>#N/A</v>
      </c>
      <c r="E166" s="360"/>
      <c r="F166" s="360"/>
      <c r="G166" s="361">
        <v>0</v>
      </c>
      <c r="H166" s="361" t="e">
        <f t="shared" si="26"/>
        <v>#N/A</v>
      </c>
      <c r="I166" s="361">
        <v>0</v>
      </c>
      <c r="J166" s="361">
        <v>0</v>
      </c>
      <c r="K166" s="361">
        <v>0</v>
      </c>
      <c r="L166" s="361">
        <v>0</v>
      </c>
      <c r="M166" s="361">
        <v>0</v>
      </c>
      <c r="N166" s="361">
        <v>0</v>
      </c>
      <c r="O166" s="361">
        <v>0</v>
      </c>
      <c r="P166" s="361">
        <v>0</v>
      </c>
      <c r="Q166" s="361">
        <v>0</v>
      </c>
      <c r="R166" s="361">
        <v>0</v>
      </c>
      <c r="S166" s="361">
        <v>0</v>
      </c>
      <c r="T166" s="361">
        <v>0</v>
      </c>
      <c r="U166" s="361">
        <v>0</v>
      </c>
      <c r="V166" s="361">
        <v>0</v>
      </c>
      <c r="W166" s="361">
        <v>0</v>
      </c>
      <c r="X166" s="361">
        <v>0</v>
      </c>
      <c r="Y166" s="361">
        <v>0</v>
      </c>
      <c r="Z166" s="362" t="e">
        <f t="shared" si="23"/>
        <v>#N/A</v>
      </c>
      <c r="AA166" s="365"/>
    </row>
    <row r="167" spans="1:27" s="364" customFormat="1" ht="12.75" customHeight="1">
      <c r="A167" s="364">
        <f t="shared" si="25"/>
        <v>15</v>
      </c>
      <c r="B167" s="398">
        <v>220101900010199</v>
      </c>
      <c r="C167" s="401" t="s">
        <v>956</v>
      </c>
      <c r="D167" s="359" t="e">
        <f>+IF(VLOOKUP(C167,'BG SISTEMA'!B154:G420,6,FALSE)=15,VLOOKUP('CA EF (2)'!C167,'BG SISTEMA'!B154:F420,5,FALSE),0)</f>
        <v>#N/A</v>
      </c>
      <c r="E167" s="360"/>
      <c r="F167" s="360"/>
      <c r="G167" s="361">
        <v>0</v>
      </c>
      <c r="H167" s="361" t="e">
        <f t="shared" si="26"/>
        <v>#N/A</v>
      </c>
      <c r="I167" s="361">
        <v>0</v>
      </c>
      <c r="J167" s="361">
        <v>0</v>
      </c>
      <c r="K167" s="361">
        <v>0</v>
      </c>
      <c r="L167" s="361">
        <v>0</v>
      </c>
      <c r="M167" s="361">
        <v>0</v>
      </c>
      <c r="N167" s="361" t="e">
        <f t="shared" ref="N167" si="30">-$H167</f>
        <v>#N/A</v>
      </c>
      <c r="O167" s="361">
        <v>0</v>
      </c>
      <c r="P167" s="361">
        <v>0</v>
      </c>
      <c r="Q167" s="361">
        <v>0</v>
      </c>
      <c r="R167" s="361">
        <v>0</v>
      </c>
      <c r="S167" s="361">
        <v>0</v>
      </c>
      <c r="T167" s="361">
        <v>0</v>
      </c>
      <c r="U167" s="361">
        <v>0</v>
      </c>
      <c r="V167" s="361">
        <v>0</v>
      </c>
      <c r="W167" s="361">
        <v>0</v>
      </c>
      <c r="X167" s="361">
        <v>0</v>
      </c>
      <c r="Y167" s="361">
        <v>0</v>
      </c>
      <c r="Z167" s="362" t="e">
        <f t="shared" si="23"/>
        <v>#N/A</v>
      </c>
      <c r="AA167" s="365"/>
    </row>
    <row r="168" spans="1:27" s="364" customFormat="1" ht="12.75" customHeight="1">
      <c r="A168" s="364">
        <f t="shared" si="25"/>
        <v>2</v>
      </c>
      <c r="B168" s="399">
        <v>25</v>
      </c>
      <c r="C168" s="400" t="s">
        <v>1780</v>
      </c>
      <c r="D168" s="359" t="e">
        <f>+IF(VLOOKUP(C168,'BG SISTEMA'!B155:G421,6,FALSE)=15,VLOOKUP('CA EF (2)'!C168,'BG SISTEMA'!B155:F421,5,FALSE),0)</f>
        <v>#N/A</v>
      </c>
      <c r="E168" s="360"/>
      <c r="F168" s="360"/>
      <c r="G168" s="361">
        <v>0</v>
      </c>
      <c r="H168" s="361" t="e">
        <f t="shared" si="26"/>
        <v>#N/A</v>
      </c>
      <c r="I168" s="361">
        <v>0</v>
      </c>
      <c r="J168" s="361">
        <v>0</v>
      </c>
      <c r="K168" s="361">
        <v>0</v>
      </c>
      <c r="L168" s="361">
        <v>0</v>
      </c>
      <c r="M168" s="361">
        <v>0</v>
      </c>
      <c r="N168" s="361">
        <v>0</v>
      </c>
      <c r="O168" s="361">
        <v>0</v>
      </c>
      <c r="P168" s="361">
        <v>0</v>
      </c>
      <c r="Q168" s="361">
        <v>0</v>
      </c>
      <c r="R168" s="361">
        <v>0</v>
      </c>
      <c r="S168" s="361">
        <v>0</v>
      </c>
      <c r="T168" s="361">
        <v>0</v>
      </c>
      <c r="U168" s="361">
        <v>0</v>
      </c>
      <c r="V168" s="361">
        <v>0</v>
      </c>
      <c r="W168" s="361">
        <v>0</v>
      </c>
      <c r="X168" s="361">
        <v>0</v>
      </c>
      <c r="Y168" s="361">
        <v>0</v>
      </c>
      <c r="Z168" s="362" t="e">
        <f t="shared" si="23"/>
        <v>#N/A</v>
      </c>
      <c r="AA168" s="363"/>
    </row>
    <row r="169" spans="1:27" s="364" customFormat="1" ht="12.75" customHeight="1">
      <c r="A169" s="364">
        <f t="shared" si="25"/>
        <v>5</v>
      </c>
      <c r="B169" s="399">
        <v>25010</v>
      </c>
      <c r="C169" s="400" t="s">
        <v>1781</v>
      </c>
      <c r="D169" s="359" t="e">
        <f>+IF(VLOOKUP(C169,'BG SISTEMA'!B156:G422,6,FALSE)=15,VLOOKUP('CA EF (2)'!C169,'BG SISTEMA'!B156:F422,5,FALSE),0)</f>
        <v>#N/A</v>
      </c>
      <c r="E169" s="360"/>
      <c r="F169" s="360"/>
      <c r="G169" s="361">
        <v>0</v>
      </c>
      <c r="H169" s="361" t="e">
        <f t="shared" si="26"/>
        <v>#N/A</v>
      </c>
      <c r="I169" s="361">
        <v>0</v>
      </c>
      <c r="J169" s="361">
        <v>0</v>
      </c>
      <c r="K169" s="361">
        <v>0</v>
      </c>
      <c r="L169" s="361">
        <v>0</v>
      </c>
      <c r="M169" s="361">
        <v>0</v>
      </c>
      <c r="N169" s="361">
        <v>0</v>
      </c>
      <c r="O169" s="361">
        <v>0</v>
      </c>
      <c r="P169" s="361">
        <v>0</v>
      </c>
      <c r="Q169" s="361">
        <v>0</v>
      </c>
      <c r="R169" s="361">
        <v>0</v>
      </c>
      <c r="S169" s="361">
        <v>0</v>
      </c>
      <c r="T169" s="361">
        <v>0</v>
      </c>
      <c r="U169" s="361">
        <v>0</v>
      </c>
      <c r="V169" s="361">
        <v>0</v>
      </c>
      <c r="W169" s="361">
        <v>0</v>
      </c>
      <c r="X169" s="361">
        <v>0</v>
      </c>
      <c r="Y169" s="361">
        <v>0</v>
      </c>
      <c r="Z169" s="362" t="e">
        <f t="shared" si="23"/>
        <v>#N/A</v>
      </c>
      <c r="AA169" s="365"/>
    </row>
    <row r="170" spans="1:27" s="364" customFormat="1" ht="12.75" customHeight="1">
      <c r="A170" s="364">
        <f t="shared" si="25"/>
        <v>8</v>
      </c>
      <c r="B170" s="399">
        <v>25010140</v>
      </c>
      <c r="C170" s="400" t="s">
        <v>1781</v>
      </c>
      <c r="D170" s="359" t="e">
        <f>+IF(VLOOKUP(C170,'BG SISTEMA'!B157:G423,6,FALSE)=15,VLOOKUP('CA EF (2)'!C170,'BG SISTEMA'!B157:F423,5,FALSE),0)</f>
        <v>#N/A</v>
      </c>
      <c r="E170" s="360"/>
      <c r="F170" s="360"/>
      <c r="G170" s="361">
        <v>0</v>
      </c>
      <c r="H170" s="361" t="e">
        <f t="shared" si="26"/>
        <v>#N/A</v>
      </c>
      <c r="I170" s="361">
        <v>0</v>
      </c>
      <c r="J170" s="361">
        <v>0</v>
      </c>
      <c r="K170" s="361">
        <v>0</v>
      </c>
      <c r="L170" s="361">
        <v>0</v>
      </c>
      <c r="M170" s="361">
        <v>0</v>
      </c>
      <c r="N170" s="361">
        <v>0</v>
      </c>
      <c r="O170" s="361">
        <v>0</v>
      </c>
      <c r="P170" s="361">
        <v>0</v>
      </c>
      <c r="Q170" s="361">
        <v>0</v>
      </c>
      <c r="R170" s="361">
        <v>0</v>
      </c>
      <c r="S170" s="361">
        <v>0</v>
      </c>
      <c r="T170" s="361">
        <v>0</v>
      </c>
      <c r="U170" s="361">
        <v>0</v>
      </c>
      <c r="V170" s="361">
        <v>0</v>
      </c>
      <c r="W170" s="361">
        <v>0</v>
      </c>
      <c r="X170" s="361">
        <v>0</v>
      </c>
      <c r="Y170" s="361">
        <v>0</v>
      </c>
      <c r="Z170" s="362" t="e">
        <f t="shared" si="23"/>
        <v>#N/A</v>
      </c>
      <c r="AA170" s="365"/>
    </row>
    <row r="171" spans="1:27" s="364" customFormat="1" ht="12.75" customHeight="1">
      <c r="A171" s="364">
        <f t="shared" si="25"/>
        <v>11</v>
      </c>
      <c r="B171" s="399">
        <v>25010140001</v>
      </c>
      <c r="C171" s="400" t="s">
        <v>1781</v>
      </c>
      <c r="D171" s="359" t="e">
        <f>+IF(VLOOKUP(C171,'BG SISTEMA'!B158:G424,6,FALSE)=15,VLOOKUP('CA EF (2)'!C171,'BG SISTEMA'!B158:F424,5,FALSE),0)</f>
        <v>#N/A</v>
      </c>
      <c r="E171" s="360"/>
      <c r="F171" s="360"/>
      <c r="G171" s="361">
        <v>0</v>
      </c>
      <c r="H171" s="361" t="e">
        <f t="shared" si="26"/>
        <v>#N/A</v>
      </c>
      <c r="I171" s="361">
        <v>0</v>
      </c>
      <c r="J171" s="361">
        <v>0</v>
      </c>
      <c r="K171" s="361">
        <v>0</v>
      </c>
      <c r="L171" s="361">
        <v>0</v>
      </c>
      <c r="M171" s="361">
        <v>0</v>
      </c>
      <c r="N171" s="361">
        <v>0</v>
      </c>
      <c r="O171" s="361">
        <v>0</v>
      </c>
      <c r="P171" s="361">
        <v>0</v>
      </c>
      <c r="Q171" s="361">
        <v>0</v>
      </c>
      <c r="R171" s="361">
        <v>0</v>
      </c>
      <c r="S171" s="361">
        <v>0</v>
      </c>
      <c r="T171" s="361">
        <v>0</v>
      </c>
      <c r="U171" s="361">
        <v>0</v>
      </c>
      <c r="V171" s="361">
        <v>0</v>
      </c>
      <c r="W171" s="361">
        <v>0</v>
      </c>
      <c r="X171" s="361">
        <v>0</v>
      </c>
      <c r="Y171" s="361">
        <v>0</v>
      </c>
      <c r="Z171" s="362" t="e">
        <f t="shared" si="23"/>
        <v>#N/A</v>
      </c>
      <c r="AA171" s="365"/>
    </row>
    <row r="172" spans="1:27" s="364" customFormat="1" ht="12.75" customHeight="1">
      <c r="A172" s="364">
        <f t="shared" si="25"/>
        <v>13</v>
      </c>
      <c r="B172" s="399">
        <v>2501014000102</v>
      </c>
      <c r="C172" s="400" t="s">
        <v>1782</v>
      </c>
      <c r="D172" s="359" t="e">
        <f>+IF(VLOOKUP(C172,'BG SISTEMA'!B159:G425,6,FALSE)=15,VLOOKUP('CA EF (2)'!C172,'BG SISTEMA'!B159:F425,5,FALSE),0)</f>
        <v>#N/A</v>
      </c>
      <c r="E172" s="360"/>
      <c r="F172" s="360"/>
      <c r="G172" s="361">
        <v>0</v>
      </c>
      <c r="H172" s="361" t="e">
        <f t="shared" si="26"/>
        <v>#N/A</v>
      </c>
      <c r="I172" s="361">
        <v>0</v>
      </c>
      <c r="J172" s="361">
        <v>0</v>
      </c>
      <c r="K172" s="361">
        <v>0</v>
      </c>
      <c r="L172" s="361">
        <v>0</v>
      </c>
      <c r="M172" s="361">
        <v>0</v>
      </c>
      <c r="N172" s="361">
        <v>0</v>
      </c>
      <c r="O172" s="361">
        <v>0</v>
      </c>
      <c r="P172" s="361">
        <v>0</v>
      </c>
      <c r="Q172" s="361">
        <v>0</v>
      </c>
      <c r="R172" s="361">
        <v>0</v>
      </c>
      <c r="S172" s="361">
        <v>0</v>
      </c>
      <c r="T172" s="361">
        <v>0</v>
      </c>
      <c r="U172" s="361">
        <v>0</v>
      </c>
      <c r="V172" s="361">
        <v>0</v>
      </c>
      <c r="W172" s="361">
        <v>0</v>
      </c>
      <c r="X172" s="361">
        <v>0</v>
      </c>
      <c r="Y172" s="361">
        <v>0</v>
      </c>
      <c r="Z172" s="362" t="e">
        <f t="shared" si="23"/>
        <v>#N/A</v>
      </c>
      <c r="AA172" s="365"/>
    </row>
    <row r="173" spans="1:27" s="364" customFormat="1" ht="12.75" customHeight="1">
      <c r="A173" s="364">
        <f t="shared" si="25"/>
        <v>15</v>
      </c>
      <c r="B173" s="398">
        <v>250101400010299</v>
      </c>
      <c r="C173" s="401" t="s">
        <v>1075</v>
      </c>
      <c r="D173" s="359" t="e">
        <f>+IF(VLOOKUP(C173,'BG SISTEMA'!B160:G426,6,FALSE)=15,VLOOKUP('CA EF (2)'!C173,'BG SISTEMA'!B160:F426,5,FALSE),0)</f>
        <v>#N/A</v>
      </c>
      <c r="E173" s="360"/>
      <c r="F173" s="360"/>
      <c r="G173" s="361">
        <v>-44404870</v>
      </c>
      <c r="H173" s="361" t="e">
        <f t="shared" si="26"/>
        <v>#N/A</v>
      </c>
      <c r="I173" s="361">
        <v>0</v>
      </c>
      <c r="J173" s="361">
        <v>0</v>
      </c>
      <c r="K173" s="361">
        <v>0</v>
      </c>
      <c r="L173" s="361">
        <v>0</v>
      </c>
      <c r="M173" s="361">
        <v>0</v>
      </c>
      <c r="N173" s="361" t="e">
        <f t="shared" ref="N173:N183" si="31">-$H173</f>
        <v>#N/A</v>
      </c>
      <c r="O173" s="361">
        <v>0</v>
      </c>
      <c r="P173" s="361">
        <v>0</v>
      </c>
      <c r="Q173" s="361">
        <v>0</v>
      </c>
      <c r="R173" s="361">
        <v>0</v>
      </c>
      <c r="S173" s="361">
        <v>0</v>
      </c>
      <c r="T173" s="361">
        <v>0</v>
      </c>
      <c r="U173" s="361">
        <v>0</v>
      </c>
      <c r="V173" s="361">
        <v>0</v>
      </c>
      <c r="W173" s="361">
        <v>0</v>
      </c>
      <c r="X173" s="361">
        <v>0</v>
      </c>
      <c r="Y173" s="361">
        <v>0</v>
      </c>
      <c r="Z173" s="362" t="e">
        <f t="shared" si="23"/>
        <v>#N/A</v>
      </c>
      <c r="AA173" s="365"/>
    </row>
    <row r="174" spans="1:27" s="364" customFormat="1" ht="12.75" customHeight="1">
      <c r="A174" s="364">
        <f t="shared" si="25"/>
        <v>13</v>
      </c>
      <c r="B174" s="399">
        <v>2501014000105</v>
      </c>
      <c r="C174" s="400" t="s">
        <v>1783</v>
      </c>
      <c r="D174" s="359" t="e">
        <f>+IF(VLOOKUP(C174,'BG SISTEMA'!B161:G427,6,FALSE)=15,VLOOKUP('CA EF (2)'!C174,'BG SISTEMA'!B161:F427,5,FALSE),0)</f>
        <v>#N/A</v>
      </c>
      <c r="E174" s="360"/>
      <c r="F174" s="360"/>
      <c r="G174" s="361">
        <v>0</v>
      </c>
      <c r="H174" s="361" t="e">
        <f t="shared" si="26"/>
        <v>#N/A</v>
      </c>
      <c r="I174" s="361">
        <v>0</v>
      </c>
      <c r="J174" s="361">
        <v>0</v>
      </c>
      <c r="K174" s="361">
        <v>0</v>
      </c>
      <c r="L174" s="361">
        <v>0</v>
      </c>
      <c r="M174" s="361">
        <v>0</v>
      </c>
      <c r="N174" s="361">
        <v>0</v>
      </c>
      <c r="O174" s="361">
        <v>0</v>
      </c>
      <c r="P174" s="361">
        <v>0</v>
      </c>
      <c r="Q174" s="361">
        <v>0</v>
      </c>
      <c r="R174" s="361">
        <v>0</v>
      </c>
      <c r="S174" s="361">
        <v>0</v>
      </c>
      <c r="T174" s="361">
        <v>0</v>
      </c>
      <c r="U174" s="361">
        <v>0</v>
      </c>
      <c r="V174" s="361">
        <v>0</v>
      </c>
      <c r="W174" s="361">
        <v>0</v>
      </c>
      <c r="X174" s="361">
        <v>0</v>
      </c>
      <c r="Y174" s="361">
        <v>0</v>
      </c>
      <c r="Z174" s="362" t="e">
        <f t="shared" si="23"/>
        <v>#N/A</v>
      </c>
      <c r="AA174" s="365"/>
    </row>
    <row r="175" spans="1:27" s="364" customFormat="1" ht="12.75" customHeight="1">
      <c r="A175" s="364">
        <f t="shared" si="25"/>
        <v>15</v>
      </c>
      <c r="B175" s="398">
        <v>250101400010599</v>
      </c>
      <c r="C175" s="401" t="s">
        <v>1081</v>
      </c>
      <c r="D175" s="359" t="e">
        <f>+IF(VLOOKUP(C175,'BG SISTEMA'!B162:G428,6,FALSE)=15,VLOOKUP('CA EF (2)'!C175,'BG SISTEMA'!B162:F428,5,FALSE),0)</f>
        <v>#N/A</v>
      </c>
      <c r="E175" s="360"/>
      <c r="F175" s="360"/>
      <c r="G175" s="361">
        <v>0</v>
      </c>
      <c r="H175" s="361" t="e">
        <f t="shared" si="26"/>
        <v>#N/A</v>
      </c>
      <c r="I175" s="361">
        <v>0</v>
      </c>
      <c r="J175" s="361">
        <v>0</v>
      </c>
      <c r="K175" s="361">
        <v>0</v>
      </c>
      <c r="L175" s="361">
        <v>0</v>
      </c>
      <c r="M175" s="361">
        <v>0</v>
      </c>
      <c r="N175" s="361" t="e">
        <f t="shared" si="31"/>
        <v>#N/A</v>
      </c>
      <c r="O175" s="361">
        <v>0</v>
      </c>
      <c r="P175" s="361">
        <v>0</v>
      </c>
      <c r="Q175" s="361">
        <v>0</v>
      </c>
      <c r="R175" s="361">
        <v>0</v>
      </c>
      <c r="S175" s="361">
        <v>0</v>
      </c>
      <c r="T175" s="361">
        <v>0</v>
      </c>
      <c r="U175" s="361">
        <v>0</v>
      </c>
      <c r="V175" s="361">
        <v>0</v>
      </c>
      <c r="W175" s="361">
        <v>0</v>
      </c>
      <c r="X175" s="361">
        <v>0</v>
      </c>
      <c r="Y175" s="361">
        <v>0</v>
      </c>
      <c r="Z175" s="362" t="e">
        <f t="shared" si="23"/>
        <v>#N/A</v>
      </c>
      <c r="AA175" s="363"/>
    </row>
    <row r="176" spans="1:27" s="364" customFormat="1" ht="12.75" customHeight="1">
      <c r="A176" s="364">
        <f t="shared" si="25"/>
        <v>13</v>
      </c>
      <c r="B176" s="399">
        <v>2501014000107</v>
      </c>
      <c r="C176" s="400" t="s">
        <v>1784</v>
      </c>
      <c r="D176" s="359" t="e">
        <f>+IF(VLOOKUP(C176,'BG SISTEMA'!B163:G429,6,FALSE)=15,VLOOKUP('CA EF (2)'!C176,'BG SISTEMA'!B163:F429,5,FALSE),0)</f>
        <v>#N/A</v>
      </c>
      <c r="E176" s="360"/>
      <c r="F176" s="360"/>
      <c r="G176" s="361">
        <v>0</v>
      </c>
      <c r="H176" s="361" t="e">
        <f t="shared" si="26"/>
        <v>#N/A</v>
      </c>
      <c r="I176" s="361">
        <v>0</v>
      </c>
      <c r="J176" s="361">
        <v>0</v>
      </c>
      <c r="K176" s="361">
        <v>0</v>
      </c>
      <c r="L176" s="361">
        <v>0</v>
      </c>
      <c r="M176" s="361">
        <v>0</v>
      </c>
      <c r="N176" s="361">
        <v>0</v>
      </c>
      <c r="O176" s="361">
        <v>0</v>
      </c>
      <c r="P176" s="361">
        <v>0</v>
      </c>
      <c r="Q176" s="361">
        <v>0</v>
      </c>
      <c r="R176" s="361">
        <v>0</v>
      </c>
      <c r="S176" s="361">
        <v>0</v>
      </c>
      <c r="T176" s="361">
        <v>0</v>
      </c>
      <c r="U176" s="361">
        <v>0</v>
      </c>
      <c r="V176" s="361">
        <v>0</v>
      </c>
      <c r="W176" s="361">
        <v>0</v>
      </c>
      <c r="X176" s="361">
        <v>0</v>
      </c>
      <c r="Y176" s="361">
        <v>0</v>
      </c>
      <c r="Z176" s="362" t="e">
        <f t="shared" si="23"/>
        <v>#N/A</v>
      </c>
      <c r="AA176" s="365"/>
    </row>
    <row r="177" spans="1:27" s="364" customFormat="1" ht="12.75" customHeight="1">
      <c r="A177" s="364">
        <f t="shared" si="25"/>
        <v>15</v>
      </c>
      <c r="B177" s="398">
        <v>250101400010799</v>
      </c>
      <c r="C177" s="401" t="s">
        <v>1085</v>
      </c>
      <c r="D177" s="359" t="e">
        <f>+IF(VLOOKUP(C177,'BG SISTEMA'!B164:G430,6,FALSE)=15,VLOOKUP('CA EF (2)'!C177,'BG SISTEMA'!B164:F430,5,FALSE),0)</f>
        <v>#N/A</v>
      </c>
      <c r="E177" s="360"/>
      <c r="F177" s="360"/>
      <c r="G177" s="361">
        <v>-43456080</v>
      </c>
      <c r="H177" s="361" t="e">
        <f t="shared" si="26"/>
        <v>#N/A</v>
      </c>
      <c r="I177" s="361">
        <v>0</v>
      </c>
      <c r="J177" s="361">
        <v>0</v>
      </c>
      <c r="K177" s="361">
        <v>0</v>
      </c>
      <c r="L177" s="361">
        <v>0</v>
      </c>
      <c r="M177" s="361">
        <v>0</v>
      </c>
      <c r="N177" s="361" t="e">
        <f t="shared" si="31"/>
        <v>#N/A</v>
      </c>
      <c r="O177" s="361">
        <v>0</v>
      </c>
      <c r="P177" s="361">
        <v>0</v>
      </c>
      <c r="Q177" s="361">
        <v>0</v>
      </c>
      <c r="R177" s="361">
        <v>0</v>
      </c>
      <c r="S177" s="361">
        <v>0</v>
      </c>
      <c r="T177" s="361">
        <v>0</v>
      </c>
      <c r="U177" s="361">
        <v>0</v>
      </c>
      <c r="V177" s="361">
        <v>0</v>
      </c>
      <c r="W177" s="361">
        <v>0</v>
      </c>
      <c r="X177" s="361">
        <v>0</v>
      </c>
      <c r="Y177" s="361">
        <v>0</v>
      </c>
      <c r="Z177" s="362" t="e">
        <f t="shared" si="23"/>
        <v>#N/A</v>
      </c>
      <c r="AA177" s="365"/>
    </row>
    <row r="178" spans="1:27" s="364" customFormat="1" ht="12.75" customHeight="1">
      <c r="A178" s="364">
        <f t="shared" si="25"/>
        <v>13</v>
      </c>
      <c r="B178" s="399">
        <v>2501014000109</v>
      </c>
      <c r="C178" s="400" t="s">
        <v>1785</v>
      </c>
      <c r="D178" s="359" t="e">
        <f>+IF(VLOOKUP(C178,'BG SISTEMA'!B165:G431,6,FALSE)=15,VLOOKUP('CA EF (2)'!C178,'BG SISTEMA'!B165:F431,5,FALSE),0)</f>
        <v>#N/A</v>
      </c>
      <c r="E178" s="360"/>
      <c r="F178" s="360"/>
      <c r="G178" s="361">
        <v>0</v>
      </c>
      <c r="H178" s="361" t="e">
        <f t="shared" si="26"/>
        <v>#N/A</v>
      </c>
      <c r="I178" s="361">
        <v>0</v>
      </c>
      <c r="J178" s="361">
        <v>0</v>
      </c>
      <c r="K178" s="361">
        <v>0</v>
      </c>
      <c r="L178" s="361">
        <v>0</v>
      </c>
      <c r="M178" s="361">
        <v>0</v>
      </c>
      <c r="N178" s="361">
        <v>0</v>
      </c>
      <c r="O178" s="361">
        <v>0</v>
      </c>
      <c r="P178" s="361">
        <v>0</v>
      </c>
      <c r="Q178" s="361">
        <v>0</v>
      </c>
      <c r="R178" s="361">
        <v>0</v>
      </c>
      <c r="S178" s="361">
        <v>0</v>
      </c>
      <c r="T178" s="361">
        <v>0</v>
      </c>
      <c r="U178" s="361">
        <v>0</v>
      </c>
      <c r="V178" s="361">
        <v>0</v>
      </c>
      <c r="W178" s="361">
        <v>0</v>
      </c>
      <c r="X178" s="361">
        <v>0</v>
      </c>
      <c r="Y178" s="361">
        <v>0</v>
      </c>
      <c r="Z178" s="362" t="e">
        <f t="shared" si="23"/>
        <v>#N/A</v>
      </c>
      <c r="AA178" s="365"/>
    </row>
    <row r="179" spans="1:27" s="364" customFormat="1" ht="12.75" customHeight="1">
      <c r="A179" s="364">
        <f t="shared" si="25"/>
        <v>15</v>
      </c>
      <c r="B179" s="398">
        <v>250101400010999</v>
      </c>
      <c r="C179" s="401" t="s">
        <v>1089</v>
      </c>
      <c r="D179" s="359" t="e">
        <f>+IF(VLOOKUP(C179,'BG SISTEMA'!B166:G432,6,FALSE)=15,VLOOKUP('CA EF (2)'!C179,'BG SISTEMA'!B166:F432,5,FALSE),0)</f>
        <v>#N/A</v>
      </c>
      <c r="E179" s="360"/>
      <c r="F179" s="360"/>
      <c r="G179" s="361">
        <v>-27940232</v>
      </c>
      <c r="H179" s="361" t="e">
        <f t="shared" si="26"/>
        <v>#N/A</v>
      </c>
      <c r="I179" s="361">
        <v>0</v>
      </c>
      <c r="J179" s="361">
        <v>0</v>
      </c>
      <c r="K179" s="361">
        <v>0</v>
      </c>
      <c r="L179" s="361">
        <v>0</v>
      </c>
      <c r="M179" s="361">
        <v>0</v>
      </c>
      <c r="N179" s="361" t="e">
        <f t="shared" si="31"/>
        <v>#N/A</v>
      </c>
      <c r="O179" s="361">
        <v>0</v>
      </c>
      <c r="P179" s="361">
        <v>0</v>
      </c>
      <c r="Q179" s="361">
        <v>0</v>
      </c>
      <c r="R179" s="361">
        <v>0</v>
      </c>
      <c r="S179" s="361">
        <v>0</v>
      </c>
      <c r="T179" s="361">
        <v>0</v>
      </c>
      <c r="U179" s="361">
        <v>0</v>
      </c>
      <c r="V179" s="361">
        <v>0</v>
      </c>
      <c r="W179" s="361">
        <v>0</v>
      </c>
      <c r="X179" s="361">
        <v>0</v>
      </c>
      <c r="Y179" s="361">
        <v>0</v>
      </c>
      <c r="Z179" s="362" t="e">
        <f t="shared" si="23"/>
        <v>#N/A</v>
      </c>
      <c r="AA179" s="365"/>
    </row>
    <row r="180" spans="1:27" s="364" customFormat="1" ht="12.75" customHeight="1">
      <c r="A180" s="364">
        <f t="shared" si="25"/>
        <v>0</v>
      </c>
      <c r="B180" s="399"/>
      <c r="C180" s="400" t="s">
        <v>1786</v>
      </c>
      <c r="D180" s="359">
        <v>0</v>
      </c>
      <c r="E180" s="360"/>
      <c r="F180" s="360"/>
      <c r="G180" s="361">
        <v>0</v>
      </c>
      <c r="H180" s="361">
        <f t="shared" si="26"/>
        <v>0</v>
      </c>
      <c r="I180" s="361">
        <v>0</v>
      </c>
      <c r="J180" s="361">
        <v>0</v>
      </c>
      <c r="K180" s="361">
        <v>0</v>
      </c>
      <c r="L180" s="361">
        <v>0</v>
      </c>
      <c r="M180" s="361">
        <v>0</v>
      </c>
      <c r="N180" s="361">
        <v>0</v>
      </c>
      <c r="O180" s="361">
        <v>0</v>
      </c>
      <c r="P180" s="361">
        <v>0</v>
      </c>
      <c r="Q180" s="361">
        <v>0</v>
      </c>
      <c r="R180" s="361">
        <v>0</v>
      </c>
      <c r="S180" s="361">
        <v>0</v>
      </c>
      <c r="T180" s="361">
        <v>0</v>
      </c>
      <c r="U180" s="361">
        <v>0</v>
      </c>
      <c r="V180" s="361">
        <v>0</v>
      </c>
      <c r="W180" s="361">
        <v>0</v>
      </c>
      <c r="X180" s="361">
        <v>0</v>
      </c>
      <c r="Y180" s="361">
        <v>0</v>
      </c>
      <c r="Z180" s="362">
        <f t="shared" si="23"/>
        <v>0</v>
      </c>
      <c r="AA180" s="365"/>
    </row>
    <row r="181" spans="1:27" s="364" customFormat="1" ht="12.75" customHeight="1">
      <c r="A181" s="364">
        <f t="shared" si="25"/>
        <v>0</v>
      </c>
      <c r="B181" s="398"/>
      <c r="C181" s="401" t="s">
        <v>1094</v>
      </c>
      <c r="D181" s="359">
        <v>0</v>
      </c>
      <c r="E181" s="360"/>
      <c r="F181" s="360"/>
      <c r="G181" s="361">
        <v>-17480688</v>
      </c>
      <c r="H181" s="361">
        <f t="shared" si="26"/>
        <v>17480688</v>
      </c>
      <c r="I181" s="361">
        <v>0</v>
      </c>
      <c r="J181" s="361">
        <v>0</v>
      </c>
      <c r="K181" s="361">
        <v>0</v>
      </c>
      <c r="L181" s="361">
        <v>0</v>
      </c>
      <c r="M181" s="361">
        <v>0</v>
      </c>
      <c r="N181" s="361">
        <f t="shared" si="31"/>
        <v>-17480688</v>
      </c>
      <c r="O181" s="361">
        <v>0</v>
      </c>
      <c r="P181" s="361">
        <v>0</v>
      </c>
      <c r="Q181" s="361">
        <v>0</v>
      </c>
      <c r="R181" s="361">
        <v>0</v>
      </c>
      <c r="S181" s="361">
        <v>0</v>
      </c>
      <c r="T181" s="361">
        <v>0</v>
      </c>
      <c r="U181" s="361">
        <v>0</v>
      </c>
      <c r="V181" s="361">
        <v>0</v>
      </c>
      <c r="W181" s="361">
        <v>0</v>
      </c>
      <c r="X181" s="361">
        <v>0</v>
      </c>
      <c r="Y181" s="361">
        <v>0</v>
      </c>
      <c r="Z181" s="362">
        <f t="shared" si="23"/>
        <v>0</v>
      </c>
      <c r="AA181" s="365"/>
    </row>
    <row r="182" spans="1:27" s="364" customFormat="1" ht="12.75" customHeight="1">
      <c r="A182" s="364">
        <f t="shared" si="25"/>
        <v>13</v>
      </c>
      <c r="B182" s="399">
        <v>2501014000113</v>
      </c>
      <c r="C182" s="400" t="s">
        <v>1787</v>
      </c>
      <c r="D182" s="359" t="e">
        <f>+IF(VLOOKUP(C182,'BG SISTEMA'!B167:G433,6,FALSE)=15,VLOOKUP('CA EF (2)'!C182,'BG SISTEMA'!B167:F433,5,FALSE),0)</f>
        <v>#N/A</v>
      </c>
      <c r="E182" s="360"/>
      <c r="F182" s="360"/>
      <c r="G182" s="361">
        <v>0</v>
      </c>
      <c r="H182" s="361" t="e">
        <f t="shared" si="26"/>
        <v>#N/A</v>
      </c>
      <c r="I182" s="361">
        <v>0</v>
      </c>
      <c r="J182" s="361">
        <v>0</v>
      </c>
      <c r="K182" s="361">
        <v>0</v>
      </c>
      <c r="L182" s="361">
        <v>0</v>
      </c>
      <c r="M182" s="361">
        <v>0</v>
      </c>
      <c r="N182" s="361">
        <v>0</v>
      </c>
      <c r="O182" s="361">
        <v>0</v>
      </c>
      <c r="P182" s="361">
        <v>0</v>
      </c>
      <c r="Q182" s="361">
        <v>0</v>
      </c>
      <c r="R182" s="361">
        <v>0</v>
      </c>
      <c r="S182" s="361">
        <v>0</v>
      </c>
      <c r="T182" s="361">
        <v>0</v>
      </c>
      <c r="U182" s="361">
        <v>0</v>
      </c>
      <c r="V182" s="361">
        <v>0</v>
      </c>
      <c r="W182" s="361">
        <v>0</v>
      </c>
      <c r="X182" s="361">
        <v>0</v>
      </c>
      <c r="Y182" s="361">
        <v>0</v>
      </c>
      <c r="Z182" s="362" t="e">
        <f t="shared" si="23"/>
        <v>#N/A</v>
      </c>
      <c r="AA182" s="365"/>
    </row>
    <row r="183" spans="1:27" s="364" customFormat="1" ht="12.75" customHeight="1">
      <c r="A183" s="364">
        <f t="shared" si="25"/>
        <v>15</v>
      </c>
      <c r="B183" s="398">
        <v>250101400011399</v>
      </c>
      <c r="C183" s="401" t="s">
        <v>1097</v>
      </c>
      <c r="D183" s="359" t="e">
        <f>+IF(VLOOKUP(C183,'BG SISTEMA'!B168:G434,6,FALSE)=15,VLOOKUP('CA EF (2)'!C183,'BG SISTEMA'!B168:F434,5,FALSE),0)</f>
        <v>#N/A</v>
      </c>
      <c r="E183" s="360"/>
      <c r="F183" s="360"/>
      <c r="G183" s="361">
        <v>-1705598</v>
      </c>
      <c r="H183" s="361" t="e">
        <f t="shared" si="26"/>
        <v>#N/A</v>
      </c>
      <c r="I183" s="361">
        <v>0</v>
      </c>
      <c r="J183" s="361">
        <v>0</v>
      </c>
      <c r="K183" s="361">
        <v>0</v>
      </c>
      <c r="L183" s="361">
        <v>0</v>
      </c>
      <c r="M183" s="361">
        <v>0</v>
      </c>
      <c r="N183" s="361" t="e">
        <f t="shared" si="31"/>
        <v>#N/A</v>
      </c>
      <c r="O183" s="361">
        <v>0</v>
      </c>
      <c r="P183" s="361">
        <v>0</v>
      </c>
      <c r="Q183" s="361">
        <v>0</v>
      </c>
      <c r="R183" s="361">
        <v>0</v>
      </c>
      <c r="S183" s="361">
        <v>0</v>
      </c>
      <c r="T183" s="361">
        <v>0</v>
      </c>
      <c r="U183" s="361">
        <v>0</v>
      </c>
      <c r="V183" s="361">
        <v>0</v>
      </c>
      <c r="W183" s="361">
        <v>0</v>
      </c>
      <c r="X183" s="361">
        <v>0</v>
      </c>
      <c r="Y183" s="361">
        <v>0</v>
      </c>
      <c r="Z183" s="362" t="e">
        <f t="shared" si="23"/>
        <v>#N/A</v>
      </c>
      <c r="AA183" s="365"/>
    </row>
    <row r="184" spans="1:27" s="364" customFormat="1" ht="12.75" customHeight="1">
      <c r="A184" s="364">
        <f t="shared" si="25"/>
        <v>8</v>
      </c>
      <c r="B184" s="399">
        <v>25010142</v>
      </c>
      <c r="C184" s="400" t="s">
        <v>1788</v>
      </c>
      <c r="D184" s="359" t="e">
        <f>+IF(VLOOKUP(C184,'BG SISTEMA'!B169:G435,6,FALSE)=15,VLOOKUP('CA EF (2)'!C184,'BG SISTEMA'!B169:F435,5,FALSE),0)</f>
        <v>#N/A</v>
      </c>
      <c r="E184" s="360"/>
      <c r="F184" s="360"/>
      <c r="G184" s="361">
        <v>0</v>
      </c>
      <c r="H184" s="361" t="e">
        <f t="shared" si="26"/>
        <v>#N/A</v>
      </c>
      <c r="I184" s="361">
        <v>0</v>
      </c>
      <c r="J184" s="361">
        <v>0</v>
      </c>
      <c r="K184" s="361">
        <v>0</v>
      </c>
      <c r="L184" s="361">
        <v>0</v>
      </c>
      <c r="M184" s="361">
        <v>0</v>
      </c>
      <c r="N184" s="361">
        <v>0</v>
      </c>
      <c r="O184" s="361">
        <v>0</v>
      </c>
      <c r="P184" s="361">
        <v>0</v>
      </c>
      <c r="Q184" s="361">
        <v>0</v>
      </c>
      <c r="R184" s="361">
        <v>0</v>
      </c>
      <c r="S184" s="361">
        <v>0</v>
      </c>
      <c r="T184" s="361">
        <v>0</v>
      </c>
      <c r="U184" s="361">
        <v>0</v>
      </c>
      <c r="V184" s="361">
        <v>0</v>
      </c>
      <c r="W184" s="361">
        <v>0</v>
      </c>
      <c r="X184" s="361">
        <v>0</v>
      </c>
      <c r="Y184" s="361">
        <v>0</v>
      </c>
      <c r="Z184" s="362" t="e">
        <f t="shared" si="23"/>
        <v>#N/A</v>
      </c>
      <c r="AA184" s="363"/>
    </row>
    <row r="185" spans="1:27" s="364" customFormat="1" ht="12.75" customHeight="1">
      <c r="A185" s="364">
        <f t="shared" si="25"/>
        <v>11</v>
      </c>
      <c r="B185" s="399">
        <v>25010142001</v>
      </c>
      <c r="C185" s="400" t="s">
        <v>1789</v>
      </c>
      <c r="D185" s="359" t="e">
        <f>+IF(VLOOKUP(C185,'BG SISTEMA'!B170:G436,6,FALSE)=15,VLOOKUP('CA EF (2)'!C185,'BG SISTEMA'!B170:F436,5,FALSE),0)</f>
        <v>#N/A</v>
      </c>
      <c r="E185" s="360"/>
      <c r="F185" s="360"/>
      <c r="G185" s="361">
        <v>0</v>
      </c>
      <c r="H185" s="361" t="e">
        <f t="shared" si="26"/>
        <v>#N/A</v>
      </c>
      <c r="I185" s="361">
        <v>0</v>
      </c>
      <c r="J185" s="361">
        <v>0</v>
      </c>
      <c r="K185" s="361">
        <v>0</v>
      </c>
      <c r="L185" s="361">
        <v>0</v>
      </c>
      <c r="M185" s="361">
        <v>0</v>
      </c>
      <c r="N185" s="361">
        <v>0</v>
      </c>
      <c r="O185" s="361">
        <v>0</v>
      </c>
      <c r="P185" s="361">
        <v>0</v>
      </c>
      <c r="Q185" s="361">
        <v>0</v>
      </c>
      <c r="R185" s="361">
        <v>0</v>
      </c>
      <c r="S185" s="361">
        <v>0</v>
      </c>
      <c r="T185" s="361">
        <v>0</v>
      </c>
      <c r="U185" s="361">
        <v>0</v>
      </c>
      <c r="V185" s="361">
        <v>0</v>
      </c>
      <c r="W185" s="361">
        <v>0</v>
      </c>
      <c r="X185" s="361">
        <v>0</v>
      </c>
      <c r="Y185" s="361">
        <v>0</v>
      </c>
      <c r="Z185" s="362" t="e">
        <f t="shared" si="23"/>
        <v>#N/A</v>
      </c>
      <c r="AA185" s="365"/>
    </row>
    <row r="186" spans="1:27" s="364" customFormat="1" ht="12.75" customHeight="1">
      <c r="A186" s="364">
        <f t="shared" si="25"/>
        <v>13</v>
      </c>
      <c r="B186" s="399">
        <v>2501014200106</v>
      </c>
      <c r="C186" s="400" t="s">
        <v>1790</v>
      </c>
      <c r="D186" s="359" t="e">
        <f>+IF(VLOOKUP(C186,'BG SISTEMA'!B171:G440,6,FALSE)=15,VLOOKUP('CA EF (2)'!C186,'BG SISTEMA'!B171:F440,5,FALSE),0)</f>
        <v>#N/A</v>
      </c>
      <c r="E186" s="360"/>
      <c r="F186" s="360"/>
      <c r="G186" s="361">
        <v>0</v>
      </c>
      <c r="H186" s="361" t="e">
        <f t="shared" si="26"/>
        <v>#N/A</v>
      </c>
      <c r="I186" s="361">
        <v>0</v>
      </c>
      <c r="J186" s="361">
        <v>0</v>
      </c>
      <c r="K186" s="361">
        <v>0</v>
      </c>
      <c r="L186" s="361">
        <v>0</v>
      </c>
      <c r="M186" s="361">
        <v>0</v>
      </c>
      <c r="N186" s="361">
        <v>0</v>
      </c>
      <c r="O186" s="361">
        <v>0</v>
      </c>
      <c r="P186" s="361">
        <v>0</v>
      </c>
      <c r="Q186" s="361">
        <v>0</v>
      </c>
      <c r="R186" s="361">
        <v>0</v>
      </c>
      <c r="S186" s="361">
        <v>0</v>
      </c>
      <c r="T186" s="361">
        <v>0</v>
      </c>
      <c r="U186" s="361">
        <v>0</v>
      </c>
      <c r="V186" s="361">
        <v>0</v>
      </c>
      <c r="W186" s="361">
        <v>0</v>
      </c>
      <c r="X186" s="361">
        <v>0</v>
      </c>
      <c r="Y186" s="361">
        <v>0</v>
      </c>
      <c r="Z186" s="362" t="e">
        <f t="shared" si="23"/>
        <v>#N/A</v>
      </c>
      <c r="AA186" s="365"/>
    </row>
    <row r="187" spans="1:27" s="364" customFormat="1" ht="12.75" customHeight="1">
      <c r="A187" s="364">
        <f t="shared" si="25"/>
        <v>15</v>
      </c>
      <c r="B187" s="398">
        <v>250101420010699</v>
      </c>
      <c r="C187" s="401" t="s">
        <v>1113</v>
      </c>
      <c r="D187" s="359" t="e">
        <f>+IF(VLOOKUP(C187,'BG SISTEMA'!B172:G441,6,FALSE)=15,VLOOKUP('CA EF (2)'!C187,'BG SISTEMA'!B172:F441,5,FALSE),0)</f>
        <v>#N/A</v>
      </c>
      <c r="E187" s="360"/>
      <c r="F187" s="360"/>
      <c r="G187" s="361">
        <v>-46143</v>
      </c>
      <c r="H187" s="361" t="e">
        <f t="shared" si="26"/>
        <v>#N/A</v>
      </c>
      <c r="I187" s="361">
        <v>0</v>
      </c>
      <c r="J187" s="361">
        <v>0</v>
      </c>
      <c r="K187" s="361">
        <v>0</v>
      </c>
      <c r="L187" s="361">
        <v>0</v>
      </c>
      <c r="M187" s="361">
        <v>0</v>
      </c>
      <c r="N187" s="361">
        <v>0</v>
      </c>
      <c r="O187" s="361">
        <v>0</v>
      </c>
      <c r="P187" s="361">
        <v>0</v>
      </c>
      <c r="Q187" s="361">
        <v>0</v>
      </c>
      <c r="R187" s="361">
        <v>0</v>
      </c>
      <c r="S187" s="361">
        <v>0</v>
      </c>
      <c r="T187" s="361">
        <v>0</v>
      </c>
      <c r="U187" s="361">
        <v>0</v>
      </c>
      <c r="V187" s="361">
        <v>0</v>
      </c>
      <c r="W187" s="361">
        <v>0</v>
      </c>
      <c r="X187" s="361">
        <v>0</v>
      </c>
      <c r="Y187" s="361">
        <v>0</v>
      </c>
      <c r="Z187" s="362" t="e">
        <f t="shared" si="23"/>
        <v>#N/A</v>
      </c>
      <c r="AA187" s="365"/>
    </row>
    <row r="188" spans="1:27" s="364" customFormat="1" ht="12.75" customHeight="1">
      <c r="A188" s="364">
        <f t="shared" si="25"/>
        <v>0</v>
      </c>
      <c r="B188" s="399"/>
      <c r="C188" s="400" t="s">
        <v>1791</v>
      </c>
      <c r="D188" s="359">
        <v>0</v>
      </c>
      <c r="E188" s="360"/>
      <c r="F188" s="360"/>
      <c r="G188" s="361">
        <v>0</v>
      </c>
      <c r="H188" s="361">
        <f t="shared" si="26"/>
        <v>0</v>
      </c>
      <c r="I188" s="361">
        <v>0</v>
      </c>
      <c r="J188" s="361">
        <v>0</v>
      </c>
      <c r="K188" s="361">
        <v>0</v>
      </c>
      <c r="L188" s="361">
        <v>0</v>
      </c>
      <c r="M188" s="361">
        <v>0</v>
      </c>
      <c r="N188" s="361">
        <v>0</v>
      </c>
      <c r="O188" s="361">
        <v>0</v>
      </c>
      <c r="P188" s="361">
        <v>0</v>
      </c>
      <c r="Q188" s="361">
        <v>0</v>
      </c>
      <c r="R188" s="361">
        <v>0</v>
      </c>
      <c r="S188" s="361">
        <v>0</v>
      </c>
      <c r="T188" s="361">
        <v>0</v>
      </c>
      <c r="U188" s="361">
        <v>0</v>
      </c>
      <c r="V188" s="361">
        <v>0</v>
      </c>
      <c r="W188" s="361">
        <v>0</v>
      </c>
      <c r="X188" s="361">
        <v>0</v>
      </c>
      <c r="Y188" s="361">
        <v>0</v>
      </c>
      <c r="Z188" s="362">
        <f t="shared" si="23"/>
        <v>0</v>
      </c>
      <c r="AA188" s="365"/>
    </row>
    <row r="189" spans="1:27" s="364" customFormat="1" ht="12.75" customHeight="1">
      <c r="A189" s="364">
        <f t="shared" si="25"/>
        <v>0</v>
      </c>
      <c r="B189" s="398"/>
      <c r="C189" s="401" t="s">
        <v>1109</v>
      </c>
      <c r="D189" s="359">
        <v>0</v>
      </c>
      <c r="E189" s="360"/>
      <c r="F189" s="360"/>
      <c r="G189" s="361">
        <v>-2162975</v>
      </c>
      <c r="H189" s="361">
        <f t="shared" si="26"/>
        <v>2162975</v>
      </c>
      <c r="I189" s="361">
        <v>0</v>
      </c>
      <c r="J189" s="361">
        <v>0</v>
      </c>
      <c r="K189" s="361">
        <v>0</v>
      </c>
      <c r="L189" s="361">
        <v>0</v>
      </c>
      <c r="M189" s="361">
        <v>0</v>
      </c>
      <c r="N189" s="361">
        <f t="shared" ref="N189:N193" si="32">-$H189</f>
        <v>-2162975</v>
      </c>
      <c r="O189" s="361">
        <v>0</v>
      </c>
      <c r="P189" s="361">
        <v>0</v>
      </c>
      <c r="Q189" s="361">
        <v>0</v>
      </c>
      <c r="R189" s="361">
        <v>0</v>
      </c>
      <c r="S189" s="361">
        <v>0</v>
      </c>
      <c r="T189" s="361">
        <v>0</v>
      </c>
      <c r="U189" s="361">
        <v>0</v>
      </c>
      <c r="V189" s="361">
        <v>0</v>
      </c>
      <c r="W189" s="361">
        <v>0</v>
      </c>
      <c r="X189" s="361">
        <v>0</v>
      </c>
      <c r="Y189" s="361">
        <v>0</v>
      </c>
      <c r="Z189" s="362">
        <f t="shared" si="23"/>
        <v>0</v>
      </c>
      <c r="AA189" s="365"/>
    </row>
    <row r="190" spans="1:27" s="364" customFormat="1" ht="12.75" customHeight="1">
      <c r="A190" s="364">
        <f t="shared" si="25"/>
        <v>0</v>
      </c>
      <c r="B190" s="399"/>
      <c r="C190" s="400" t="s">
        <v>1792</v>
      </c>
      <c r="D190" s="359">
        <v>0</v>
      </c>
      <c r="E190" s="360"/>
      <c r="F190" s="360"/>
      <c r="G190" s="361">
        <v>0</v>
      </c>
      <c r="H190" s="361">
        <f t="shared" si="26"/>
        <v>0</v>
      </c>
      <c r="I190" s="361">
        <v>0</v>
      </c>
      <c r="J190" s="361">
        <v>0</v>
      </c>
      <c r="K190" s="361">
        <v>0</v>
      </c>
      <c r="L190" s="361">
        <v>0</v>
      </c>
      <c r="M190" s="361">
        <v>0</v>
      </c>
      <c r="N190" s="361">
        <v>0</v>
      </c>
      <c r="O190" s="361">
        <v>0</v>
      </c>
      <c r="P190" s="361">
        <v>0</v>
      </c>
      <c r="Q190" s="361">
        <v>0</v>
      </c>
      <c r="R190" s="361">
        <v>0</v>
      </c>
      <c r="S190" s="361">
        <v>0</v>
      </c>
      <c r="T190" s="361">
        <v>0</v>
      </c>
      <c r="U190" s="361">
        <v>0</v>
      </c>
      <c r="V190" s="361">
        <v>0</v>
      </c>
      <c r="W190" s="361">
        <v>0</v>
      </c>
      <c r="X190" s="361">
        <v>0</v>
      </c>
      <c r="Y190" s="361">
        <v>0</v>
      </c>
      <c r="Z190" s="362">
        <f t="shared" si="23"/>
        <v>0</v>
      </c>
      <c r="AA190" s="365"/>
    </row>
    <row r="191" spans="1:27" s="364" customFormat="1" ht="12.75" customHeight="1">
      <c r="A191" s="364">
        <f t="shared" si="25"/>
        <v>0</v>
      </c>
      <c r="B191" s="398"/>
      <c r="C191" s="401" t="s">
        <v>1111</v>
      </c>
      <c r="D191" s="359">
        <v>0</v>
      </c>
      <c r="E191" s="360"/>
      <c r="F191" s="360"/>
      <c r="G191" s="361">
        <v>-4590319</v>
      </c>
      <c r="H191" s="361">
        <f t="shared" si="26"/>
        <v>4590319</v>
      </c>
      <c r="I191" s="361">
        <v>0</v>
      </c>
      <c r="J191" s="361">
        <v>0</v>
      </c>
      <c r="K191" s="361">
        <v>0</v>
      </c>
      <c r="L191" s="361">
        <v>0</v>
      </c>
      <c r="M191" s="361">
        <v>0</v>
      </c>
      <c r="N191" s="361">
        <f t="shared" si="32"/>
        <v>-4590319</v>
      </c>
      <c r="O191" s="361">
        <v>0</v>
      </c>
      <c r="P191" s="361">
        <v>0</v>
      </c>
      <c r="Q191" s="361">
        <v>0</v>
      </c>
      <c r="R191" s="361">
        <v>0</v>
      </c>
      <c r="S191" s="361">
        <v>0</v>
      </c>
      <c r="T191" s="361">
        <v>0</v>
      </c>
      <c r="U191" s="361">
        <v>0</v>
      </c>
      <c r="V191" s="361">
        <v>0</v>
      </c>
      <c r="W191" s="361">
        <v>0</v>
      </c>
      <c r="X191" s="361">
        <v>0</v>
      </c>
      <c r="Y191" s="361">
        <v>0</v>
      </c>
      <c r="Z191" s="362">
        <f t="shared" si="23"/>
        <v>0</v>
      </c>
      <c r="AA191" s="365"/>
    </row>
    <row r="192" spans="1:27" s="364" customFormat="1" ht="12.75" customHeight="1">
      <c r="A192" s="364">
        <f t="shared" si="25"/>
        <v>0</v>
      </c>
      <c r="B192" s="398"/>
      <c r="C192" s="401" t="s">
        <v>1793</v>
      </c>
      <c r="D192" s="359">
        <v>0</v>
      </c>
      <c r="E192" s="360"/>
      <c r="F192" s="360"/>
      <c r="G192" s="361">
        <v>-27876380</v>
      </c>
      <c r="H192" s="361">
        <f t="shared" si="26"/>
        <v>27876380</v>
      </c>
      <c r="I192" s="361">
        <v>0</v>
      </c>
      <c r="J192" s="361">
        <v>0</v>
      </c>
      <c r="K192" s="361">
        <v>0</v>
      </c>
      <c r="L192" s="361">
        <v>0</v>
      </c>
      <c r="M192" s="361">
        <v>0</v>
      </c>
      <c r="N192" s="361">
        <f t="shared" si="32"/>
        <v>-27876380</v>
      </c>
      <c r="O192" s="361">
        <v>0</v>
      </c>
      <c r="P192" s="361">
        <v>0</v>
      </c>
      <c r="Q192" s="361">
        <v>0</v>
      </c>
      <c r="R192" s="361">
        <v>0</v>
      </c>
      <c r="S192" s="361">
        <v>0</v>
      </c>
      <c r="T192" s="361">
        <v>0</v>
      </c>
      <c r="U192" s="361">
        <v>0</v>
      </c>
      <c r="V192" s="361">
        <v>0</v>
      </c>
      <c r="W192" s="361">
        <v>0</v>
      </c>
      <c r="X192" s="361">
        <v>0</v>
      </c>
      <c r="Y192" s="361">
        <v>0</v>
      </c>
      <c r="Z192" s="362">
        <f t="shared" si="23"/>
        <v>0</v>
      </c>
      <c r="AA192" s="365"/>
    </row>
    <row r="193" spans="1:27" s="364" customFormat="1" ht="12.75" customHeight="1">
      <c r="A193" s="364">
        <f t="shared" si="25"/>
        <v>0</v>
      </c>
      <c r="B193" s="398"/>
      <c r="C193" s="401" t="s">
        <v>1794</v>
      </c>
      <c r="D193" s="359">
        <v>0</v>
      </c>
      <c r="E193" s="360"/>
      <c r="F193" s="360"/>
      <c r="G193" s="361">
        <v>-1928182</v>
      </c>
      <c r="H193" s="361">
        <f t="shared" si="26"/>
        <v>1928182</v>
      </c>
      <c r="I193" s="361">
        <v>0</v>
      </c>
      <c r="J193" s="361">
        <v>0</v>
      </c>
      <c r="K193" s="361">
        <v>0</v>
      </c>
      <c r="L193" s="361">
        <v>0</v>
      </c>
      <c r="M193" s="361">
        <v>0</v>
      </c>
      <c r="N193" s="361">
        <f t="shared" si="32"/>
        <v>-1928182</v>
      </c>
      <c r="O193" s="361">
        <v>0</v>
      </c>
      <c r="P193" s="361">
        <v>0</v>
      </c>
      <c r="Q193" s="361">
        <v>0</v>
      </c>
      <c r="R193" s="361">
        <v>0</v>
      </c>
      <c r="S193" s="361">
        <v>0</v>
      </c>
      <c r="T193" s="361">
        <v>0</v>
      </c>
      <c r="U193" s="361">
        <v>0</v>
      </c>
      <c r="V193" s="361">
        <v>0</v>
      </c>
      <c r="W193" s="361">
        <v>0</v>
      </c>
      <c r="X193" s="361">
        <v>0</v>
      </c>
      <c r="Y193" s="361">
        <v>0</v>
      </c>
      <c r="Z193" s="362">
        <f t="shared" ref="Z193:Z256" si="33">SUM(H193:Y193)</f>
        <v>0</v>
      </c>
      <c r="AA193" s="365"/>
    </row>
    <row r="194" spans="1:27" s="364" customFormat="1" ht="12.75" customHeight="1">
      <c r="A194" s="364">
        <f t="shared" si="25"/>
        <v>1</v>
      </c>
      <c r="B194" s="399">
        <v>3</v>
      </c>
      <c r="C194" s="400" t="s">
        <v>170</v>
      </c>
      <c r="D194" s="359" t="e">
        <f>+IF(VLOOKUP(C194,'BG SISTEMA'!B173:G442,6,FALSE)=15,VLOOKUP('CA EF (2)'!C194,'BG SISTEMA'!B173:F442,5,FALSE),0)</f>
        <v>#N/A</v>
      </c>
      <c r="E194" s="360"/>
      <c r="F194" s="360"/>
      <c r="G194" s="361">
        <v>0</v>
      </c>
      <c r="H194" s="361" t="e">
        <f t="shared" si="26"/>
        <v>#N/A</v>
      </c>
      <c r="I194" s="361">
        <v>0</v>
      </c>
      <c r="J194" s="361">
        <v>0</v>
      </c>
      <c r="K194" s="361">
        <v>0</v>
      </c>
      <c r="L194" s="361">
        <v>0</v>
      </c>
      <c r="M194" s="361">
        <v>0</v>
      </c>
      <c r="N194" s="361">
        <v>0</v>
      </c>
      <c r="O194" s="361">
        <v>0</v>
      </c>
      <c r="P194" s="361">
        <v>0</v>
      </c>
      <c r="Q194" s="361">
        <v>0</v>
      </c>
      <c r="R194" s="361">
        <v>0</v>
      </c>
      <c r="S194" s="361">
        <v>0</v>
      </c>
      <c r="T194" s="361">
        <v>0</v>
      </c>
      <c r="U194" s="361">
        <v>0</v>
      </c>
      <c r="V194" s="361">
        <v>0</v>
      </c>
      <c r="W194" s="361">
        <v>0</v>
      </c>
      <c r="X194" s="361">
        <v>0</v>
      </c>
      <c r="Y194" s="361">
        <v>0</v>
      </c>
      <c r="Z194" s="362" t="e">
        <f t="shared" si="33"/>
        <v>#N/A</v>
      </c>
      <c r="AA194" s="365"/>
    </row>
    <row r="195" spans="1:27" s="364" customFormat="1" ht="12.75" customHeight="1">
      <c r="A195" s="364">
        <f t="shared" si="25"/>
        <v>2</v>
      </c>
      <c r="B195" s="399">
        <v>31</v>
      </c>
      <c r="C195" s="400" t="s">
        <v>1795</v>
      </c>
      <c r="D195" s="359" t="e">
        <f>+IF(VLOOKUP(C195,'BG SISTEMA'!B174:G443,6,FALSE)=15,VLOOKUP('CA EF (2)'!C195,'BG SISTEMA'!B174:F443,5,FALSE),0)</f>
        <v>#N/A</v>
      </c>
      <c r="E195" s="360"/>
      <c r="F195" s="360"/>
      <c r="G195" s="361">
        <v>0</v>
      </c>
      <c r="H195" s="361" t="e">
        <f t="shared" si="26"/>
        <v>#N/A</v>
      </c>
      <c r="I195" s="361">
        <v>0</v>
      </c>
      <c r="J195" s="361">
        <v>0</v>
      </c>
      <c r="K195" s="361">
        <v>0</v>
      </c>
      <c r="L195" s="361">
        <v>0</v>
      </c>
      <c r="M195" s="361">
        <v>0</v>
      </c>
      <c r="N195" s="361">
        <v>0</v>
      </c>
      <c r="O195" s="361">
        <v>0</v>
      </c>
      <c r="P195" s="361">
        <v>0</v>
      </c>
      <c r="Q195" s="361">
        <v>0</v>
      </c>
      <c r="R195" s="361">
        <v>0</v>
      </c>
      <c r="S195" s="361">
        <v>0</v>
      </c>
      <c r="T195" s="361">
        <v>0</v>
      </c>
      <c r="U195" s="361">
        <v>0</v>
      </c>
      <c r="V195" s="361">
        <v>0</v>
      </c>
      <c r="W195" s="361">
        <v>0</v>
      </c>
      <c r="X195" s="361">
        <v>0</v>
      </c>
      <c r="Y195" s="361">
        <v>0</v>
      </c>
      <c r="Z195" s="362" t="e">
        <f t="shared" si="33"/>
        <v>#N/A</v>
      </c>
      <c r="AA195" s="365"/>
    </row>
    <row r="196" spans="1:27" s="364" customFormat="1" ht="12.75" customHeight="1">
      <c r="A196" s="364">
        <f t="shared" si="25"/>
        <v>5</v>
      </c>
      <c r="B196" s="399">
        <v>31010</v>
      </c>
      <c r="C196" s="400" t="s">
        <v>1796</v>
      </c>
      <c r="D196" s="359" t="e">
        <f>+IF(VLOOKUP(C196,'BG SISTEMA'!B175:G444,6,FALSE)=15,VLOOKUP('CA EF (2)'!C196,'BG SISTEMA'!B175:F444,5,FALSE),0)</f>
        <v>#N/A</v>
      </c>
      <c r="E196" s="360"/>
      <c r="F196" s="360"/>
      <c r="G196" s="361">
        <v>0</v>
      </c>
      <c r="H196" s="361" t="e">
        <f t="shared" si="26"/>
        <v>#N/A</v>
      </c>
      <c r="I196" s="361">
        <v>0</v>
      </c>
      <c r="J196" s="361">
        <v>0</v>
      </c>
      <c r="K196" s="361">
        <v>0</v>
      </c>
      <c r="L196" s="361">
        <v>0</v>
      </c>
      <c r="M196" s="361">
        <v>0</v>
      </c>
      <c r="N196" s="361">
        <v>0</v>
      </c>
      <c r="O196" s="361">
        <v>0</v>
      </c>
      <c r="P196" s="361">
        <v>0</v>
      </c>
      <c r="Q196" s="361">
        <v>0</v>
      </c>
      <c r="R196" s="361">
        <v>0</v>
      </c>
      <c r="S196" s="361">
        <v>0</v>
      </c>
      <c r="T196" s="361">
        <v>0</v>
      </c>
      <c r="U196" s="361">
        <v>0</v>
      </c>
      <c r="V196" s="361">
        <v>0</v>
      </c>
      <c r="W196" s="361">
        <v>0</v>
      </c>
      <c r="X196" s="361">
        <v>0</v>
      </c>
      <c r="Y196" s="361">
        <v>0</v>
      </c>
      <c r="Z196" s="362" t="e">
        <f t="shared" si="33"/>
        <v>#N/A</v>
      </c>
      <c r="AA196" s="365"/>
    </row>
    <row r="197" spans="1:27" s="364" customFormat="1" ht="12.75" customHeight="1">
      <c r="A197" s="364">
        <f t="shared" si="25"/>
        <v>8</v>
      </c>
      <c r="B197" s="399">
        <v>31010502</v>
      </c>
      <c r="C197" s="400" t="s">
        <v>1796</v>
      </c>
      <c r="D197" s="359" t="e">
        <f>+IF(VLOOKUP(C197,'BG SISTEMA'!B176:G445,6,FALSE)=15,VLOOKUP('CA EF (2)'!C197,'BG SISTEMA'!B176:F445,5,FALSE),0)</f>
        <v>#N/A</v>
      </c>
      <c r="E197" s="360"/>
      <c r="F197" s="360"/>
      <c r="G197" s="361">
        <v>0</v>
      </c>
      <c r="H197" s="361" t="e">
        <f t="shared" si="26"/>
        <v>#N/A</v>
      </c>
      <c r="I197" s="361">
        <v>0</v>
      </c>
      <c r="J197" s="361">
        <v>0</v>
      </c>
      <c r="K197" s="361">
        <v>0</v>
      </c>
      <c r="L197" s="361">
        <v>0</v>
      </c>
      <c r="M197" s="361">
        <v>0</v>
      </c>
      <c r="N197" s="361">
        <v>0</v>
      </c>
      <c r="O197" s="361">
        <v>0</v>
      </c>
      <c r="P197" s="361">
        <v>0</v>
      </c>
      <c r="Q197" s="361">
        <v>0</v>
      </c>
      <c r="R197" s="361">
        <v>0</v>
      </c>
      <c r="S197" s="361">
        <v>0</v>
      </c>
      <c r="T197" s="361">
        <v>0</v>
      </c>
      <c r="U197" s="361">
        <v>0</v>
      </c>
      <c r="V197" s="361">
        <v>0</v>
      </c>
      <c r="W197" s="361">
        <v>0</v>
      </c>
      <c r="X197" s="361">
        <v>0</v>
      </c>
      <c r="Y197" s="361">
        <v>0</v>
      </c>
      <c r="Z197" s="362" t="e">
        <f t="shared" si="33"/>
        <v>#N/A</v>
      </c>
      <c r="AA197" s="365"/>
    </row>
    <row r="198" spans="1:27" s="364" customFormat="1" ht="12.75" customHeight="1">
      <c r="A198" s="364">
        <f t="shared" si="25"/>
        <v>11</v>
      </c>
      <c r="B198" s="399">
        <v>31010502001</v>
      </c>
      <c r="C198" s="400" t="s">
        <v>1797</v>
      </c>
      <c r="D198" s="359" t="e">
        <f>+IF(VLOOKUP(C198,'BG SISTEMA'!B177:G446,6,FALSE)=15,VLOOKUP('CA EF (2)'!C198,'BG SISTEMA'!B177:F446,5,FALSE),0)</f>
        <v>#N/A</v>
      </c>
      <c r="E198" s="360"/>
      <c r="F198" s="360"/>
      <c r="G198" s="361">
        <v>0</v>
      </c>
      <c r="H198" s="361" t="e">
        <f t="shared" si="26"/>
        <v>#N/A</v>
      </c>
      <c r="I198" s="361">
        <v>0</v>
      </c>
      <c r="J198" s="361">
        <v>0</v>
      </c>
      <c r="K198" s="361">
        <v>0</v>
      </c>
      <c r="L198" s="361">
        <v>0</v>
      </c>
      <c r="M198" s="361">
        <v>0</v>
      </c>
      <c r="N198" s="361">
        <v>0</v>
      </c>
      <c r="O198" s="361">
        <v>0</v>
      </c>
      <c r="P198" s="361">
        <v>0</v>
      </c>
      <c r="Q198" s="361">
        <v>0</v>
      </c>
      <c r="R198" s="361">
        <v>0</v>
      </c>
      <c r="S198" s="361">
        <v>0</v>
      </c>
      <c r="T198" s="361">
        <v>0</v>
      </c>
      <c r="U198" s="361">
        <v>0</v>
      </c>
      <c r="V198" s="361">
        <v>0</v>
      </c>
      <c r="W198" s="361">
        <v>0</v>
      </c>
      <c r="X198" s="361">
        <v>0</v>
      </c>
      <c r="Y198" s="361">
        <v>0</v>
      </c>
      <c r="Z198" s="362" t="e">
        <f t="shared" si="33"/>
        <v>#N/A</v>
      </c>
      <c r="AA198" s="365"/>
    </row>
    <row r="199" spans="1:27" s="364" customFormat="1" ht="12.75" customHeight="1">
      <c r="A199" s="364">
        <f t="shared" si="25"/>
        <v>13</v>
      </c>
      <c r="B199" s="399">
        <v>3101050200101</v>
      </c>
      <c r="C199" s="400" t="s">
        <v>1797</v>
      </c>
      <c r="D199" s="359" t="e">
        <f>+IF(VLOOKUP(C199,'BG SISTEMA'!B178:G447,6,FALSE)=15,VLOOKUP('CA EF (2)'!C199,'BG SISTEMA'!B178:F447,5,FALSE),0)</f>
        <v>#N/A</v>
      </c>
      <c r="E199" s="360"/>
      <c r="F199" s="360"/>
      <c r="G199" s="361">
        <v>0</v>
      </c>
      <c r="H199" s="361" t="e">
        <f t="shared" si="26"/>
        <v>#N/A</v>
      </c>
      <c r="I199" s="361">
        <v>0</v>
      </c>
      <c r="J199" s="361">
        <v>0</v>
      </c>
      <c r="K199" s="361">
        <v>0</v>
      </c>
      <c r="L199" s="361">
        <v>0</v>
      </c>
      <c r="M199" s="361">
        <v>0</v>
      </c>
      <c r="N199" s="361">
        <v>0</v>
      </c>
      <c r="O199" s="361">
        <v>0</v>
      </c>
      <c r="P199" s="361">
        <v>0</v>
      </c>
      <c r="Q199" s="361">
        <v>0</v>
      </c>
      <c r="R199" s="361">
        <v>0</v>
      </c>
      <c r="S199" s="361">
        <v>0</v>
      </c>
      <c r="T199" s="361">
        <v>0</v>
      </c>
      <c r="U199" s="361">
        <v>0</v>
      </c>
      <c r="V199" s="361">
        <v>0</v>
      </c>
      <c r="W199" s="361">
        <v>0</v>
      </c>
      <c r="X199" s="361">
        <v>0</v>
      </c>
      <c r="Y199" s="361">
        <v>0</v>
      </c>
      <c r="Z199" s="362" t="e">
        <f t="shared" si="33"/>
        <v>#N/A</v>
      </c>
      <c r="AA199" s="365"/>
    </row>
    <row r="200" spans="1:27" s="364" customFormat="1" ht="12.75" customHeight="1">
      <c r="A200" s="364">
        <f t="shared" si="25"/>
        <v>15</v>
      </c>
      <c r="B200" s="398">
        <v>310105020010199</v>
      </c>
      <c r="C200" s="401" t="s">
        <v>1117</v>
      </c>
      <c r="D200" s="359" t="e">
        <f>+IF(VLOOKUP(C200,'BG SISTEMA'!B179:G448,6,FALSE)=15,VLOOKUP('CA EF (2)'!C200,'BG SISTEMA'!B179:F448,5,FALSE),0)</f>
        <v>#N/A</v>
      </c>
      <c r="E200" s="360"/>
      <c r="F200" s="360"/>
      <c r="G200" s="361">
        <v>-50000000000</v>
      </c>
      <c r="H200" s="361" t="e">
        <f t="shared" si="26"/>
        <v>#N/A</v>
      </c>
      <c r="I200" s="361">
        <v>0</v>
      </c>
      <c r="J200" s="361">
        <v>0</v>
      </c>
      <c r="K200" s="361">
        <v>0</v>
      </c>
      <c r="L200" s="361">
        <v>0</v>
      </c>
      <c r="M200" s="361">
        <v>0</v>
      </c>
      <c r="N200" s="361">
        <v>0</v>
      </c>
      <c r="O200" s="361">
        <v>0</v>
      </c>
      <c r="P200" s="361">
        <v>0</v>
      </c>
      <c r="Q200" s="361">
        <v>0</v>
      </c>
      <c r="R200" s="361">
        <v>0</v>
      </c>
      <c r="S200" s="361">
        <v>0</v>
      </c>
      <c r="T200" s="361">
        <v>0</v>
      </c>
      <c r="U200" s="361">
        <v>0</v>
      </c>
      <c r="V200" s="361">
        <v>0</v>
      </c>
      <c r="W200" s="361">
        <v>0</v>
      </c>
      <c r="X200" s="361">
        <v>0</v>
      </c>
      <c r="Y200" s="361">
        <v>0</v>
      </c>
      <c r="Z200" s="362" t="e">
        <f t="shared" si="33"/>
        <v>#N/A</v>
      </c>
      <c r="AA200" s="365"/>
    </row>
    <row r="201" spans="1:27" s="364" customFormat="1" ht="12.75" customHeight="1">
      <c r="A201" s="364">
        <f t="shared" si="25"/>
        <v>13</v>
      </c>
      <c r="B201" s="399">
        <v>3101050200102</v>
      </c>
      <c r="C201" s="400" t="s">
        <v>1797</v>
      </c>
      <c r="D201" s="359" t="e">
        <f>+IF(VLOOKUP(C201,'BG SISTEMA'!B180:G449,6,FALSE)=15,VLOOKUP('CA EF (2)'!C201,'BG SISTEMA'!B180:F449,5,FALSE),0)</f>
        <v>#N/A</v>
      </c>
      <c r="E201" s="360"/>
      <c r="F201" s="360"/>
      <c r="G201" s="361">
        <v>0</v>
      </c>
      <c r="H201" s="361" t="e">
        <f t="shared" si="26"/>
        <v>#N/A</v>
      </c>
      <c r="I201" s="361">
        <v>0</v>
      </c>
      <c r="J201" s="361">
        <v>0</v>
      </c>
      <c r="K201" s="361">
        <v>0</v>
      </c>
      <c r="L201" s="361">
        <v>0</v>
      </c>
      <c r="M201" s="361">
        <v>0</v>
      </c>
      <c r="N201" s="361">
        <v>0</v>
      </c>
      <c r="O201" s="361">
        <v>0</v>
      </c>
      <c r="P201" s="361">
        <v>0</v>
      </c>
      <c r="Q201" s="361">
        <v>0</v>
      </c>
      <c r="R201" s="361">
        <v>0</v>
      </c>
      <c r="S201" s="361">
        <v>0</v>
      </c>
      <c r="T201" s="361">
        <v>0</v>
      </c>
      <c r="U201" s="361">
        <v>0</v>
      </c>
      <c r="V201" s="361">
        <v>0</v>
      </c>
      <c r="W201" s="361">
        <v>0</v>
      </c>
      <c r="X201" s="361">
        <v>0</v>
      </c>
      <c r="Y201" s="361">
        <v>0</v>
      </c>
      <c r="Z201" s="362" t="e">
        <f t="shared" si="33"/>
        <v>#N/A</v>
      </c>
      <c r="AA201" s="363"/>
    </row>
    <row r="202" spans="1:27" s="364" customFormat="1" ht="12.75" customHeight="1">
      <c r="A202" s="364">
        <f t="shared" si="25"/>
        <v>15</v>
      </c>
      <c r="B202" s="398">
        <v>310105020010299</v>
      </c>
      <c r="C202" s="401" t="s">
        <v>1118</v>
      </c>
      <c r="D202" s="359" t="e">
        <f>+IF(VLOOKUP(C202,'BG SISTEMA'!B181:G450,6,FALSE)=15,VLOOKUP('CA EF (2)'!C202,'BG SISTEMA'!B181:F450,5,FALSE),0)</f>
        <v>#N/A</v>
      </c>
      <c r="E202" s="360"/>
      <c r="F202" s="360"/>
      <c r="G202" s="361">
        <v>45000000000</v>
      </c>
      <c r="H202" s="361" t="e">
        <f t="shared" si="26"/>
        <v>#N/A</v>
      </c>
      <c r="I202" s="361">
        <v>0</v>
      </c>
      <c r="J202" s="361">
        <v>0</v>
      </c>
      <c r="K202" s="361">
        <v>0</v>
      </c>
      <c r="L202" s="361">
        <v>0</v>
      </c>
      <c r="M202" s="361">
        <v>0</v>
      </c>
      <c r="N202" s="361">
        <v>0</v>
      </c>
      <c r="O202" s="361">
        <v>0</v>
      </c>
      <c r="P202" s="361">
        <v>0</v>
      </c>
      <c r="Q202" s="361">
        <v>0</v>
      </c>
      <c r="R202" s="361">
        <v>0</v>
      </c>
      <c r="S202" s="361">
        <v>0</v>
      </c>
      <c r="T202" s="361">
        <v>0</v>
      </c>
      <c r="U202" s="361" t="e">
        <f t="shared" ref="U202" si="34">-$H202</f>
        <v>#N/A</v>
      </c>
      <c r="V202" s="361">
        <v>0</v>
      </c>
      <c r="W202" s="361">
        <v>0</v>
      </c>
      <c r="X202" s="361">
        <v>0</v>
      </c>
      <c r="Y202" s="361">
        <v>0</v>
      </c>
      <c r="Z202" s="362" t="e">
        <f t="shared" si="33"/>
        <v>#N/A</v>
      </c>
      <c r="AA202" s="365"/>
    </row>
    <row r="203" spans="1:27" s="364" customFormat="1" ht="12.75" customHeight="1">
      <c r="A203" s="364">
        <f t="shared" si="25"/>
        <v>5</v>
      </c>
      <c r="B203" s="399">
        <v>31040</v>
      </c>
      <c r="C203" s="400" t="s">
        <v>1798</v>
      </c>
      <c r="D203" s="359" t="e">
        <f>+IF(VLOOKUP(C203,'BG SISTEMA'!B182:G451,6,FALSE)=15,VLOOKUP('CA EF (2)'!C203,'BG SISTEMA'!B182:F451,5,FALSE),0)</f>
        <v>#N/A</v>
      </c>
      <c r="E203" s="360"/>
      <c r="F203" s="360"/>
      <c r="G203" s="361">
        <v>0</v>
      </c>
      <c r="H203" s="361" t="e">
        <f t="shared" si="26"/>
        <v>#N/A</v>
      </c>
      <c r="I203" s="361">
        <v>0</v>
      </c>
      <c r="J203" s="361">
        <v>0</v>
      </c>
      <c r="K203" s="361">
        <v>0</v>
      </c>
      <c r="L203" s="361">
        <v>0</v>
      </c>
      <c r="M203" s="361">
        <v>0</v>
      </c>
      <c r="N203" s="361">
        <v>0</v>
      </c>
      <c r="O203" s="361">
        <v>0</v>
      </c>
      <c r="P203" s="361">
        <v>0</v>
      </c>
      <c r="Q203" s="361">
        <v>0</v>
      </c>
      <c r="R203" s="361">
        <v>0</v>
      </c>
      <c r="S203" s="361">
        <v>0</v>
      </c>
      <c r="T203" s="361">
        <v>0</v>
      </c>
      <c r="U203" s="361">
        <v>0</v>
      </c>
      <c r="V203" s="361">
        <v>0</v>
      </c>
      <c r="W203" s="361">
        <v>0</v>
      </c>
      <c r="X203" s="361">
        <v>0</v>
      </c>
      <c r="Y203" s="361">
        <v>0</v>
      </c>
      <c r="Z203" s="362" t="e">
        <f t="shared" si="33"/>
        <v>#N/A</v>
      </c>
      <c r="AA203" s="365"/>
    </row>
    <row r="204" spans="1:27" s="364" customFormat="1" ht="12.75" customHeight="1">
      <c r="A204" s="364">
        <f t="shared" si="25"/>
        <v>8</v>
      </c>
      <c r="B204" s="399">
        <v>31040516</v>
      </c>
      <c r="C204" s="400" t="s">
        <v>1799</v>
      </c>
      <c r="D204" s="359" t="e">
        <f>+IF(VLOOKUP(C204,'BG SISTEMA'!B183:G452,6,FALSE)=15,VLOOKUP('CA EF (2)'!C204,'BG SISTEMA'!B183:F452,5,FALSE),0)</f>
        <v>#N/A</v>
      </c>
      <c r="E204" s="360"/>
      <c r="F204" s="360"/>
      <c r="G204" s="361">
        <v>0</v>
      </c>
      <c r="H204" s="361" t="e">
        <f t="shared" si="26"/>
        <v>#N/A</v>
      </c>
      <c r="I204" s="361">
        <v>0</v>
      </c>
      <c r="J204" s="361">
        <v>0</v>
      </c>
      <c r="K204" s="361">
        <v>0</v>
      </c>
      <c r="L204" s="361">
        <v>0</v>
      </c>
      <c r="M204" s="361">
        <v>0</v>
      </c>
      <c r="N204" s="361">
        <v>0</v>
      </c>
      <c r="O204" s="361">
        <v>0</v>
      </c>
      <c r="P204" s="361">
        <v>0</v>
      </c>
      <c r="Q204" s="361">
        <v>0</v>
      </c>
      <c r="R204" s="361">
        <v>0</v>
      </c>
      <c r="S204" s="361">
        <v>0</v>
      </c>
      <c r="T204" s="361">
        <v>0</v>
      </c>
      <c r="U204" s="361">
        <v>0</v>
      </c>
      <c r="V204" s="361">
        <v>0</v>
      </c>
      <c r="W204" s="361">
        <v>0</v>
      </c>
      <c r="X204" s="361">
        <v>0</v>
      </c>
      <c r="Y204" s="361">
        <v>0</v>
      </c>
      <c r="Z204" s="362" t="e">
        <f t="shared" si="33"/>
        <v>#N/A</v>
      </c>
      <c r="AA204" s="365"/>
    </row>
    <row r="205" spans="1:27" s="364" customFormat="1" ht="12.75" customHeight="1">
      <c r="A205" s="364">
        <f t="shared" si="25"/>
        <v>11</v>
      </c>
      <c r="B205" s="399">
        <v>31040516002</v>
      </c>
      <c r="C205" s="400" t="s">
        <v>1800</v>
      </c>
      <c r="D205" s="359" t="e">
        <f>+IF(VLOOKUP(C205,'BG SISTEMA'!B184:G453,6,FALSE)=15,VLOOKUP('CA EF (2)'!C205,'BG SISTEMA'!B184:F453,5,FALSE),0)</f>
        <v>#N/A</v>
      </c>
      <c r="E205" s="360"/>
      <c r="F205" s="360"/>
      <c r="G205" s="361">
        <v>0</v>
      </c>
      <c r="H205" s="361" t="e">
        <f t="shared" si="26"/>
        <v>#N/A</v>
      </c>
      <c r="I205" s="361">
        <v>0</v>
      </c>
      <c r="J205" s="361">
        <v>0</v>
      </c>
      <c r="K205" s="361">
        <v>0</v>
      </c>
      <c r="L205" s="361">
        <v>0</v>
      </c>
      <c r="M205" s="361">
        <v>0</v>
      </c>
      <c r="N205" s="361">
        <v>0</v>
      </c>
      <c r="O205" s="361">
        <v>0</v>
      </c>
      <c r="P205" s="361">
        <v>0</v>
      </c>
      <c r="Q205" s="361">
        <v>0</v>
      </c>
      <c r="R205" s="361">
        <v>0</v>
      </c>
      <c r="S205" s="361">
        <v>0</v>
      </c>
      <c r="T205" s="361">
        <v>0</v>
      </c>
      <c r="U205" s="361">
        <v>0</v>
      </c>
      <c r="V205" s="361">
        <v>0</v>
      </c>
      <c r="W205" s="361">
        <v>0</v>
      </c>
      <c r="X205" s="361">
        <v>0</v>
      </c>
      <c r="Y205" s="361">
        <v>0</v>
      </c>
      <c r="Z205" s="362" t="e">
        <f t="shared" si="33"/>
        <v>#N/A</v>
      </c>
      <c r="AA205" s="365"/>
    </row>
    <row r="206" spans="1:27" s="364" customFormat="1" ht="12.75" customHeight="1">
      <c r="A206" s="364">
        <f t="shared" si="25"/>
        <v>13</v>
      </c>
      <c r="B206" s="399">
        <v>3104051600201</v>
      </c>
      <c r="C206" s="400" t="s">
        <v>1800</v>
      </c>
      <c r="D206" s="359" t="e">
        <f>+IF(VLOOKUP(C206,'BG SISTEMA'!B185:G454,6,FALSE)=15,VLOOKUP('CA EF (2)'!C206,'BG SISTEMA'!B185:F454,5,FALSE),0)</f>
        <v>#N/A</v>
      </c>
      <c r="E206" s="360"/>
      <c r="F206" s="360"/>
      <c r="G206" s="361">
        <v>0</v>
      </c>
      <c r="H206" s="361" t="e">
        <f t="shared" si="26"/>
        <v>#N/A</v>
      </c>
      <c r="I206" s="361">
        <v>0</v>
      </c>
      <c r="J206" s="361">
        <v>0</v>
      </c>
      <c r="K206" s="361">
        <v>0</v>
      </c>
      <c r="L206" s="361">
        <v>0</v>
      </c>
      <c r="M206" s="361">
        <v>0</v>
      </c>
      <c r="N206" s="361">
        <v>0</v>
      </c>
      <c r="O206" s="361">
        <v>0</v>
      </c>
      <c r="P206" s="361">
        <v>0</v>
      </c>
      <c r="Q206" s="361">
        <v>0</v>
      </c>
      <c r="R206" s="361">
        <v>0</v>
      </c>
      <c r="S206" s="361">
        <v>0</v>
      </c>
      <c r="T206" s="361">
        <v>0</v>
      </c>
      <c r="U206" s="361">
        <v>0</v>
      </c>
      <c r="V206" s="361">
        <v>0</v>
      </c>
      <c r="W206" s="361">
        <v>0</v>
      </c>
      <c r="X206" s="361">
        <v>0</v>
      </c>
      <c r="Y206" s="361">
        <v>0</v>
      </c>
      <c r="Z206" s="362" t="e">
        <f t="shared" si="33"/>
        <v>#N/A</v>
      </c>
      <c r="AA206" s="365"/>
    </row>
    <row r="207" spans="1:27" s="364" customFormat="1" ht="12.75" customHeight="1">
      <c r="A207" s="364">
        <f t="shared" si="25"/>
        <v>15</v>
      </c>
      <c r="B207" s="398">
        <v>310405160020199</v>
      </c>
      <c r="C207" s="401" t="s">
        <v>1146</v>
      </c>
      <c r="D207" s="359" t="e">
        <f>+IF(VLOOKUP(C207,'BG SISTEMA'!B186:G455,6,FALSE)=15,VLOOKUP('CA EF (2)'!C207,'BG SISTEMA'!B186:F455,5,FALSE),0)</f>
        <v>#N/A</v>
      </c>
      <c r="E207" s="359" t="e">
        <f>+D207</f>
        <v>#N/A</v>
      </c>
      <c r="F207" s="360"/>
      <c r="G207" s="361">
        <v>0</v>
      </c>
      <c r="H207" s="361" t="e">
        <f t="shared" si="26"/>
        <v>#N/A</v>
      </c>
      <c r="I207" s="361">
        <v>0</v>
      </c>
      <c r="J207" s="361">
        <v>0</v>
      </c>
      <c r="K207" s="361">
        <v>0</v>
      </c>
      <c r="L207" s="361">
        <v>0</v>
      </c>
      <c r="M207" s="361">
        <v>0</v>
      </c>
      <c r="N207" s="361">
        <v>0</v>
      </c>
      <c r="O207" s="361">
        <v>0</v>
      </c>
      <c r="P207" s="361">
        <v>0</v>
      </c>
      <c r="Q207" s="361">
        <v>0</v>
      </c>
      <c r="R207" s="361">
        <v>0</v>
      </c>
      <c r="S207" s="361">
        <v>0</v>
      </c>
      <c r="T207" s="361">
        <v>0</v>
      </c>
      <c r="U207" s="361">
        <v>0</v>
      </c>
      <c r="V207" s="361">
        <v>0</v>
      </c>
      <c r="W207" s="361">
        <v>0</v>
      </c>
      <c r="X207" s="361">
        <v>0</v>
      </c>
      <c r="Y207" s="361">
        <v>0</v>
      </c>
      <c r="Z207" s="362" t="e">
        <f t="shared" si="33"/>
        <v>#N/A</v>
      </c>
      <c r="AA207" s="363"/>
    </row>
    <row r="208" spans="1:27" s="364" customFormat="1" ht="12.75" customHeight="1">
      <c r="A208" s="364">
        <f t="shared" si="25"/>
        <v>8</v>
      </c>
      <c r="B208" s="399">
        <v>31040518</v>
      </c>
      <c r="C208" s="400" t="s">
        <v>1801</v>
      </c>
      <c r="D208" s="359" t="e">
        <f>+IF(VLOOKUP(C208,'BG SISTEMA'!B187:G456,6,FALSE)=15,VLOOKUP('CA EF (2)'!C208,'BG SISTEMA'!B187:F456,5,FALSE),0)</f>
        <v>#N/A</v>
      </c>
      <c r="E208" s="360"/>
      <c r="F208" s="360"/>
      <c r="G208" s="361">
        <v>0</v>
      </c>
      <c r="H208" s="361" t="e">
        <f t="shared" si="26"/>
        <v>#N/A</v>
      </c>
      <c r="I208" s="361">
        <v>0</v>
      </c>
      <c r="J208" s="361">
        <v>0</v>
      </c>
      <c r="K208" s="361">
        <v>0</v>
      </c>
      <c r="L208" s="361">
        <v>0</v>
      </c>
      <c r="M208" s="361">
        <v>0</v>
      </c>
      <c r="N208" s="361">
        <v>0</v>
      </c>
      <c r="O208" s="361">
        <v>0</v>
      </c>
      <c r="P208" s="361">
        <v>0</v>
      </c>
      <c r="Q208" s="361">
        <v>0</v>
      </c>
      <c r="R208" s="361">
        <v>0</v>
      </c>
      <c r="S208" s="361">
        <v>0</v>
      </c>
      <c r="T208" s="361">
        <v>0</v>
      </c>
      <c r="U208" s="361">
        <v>0</v>
      </c>
      <c r="V208" s="361">
        <v>0</v>
      </c>
      <c r="W208" s="361">
        <v>0</v>
      </c>
      <c r="X208" s="361">
        <v>0</v>
      </c>
      <c r="Y208" s="361">
        <v>0</v>
      </c>
      <c r="Z208" s="362" t="e">
        <f t="shared" si="33"/>
        <v>#N/A</v>
      </c>
      <c r="AA208" s="365"/>
    </row>
    <row r="209" spans="1:27" s="364" customFormat="1" ht="12.75" customHeight="1">
      <c r="A209" s="364">
        <f t="shared" si="25"/>
        <v>11</v>
      </c>
      <c r="B209" s="399">
        <v>31040518002</v>
      </c>
      <c r="C209" s="400" t="s">
        <v>1802</v>
      </c>
      <c r="D209" s="359" t="e">
        <f>+IF(VLOOKUP(C209,'BG SISTEMA'!B188:G457,6,FALSE)=15,VLOOKUP('CA EF (2)'!C209,'BG SISTEMA'!B188:F457,5,FALSE),0)</f>
        <v>#N/A</v>
      </c>
      <c r="E209" s="360"/>
      <c r="F209" s="360"/>
      <c r="G209" s="361">
        <v>0</v>
      </c>
      <c r="H209" s="361" t="e">
        <f t="shared" si="26"/>
        <v>#N/A</v>
      </c>
      <c r="I209" s="361">
        <v>0</v>
      </c>
      <c r="J209" s="361">
        <v>0</v>
      </c>
      <c r="K209" s="361">
        <v>0</v>
      </c>
      <c r="L209" s="361">
        <v>0</v>
      </c>
      <c r="M209" s="361">
        <v>0</v>
      </c>
      <c r="N209" s="361">
        <v>0</v>
      </c>
      <c r="O209" s="361">
        <v>0</v>
      </c>
      <c r="P209" s="361">
        <v>0</v>
      </c>
      <c r="Q209" s="361">
        <v>0</v>
      </c>
      <c r="R209" s="361">
        <v>0</v>
      </c>
      <c r="S209" s="361">
        <v>0</v>
      </c>
      <c r="T209" s="361">
        <v>0</v>
      </c>
      <c r="U209" s="361">
        <v>0</v>
      </c>
      <c r="V209" s="361">
        <v>0</v>
      </c>
      <c r="W209" s="361">
        <v>0</v>
      </c>
      <c r="X209" s="361">
        <v>0</v>
      </c>
      <c r="Y209" s="361">
        <v>0</v>
      </c>
      <c r="Z209" s="362" t="e">
        <f t="shared" si="33"/>
        <v>#N/A</v>
      </c>
      <c r="AA209" s="365"/>
    </row>
    <row r="210" spans="1:27" s="364" customFormat="1" ht="12.75" customHeight="1">
      <c r="A210" s="364">
        <f t="shared" si="25"/>
        <v>13</v>
      </c>
      <c r="B210" s="399">
        <v>3104051800201</v>
      </c>
      <c r="C210" s="400" t="s">
        <v>1802</v>
      </c>
      <c r="D210" s="359" t="e">
        <f>+IF(VLOOKUP(C210,'BG SISTEMA'!B189:G458,6,FALSE)=15,VLOOKUP('CA EF (2)'!C210,'BG SISTEMA'!B189:F458,5,FALSE),0)</f>
        <v>#N/A</v>
      </c>
      <c r="E210" s="359"/>
      <c r="F210" s="360"/>
      <c r="G210" s="361">
        <v>0</v>
      </c>
      <c r="H210" s="361" t="e">
        <f t="shared" si="26"/>
        <v>#N/A</v>
      </c>
      <c r="I210" s="361">
        <v>0</v>
      </c>
      <c r="J210" s="361">
        <v>0</v>
      </c>
      <c r="K210" s="361">
        <v>0</v>
      </c>
      <c r="L210" s="361">
        <v>0</v>
      </c>
      <c r="M210" s="361">
        <v>0</v>
      </c>
      <c r="N210" s="361">
        <v>0</v>
      </c>
      <c r="O210" s="361">
        <v>0</v>
      </c>
      <c r="P210" s="361">
        <v>0</v>
      </c>
      <c r="Q210" s="361">
        <v>0</v>
      </c>
      <c r="R210" s="361">
        <v>0</v>
      </c>
      <c r="S210" s="361">
        <v>0</v>
      </c>
      <c r="T210" s="361">
        <v>0</v>
      </c>
      <c r="U210" s="361">
        <v>0</v>
      </c>
      <c r="V210" s="361">
        <v>0</v>
      </c>
      <c r="W210" s="361">
        <v>0</v>
      </c>
      <c r="X210" s="361">
        <v>0</v>
      </c>
      <c r="Y210" s="361">
        <v>0</v>
      </c>
      <c r="Z210" s="362" t="e">
        <f t="shared" si="33"/>
        <v>#N/A</v>
      </c>
      <c r="AA210" s="365"/>
    </row>
    <row r="211" spans="1:27" s="364" customFormat="1" ht="12.75" customHeight="1">
      <c r="A211" s="364">
        <f t="shared" si="25"/>
        <v>15</v>
      </c>
      <c r="B211" s="398">
        <v>310405180020199</v>
      </c>
      <c r="C211" s="401" t="s">
        <v>1150</v>
      </c>
      <c r="D211" s="359" t="e">
        <f>+IF(VLOOKUP(C211,'BG SISTEMA'!B190:G459,6,FALSE)=15,VLOOKUP('CA EF (2)'!C211,'BG SISTEMA'!B190:F459,5,FALSE),0)</f>
        <v>#N/A</v>
      </c>
      <c r="E211" s="359" t="e">
        <f>+D211</f>
        <v>#N/A</v>
      </c>
      <c r="F211" s="360" t="e">
        <f>+E207</f>
        <v>#N/A</v>
      </c>
      <c r="G211" s="361">
        <v>1898251374.8736999</v>
      </c>
      <c r="H211" s="361" t="e">
        <f t="shared" si="26"/>
        <v>#N/A</v>
      </c>
      <c r="I211" s="361">
        <v>0</v>
      </c>
      <c r="J211" s="361">
        <v>0</v>
      </c>
      <c r="K211" s="361">
        <v>0</v>
      </c>
      <c r="L211" s="361">
        <v>0</v>
      </c>
      <c r="M211" s="361">
        <v>0</v>
      </c>
      <c r="N211" s="361" t="e">
        <f t="shared" ref="N211" si="35">-$H211</f>
        <v>#N/A</v>
      </c>
      <c r="O211" s="361">
        <v>0</v>
      </c>
      <c r="P211" s="361">
        <v>0</v>
      </c>
      <c r="Q211" s="361">
        <v>0</v>
      </c>
      <c r="R211" s="361">
        <v>0</v>
      </c>
      <c r="S211" s="361">
        <v>0</v>
      </c>
      <c r="T211" s="361">
        <v>0</v>
      </c>
      <c r="U211" s="361">
        <v>0</v>
      </c>
      <c r="V211" s="361">
        <v>0</v>
      </c>
      <c r="W211" s="361">
        <v>0</v>
      </c>
      <c r="X211" s="361">
        <v>0</v>
      </c>
      <c r="Y211" s="361">
        <v>0</v>
      </c>
      <c r="Z211" s="362" t="e">
        <f t="shared" si="33"/>
        <v>#N/A</v>
      </c>
      <c r="AA211" s="365"/>
    </row>
    <row r="212" spans="1:27" s="364" customFormat="1" ht="12.75" customHeight="1">
      <c r="A212" s="364">
        <f t="shared" si="25"/>
        <v>1</v>
      </c>
      <c r="B212" s="399">
        <v>6</v>
      </c>
      <c r="C212" s="400" t="s">
        <v>180</v>
      </c>
      <c r="D212" s="359" t="e">
        <f>+IF(VLOOKUP(C212,'BG SISTEMA'!B191:G460,6,FALSE)=15,VLOOKUP('CA EF (2)'!C212,'BG SISTEMA'!B191:F460,5,FALSE),0)</f>
        <v>#N/A</v>
      </c>
      <c r="E212" s="360"/>
      <c r="F212" s="360"/>
      <c r="G212" s="361">
        <v>0</v>
      </c>
      <c r="H212" s="361" t="e">
        <f t="shared" ref="H212:H250" si="36">+D212-E212+F212-G212</f>
        <v>#N/A</v>
      </c>
      <c r="I212" s="361">
        <v>0</v>
      </c>
      <c r="J212" s="361">
        <v>0</v>
      </c>
      <c r="K212" s="361">
        <v>0</v>
      </c>
      <c r="L212" s="361">
        <v>0</v>
      </c>
      <c r="M212" s="361">
        <v>0</v>
      </c>
      <c r="N212" s="361">
        <v>0</v>
      </c>
      <c r="O212" s="361">
        <v>0</v>
      </c>
      <c r="P212" s="361">
        <v>0</v>
      </c>
      <c r="Q212" s="361">
        <v>0</v>
      </c>
      <c r="R212" s="361">
        <v>0</v>
      </c>
      <c r="S212" s="361">
        <v>0</v>
      </c>
      <c r="T212" s="361">
        <v>0</v>
      </c>
      <c r="U212" s="361">
        <v>0</v>
      </c>
      <c r="V212" s="361">
        <v>0</v>
      </c>
      <c r="W212" s="361">
        <v>0</v>
      </c>
      <c r="X212" s="361">
        <v>0</v>
      </c>
      <c r="Y212" s="361">
        <v>0</v>
      </c>
      <c r="Z212" s="362" t="e">
        <f t="shared" si="33"/>
        <v>#N/A</v>
      </c>
      <c r="AA212" s="365"/>
    </row>
    <row r="213" spans="1:27" s="364" customFormat="1" ht="12.75" customHeight="1">
      <c r="A213" s="364">
        <f t="shared" si="25"/>
        <v>2</v>
      </c>
      <c r="B213" s="399">
        <v>61</v>
      </c>
      <c r="C213" s="400" t="s">
        <v>1803</v>
      </c>
      <c r="D213" s="359" t="e">
        <f>+IF(VLOOKUP(C213,'BG SISTEMA'!B192:G461,6,FALSE)=15,VLOOKUP('CA EF (2)'!C213,'BG SISTEMA'!B192:F461,5,FALSE),0)</f>
        <v>#N/A</v>
      </c>
      <c r="E213" s="360"/>
      <c r="F213" s="360"/>
      <c r="G213" s="361">
        <v>0</v>
      </c>
      <c r="H213" s="361" t="e">
        <f t="shared" si="36"/>
        <v>#N/A</v>
      </c>
      <c r="I213" s="361">
        <v>0</v>
      </c>
      <c r="J213" s="361">
        <v>0</v>
      </c>
      <c r="K213" s="361">
        <v>0</v>
      </c>
      <c r="L213" s="361">
        <v>0</v>
      </c>
      <c r="M213" s="361">
        <v>0</v>
      </c>
      <c r="N213" s="361">
        <v>0</v>
      </c>
      <c r="O213" s="361">
        <v>0</v>
      </c>
      <c r="P213" s="361">
        <v>0</v>
      </c>
      <c r="Q213" s="361">
        <v>0</v>
      </c>
      <c r="R213" s="361">
        <v>0</v>
      </c>
      <c r="S213" s="361">
        <v>0</v>
      </c>
      <c r="T213" s="361">
        <v>0</v>
      </c>
      <c r="U213" s="361">
        <v>0</v>
      </c>
      <c r="V213" s="361">
        <v>0</v>
      </c>
      <c r="W213" s="361">
        <v>0</v>
      </c>
      <c r="X213" s="361">
        <v>0</v>
      </c>
      <c r="Y213" s="361">
        <v>0</v>
      </c>
      <c r="Z213" s="362" t="e">
        <f t="shared" si="33"/>
        <v>#N/A</v>
      </c>
      <c r="AA213" s="363"/>
    </row>
    <row r="214" spans="1:27" s="364" customFormat="1" ht="12.75" customHeight="1">
      <c r="A214" s="364">
        <f t="shared" si="25"/>
        <v>5</v>
      </c>
      <c r="B214" s="399">
        <v>61020</v>
      </c>
      <c r="C214" s="400" t="s">
        <v>1804</v>
      </c>
      <c r="D214" s="359" t="e">
        <f>+IF(VLOOKUP(C214,'BG SISTEMA'!B193:G462,6,FALSE)=15,VLOOKUP('CA EF (2)'!C214,'BG SISTEMA'!B193:F462,5,FALSE),0)</f>
        <v>#N/A</v>
      </c>
      <c r="E214" s="360"/>
      <c r="F214" s="360"/>
      <c r="G214" s="361">
        <v>0</v>
      </c>
      <c r="H214" s="361" t="e">
        <f t="shared" si="36"/>
        <v>#N/A</v>
      </c>
      <c r="I214" s="361">
        <v>0</v>
      </c>
      <c r="J214" s="361">
        <v>0</v>
      </c>
      <c r="K214" s="361">
        <v>0</v>
      </c>
      <c r="L214" s="361">
        <v>0</v>
      </c>
      <c r="M214" s="361">
        <v>0</v>
      </c>
      <c r="N214" s="361">
        <v>0</v>
      </c>
      <c r="O214" s="361">
        <v>0</v>
      </c>
      <c r="P214" s="361">
        <v>0</v>
      </c>
      <c r="Q214" s="361">
        <v>0</v>
      </c>
      <c r="R214" s="361">
        <v>0</v>
      </c>
      <c r="S214" s="361">
        <v>0</v>
      </c>
      <c r="T214" s="361">
        <v>0</v>
      </c>
      <c r="U214" s="361">
        <v>0</v>
      </c>
      <c r="V214" s="361">
        <v>0</v>
      </c>
      <c r="W214" s="361">
        <v>0</v>
      </c>
      <c r="X214" s="361">
        <v>0</v>
      </c>
      <c r="Y214" s="361">
        <v>0</v>
      </c>
      <c r="Z214" s="362" t="e">
        <f t="shared" si="33"/>
        <v>#N/A</v>
      </c>
      <c r="AA214" s="365"/>
    </row>
    <row r="215" spans="1:27" s="364" customFormat="1" ht="12.75" customHeight="1">
      <c r="A215" s="364">
        <f t="shared" si="25"/>
        <v>8</v>
      </c>
      <c r="B215" s="399">
        <v>61020710</v>
      </c>
      <c r="C215" s="400" t="s">
        <v>1805</v>
      </c>
      <c r="D215" s="359" t="e">
        <f>+IF(VLOOKUP(C215,'BG SISTEMA'!B194:G463,6,FALSE)=15,VLOOKUP('CA EF (2)'!C215,'BG SISTEMA'!B194:F463,5,FALSE),0)</f>
        <v>#N/A</v>
      </c>
      <c r="E215" s="360"/>
      <c r="F215" s="360"/>
      <c r="G215" s="361">
        <v>0</v>
      </c>
      <c r="H215" s="361" t="e">
        <f t="shared" si="36"/>
        <v>#N/A</v>
      </c>
      <c r="I215" s="361">
        <v>0</v>
      </c>
      <c r="J215" s="361">
        <v>0</v>
      </c>
      <c r="K215" s="361">
        <v>0</v>
      </c>
      <c r="L215" s="361">
        <v>0</v>
      </c>
      <c r="M215" s="361">
        <v>0</v>
      </c>
      <c r="N215" s="361">
        <v>0</v>
      </c>
      <c r="O215" s="361">
        <v>0</v>
      </c>
      <c r="P215" s="361">
        <v>0</v>
      </c>
      <c r="Q215" s="361">
        <v>0</v>
      </c>
      <c r="R215" s="361">
        <v>0</v>
      </c>
      <c r="S215" s="361">
        <v>0</v>
      </c>
      <c r="T215" s="361">
        <v>0</v>
      </c>
      <c r="U215" s="361">
        <v>0</v>
      </c>
      <c r="V215" s="361">
        <v>0</v>
      </c>
      <c r="W215" s="361">
        <v>0</v>
      </c>
      <c r="X215" s="361">
        <v>0</v>
      </c>
      <c r="Y215" s="361">
        <v>0</v>
      </c>
      <c r="Z215" s="362" t="e">
        <f t="shared" si="33"/>
        <v>#N/A</v>
      </c>
      <c r="AA215" s="365"/>
    </row>
    <row r="216" spans="1:27" s="364" customFormat="1" ht="12.75" customHeight="1">
      <c r="A216" s="364">
        <f t="shared" si="25"/>
        <v>11</v>
      </c>
      <c r="B216" s="399">
        <v>61020710001</v>
      </c>
      <c r="C216" s="400" t="s">
        <v>1806</v>
      </c>
      <c r="D216" s="359" t="e">
        <f>+IF(VLOOKUP(C216,'BG SISTEMA'!B195:G464,6,FALSE)=15,VLOOKUP('CA EF (2)'!C216,'BG SISTEMA'!B195:F464,5,FALSE),0)</f>
        <v>#N/A</v>
      </c>
      <c r="E216" s="360"/>
      <c r="F216" s="360"/>
      <c r="G216" s="361">
        <v>0</v>
      </c>
      <c r="H216" s="361" t="e">
        <f t="shared" si="36"/>
        <v>#N/A</v>
      </c>
      <c r="I216" s="361">
        <v>0</v>
      </c>
      <c r="J216" s="361">
        <v>0</v>
      </c>
      <c r="K216" s="361">
        <v>0</v>
      </c>
      <c r="L216" s="361">
        <v>0</v>
      </c>
      <c r="M216" s="361">
        <v>0</v>
      </c>
      <c r="N216" s="361">
        <v>0</v>
      </c>
      <c r="O216" s="361">
        <v>0</v>
      </c>
      <c r="P216" s="361">
        <v>0</v>
      </c>
      <c r="Q216" s="361">
        <v>0</v>
      </c>
      <c r="R216" s="361">
        <v>0</v>
      </c>
      <c r="S216" s="361">
        <v>0</v>
      </c>
      <c r="T216" s="361">
        <v>0</v>
      </c>
      <c r="U216" s="361">
        <v>0</v>
      </c>
      <c r="V216" s="361">
        <v>0</v>
      </c>
      <c r="W216" s="361">
        <v>0</v>
      </c>
      <c r="X216" s="361">
        <v>0</v>
      </c>
      <c r="Y216" s="361">
        <v>0</v>
      </c>
      <c r="Z216" s="362" t="e">
        <f t="shared" si="33"/>
        <v>#N/A</v>
      </c>
      <c r="AA216" s="365"/>
    </row>
    <row r="217" spans="1:27" s="364" customFormat="1" ht="12.75" customHeight="1">
      <c r="A217" s="364">
        <f t="shared" ref="A217:A280" si="37">+LEN(B217)</f>
        <v>13</v>
      </c>
      <c r="B217" s="399">
        <v>6102071000101</v>
      </c>
      <c r="C217" s="400" t="s">
        <v>1806</v>
      </c>
      <c r="D217" s="359" t="e">
        <f>+IF(VLOOKUP(C217,'BG SISTEMA'!B196:G465,6,FALSE)=15,VLOOKUP('CA EF (2)'!C217,'BG SISTEMA'!B196:F465,5,FALSE),0)</f>
        <v>#N/A</v>
      </c>
      <c r="E217" s="360"/>
      <c r="F217" s="360"/>
      <c r="G217" s="361">
        <v>0</v>
      </c>
      <c r="H217" s="361" t="e">
        <f t="shared" si="36"/>
        <v>#N/A</v>
      </c>
      <c r="I217" s="361">
        <v>0</v>
      </c>
      <c r="J217" s="361">
        <v>0</v>
      </c>
      <c r="K217" s="361">
        <v>0</v>
      </c>
      <c r="L217" s="361">
        <v>0</v>
      </c>
      <c r="M217" s="361">
        <v>0</v>
      </c>
      <c r="N217" s="361">
        <v>0</v>
      </c>
      <c r="O217" s="361">
        <v>0</v>
      </c>
      <c r="P217" s="361">
        <v>0</v>
      </c>
      <c r="Q217" s="361">
        <v>0</v>
      </c>
      <c r="R217" s="361">
        <v>0</v>
      </c>
      <c r="S217" s="361">
        <v>0</v>
      </c>
      <c r="T217" s="361">
        <v>0</v>
      </c>
      <c r="U217" s="361">
        <v>0</v>
      </c>
      <c r="V217" s="361">
        <v>0</v>
      </c>
      <c r="W217" s="361">
        <v>0</v>
      </c>
      <c r="X217" s="361">
        <v>0</v>
      </c>
      <c r="Y217" s="361">
        <v>0</v>
      </c>
      <c r="Z217" s="362" t="e">
        <f t="shared" si="33"/>
        <v>#N/A</v>
      </c>
      <c r="AA217" s="365"/>
    </row>
    <row r="218" spans="1:27" s="364" customFormat="1" ht="12.75" customHeight="1">
      <c r="A218" s="364">
        <f t="shared" si="37"/>
        <v>15</v>
      </c>
      <c r="B218" s="398">
        <v>610207100010101</v>
      </c>
      <c r="C218" s="401" t="s">
        <v>1183</v>
      </c>
      <c r="D218" s="359" t="e">
        <f>+IF(VLOOKUP(C218,'BG SISTEMA'!B197:G466,6,FALSE)=15,VLOOKUP('CA EF (2)'!C218,'BG SISTEMA'!B197:F466,5,FALSE),0)</f>
        <v>#N/A</v>
      </c>
      <c r="E218" s="360"/>
      <c r="F218" s="360"/>
      <c r="G218" s="361">
        <v>0</v>
      </c>
      <c r="H218" s="361" t="e">
        <f t="shared" si="36"/>
        <v>#N/A</v>
      </c>
      <c r="I218" s="361" t="e">
        <f t="shared" ref="I218:I219" si="38">-$H218</f>
        <v>#N/A</v>
      </c>
      <c r="J218" s="361">
        <v>0</v>
      </c>
      <c r="K218" s="361">
        <v>0</v>
      </c>
      <c r="L218" s="361">
        <v>0</v>
      </c>
      <c r="M218" s="361">
        <v>0</v>
      </c>
      <c r="N218" s="361">
        <v>0</v>
      </c>
      <c r="O218" s="361">
        <v>0</v>
      </c>
      <c r="P218" s="361">
        <v>0</v>
      </c>
      <c r="Q218" s="361">
        <v>0</v>
      </c>
      <c r="R218" s="361">
        <v>0</v>
      </c>
      <c r="S218" s="361">
        <v>0</v>
      </c>
      <c r="T218" s="361">
        <v>0</v>
      </c>
      <c r="U218" s="361">
        <v>0</v>
      </c>
      <c r="V218" s="361">
        <v>0</v>
      </c>
      <c r="W218" s="361">
        <v>0</v>
      </c>
      <c r="X218" s="361">
        <v>0</v>
      </c>
      <c r="Y218" s="361">
        <v>0</v>
      </c>
      <c r="Z218" s="362" t="e">
        <f t="shared" si="33"/>
        <v>#N/A</v>
      </c>
      <c r="AA218" s="365"/>
    </row>
    <row r="219" spans="1:27" s="364" customFormat="1" ht="12.75" customHeight="1">
      <c r="A219" s="364">
        <f t="shared" si="37"/>
        <v>15</v>
      </c>
      <c r="B219" s="398">
        <v>610207100010199</v>
      </c>
      <c r="C219" s="401" t="s">
        <v>1184</v>
      </c>
      <c r="D219" s="359" t="e">
        <f>+IF(VLOOKUP(C219,'BG SISTEMA'!B198:G467,6,FALSE)=15,VLOOKUP('CA EF (2)'!C219,'BG SISTEMA'!B198:F467,5,FALSE),0)</f>
        <v>#N/A</v>
      </c>
      <c r="E219" s="360"/>
      <c r="F219" s="360"/>
      <c r="G219" s="361">
        <v>0</v>
      </c>
      <c r="H219" s="361" t="e">
        <f t="shared" si="36"/>
        <v>#N/A</v>
      </c>
      <c r="I219" s="361" t="e">
        <f t="shared" si="38"/>
        <v>#N/A</v>
      </c>
      <c r="J219" s="361">
        <v>0</v>
      </c>
      <c r="K219" s="361">
        <v>0</v>
      </c>
      <c r="L219" s="361">
        <v>0</v>
      </c>
      <c r="M219" s="361">
        <v>0</v>
      </c>
      <c r="N219" s="361">
        <v>0</v>
      </c>
      <c r="O219" s="361">
        <v>0</v>
      </c>
      <c r="P219" s="361">
        <v>0</v>
      </c>
      <c r="Q219" s="361">
        <v>0</v>
      </c>
      <c r="R219" s="361">
        <v>0</v>
      </c>
      <c r="S219" s="361">
        <v>0</v>
      </c>
      <c r="T219" s="361">
        <v>0</v>
      </c>
      <c r="U219" s="361">
        <v>0</v>
      </c>
      <c r="V219" s="361">
        <v>0</v>
      </c>
      <c r="W219" s="361">
        <v>0</v>
      </c>
      <c r="X219" s="361">
        <v>0</v>
      </c>
      <c r="Y219" s="361">
        <v>0</v>
      </c>
      <c r="Z219" s="362" t="e">
        <f t="shared" si="33"/>
        <v>#N/A</v>
      </c>
      <c r="AA219" s="365"/>
    </row>
    <row r="220" spans="1:27" s="364" customFormat="1" ht="12.75" customHeight="1">
      <c r="A220" s="364">
        <f t="shared" si="37"/>
        <v>5</v>
      </c>
      <c r="B220" s="399">
        <v>61040</v>
      </c>
      <c r="C220" s="400" t="s">
        <v>1807</v>
      </c>
      <c r="D220" s="359" t="e">
        <f>+IF(VLOOKUP(C220,'BG SISTEMA'!B199:G468,6,FALSE)=15,VLOOKUP('CA EF (2)'!C220,'BG SISTEMA'!B199:F468,5,FALSE),0)</f>
        <v>#N/A</v>
      </c>
      <c r="E220" s="360"/>
      <c r="F220" s="360"/>
      <c r="G220" s="361">
        <v>0</v>
      </c>
      <c r="H220" s="361" t="e">
        <f t="shared" si="36"/>
        <v>#N/A</v>
      </c>
      <c r="I220" s="361">
        <v>0</v>
      </c>
      <c r="J220" s="361">
        <v>0</v>
      </c>
      <c r="K220" s="361">
        <v>0</v>
      </c>
      <c r="L220" s="361">
        <v>0</v>
      </c>
      <c r="M220" s="361">
        <v>0</v>
      </c>
      <c r="N220" s="361">
        <v>0</v>
      </c>
      <c r="O220" s="361">
        <v>0</v>
      </c>
      <c r="P220" s="361">
        <v>0</v>
      </c>
      <c r="Q220" s="361">
        <v>0</v>
      </c>
      <c r="R220" s="361">
        <v>0</v>
      </c>
      <c r="S220" s="361">
        <v>0</v>
      </c>
      <c r="T220" s="361">
        <v>0</v>
      </c>
      <c r="U220" s="361">
        <v>0</v>
      </c>
      <c r="V220" s="361">
        <v>0</v>
      </c>
      <c r="W220" s="361">
        <v>0</v>
      </c>
      <c r="X220" s="361">
        <v>0</v>
      </c>
      <c r="Y220" s="361">
        <v>0</v>
      </c>
      <c r="Z220" s="362" t="e">
        <f t="shared" si="33"/>
        <v>#N/A</v>
      </c>
      <c r="AA220" s="365"/>
    </row>
    <row r="221" spans="1:27" s="364" customFormat="1" ht="12.75" customHeight="1">
      <c r="A221" s="364">
        <f t="shared" si="37"/>
        <v>8</v>
      </c>
      <c r="B221" s="399">
        <v>61040742</v>
      </c>
      <c r="C221" s="400" t="s">
        <v>1808</v>
      </c>
      <c r="D221" s="359" t="e">
        <f>+IF(VLOOKUP(C221,'BG SISTEMA'!B200:G469,6,FALSE)=15,VLOOKUP('CA EF (2)'!C221,'BG SISTEMA'!B200:F469,5,FALSE),0)</f>
        <v>#N/A</v>
      </c>
      <c r="E221" s="360"/>
      <c r="F221" s="360"/>
      <c r="G221" s="361">
        <v>0</v>
      </c>
      <c r="H221" s="361" t="e">
        <f t="shared" si="36"/>
        <v>#N/A</v>
      </c>
      <c r="I221" s="361">
        <v>0</v>
      </c>
      <c r="J221" s="361">
        <v>0</v>
      </c>
      <c r="K221" s="361">
        <v>0</v>
      </c>
      <c r="L221" s="361">
        <v>0</v>
      </c>
      <c r="M221" s="361">
        <v>0</v>
      </c>
      <c r="N221" s="361">
        <v>0</v>
      </c>
      <c r="O221" s="361">
        <v>0</v>
      </c>
      <c r="P221" s="361">
        <v>0</v>
      </c>
      <c r="Q221" s="361">
        <v>0</v>
      </c>
      <c r="R221" s="361">
        <v>0</v>
      </c>
      <c r="S221" s="361">
        <v>0</v>
      </c>
      <c r="T221" s="361">
        <v>0</v>
      </c>
      <c r="U221" s="361">
        <v>0</v>
      </c>
      <c r="V221" s="361">
        <v>0</v>
      </c>
      <c r="W221" s="361">
        <v>0</v>
      </c>
      <c r="X221" s="361">
        <v>0</v>
      </c>
      <c r="Y221" s="361">
        <v>0</v>
      </c>
      <c r="Z221" s="362" t="e">
        <f t="shared" si="33"/>
        <v>#N/A</v>
      </c>
      <c r="AA221" s="365"/>
    </row>
    <row r="222" spans="1:27" s="364" customFormat="1" ht="12.75" customHeight="1">
      <c r="A222" s="364">
        <f t="shared" si="37"/>
        <v>11</v>
      </c>
      <c r="B222" s="399">
        <v>61040742001</v>
      </c>
      <c r="C222" s="400" t="s">
        <v>1809</v>
      </c>
      <c r="D222" s="359" t="e">
        <f>+IF(VLOOKUP(C222,'BG SISTEMA'!B201:G470,6,FALSE)=15,VLOOKUP('CA EF (2)'!C222,'BG SISTEMA'!B201:F470,5,FALSE),0)</f>
        <v>#N/A</v>
      </c>
      <c r="E222" s="360"/>
      <c r="F222" s="360"/>
      <c r="G222" s="361">
        <v>0</v>
      </c>
      <c r="H222" s="361" t="e">
        <f t="shared" si="36"/>
        <v>#N/A</v>
      </c>
      <c r="I222" s="361">
        <v>0</v>
      </c>
      <c r="J222" s="361">
        <v>0</v>
      </c>
      <c r="K222" s="361">
        <v>0</v>
      </c>
      <c r="L222" s="361">
        <v>0</v>
      </c>
      <c r="M222" s="361">
        <v>0</v>
      </c>
      <c r="N222" s="361">
        <v>0</v>
      </c>
      <c r="O222" s="361">
        <v>0</v>
      </c>
      <c r="P222" s="361">
        <v>0</v>
      </c>
      <c r="Q222" s="361">
        <v>0</v>
      </c>
      <c r="R222" s="361">
        <v>0</v>
      </c>
      <c r="S222" s="361">
        <v>0</v>
      </c>
      <c r="T222" s="361">
        <v>0</v>
      </c>
      <c r="U222" s="361">
        <v>0</v>
      </c>
      <c r="V222" s="361">
        <v>0</v>
      </c>
      <c r="W222" s="361">
        <v>0</v>
      </c>
      <c r="X222" s="361">
        <v>0</v>
      </c>
      <c r="Y222" s="361">
        <v>0</v>
      </c>
      <c r="Z222" s="362" t="e">
        <f t="shared" si="33"/>
        <v>#N/A</v>
      </c>
      <c r="AA222" s="365"/>
    </row>
    <row r="223" spans="1:27" s="364" customFormat="1" ht="12.75" customHeight="1">
      <c r="A223" s="364">
        <f t="shared" si="37"/>
        <v>13</v>
      </c>
      <c r="B223" s="399">
        <v>6104074200101</v>
      </c>
      <c r="C223" s="400" t="s">
        <v>1809</v>
      </c>
      <c r="D223" s="359" t="e">
        <f>+IF(VLOOKUP(C223,'BG SISTEMA'!B202:G471,6,FALSE)=15,VLOOKUP('CA EF (2)'!C223,'BG SISTEMA'!B202:F471,5,FALSE),0)</f>
        <v>#N/A</v>
      </c>
      <c r="E223" s="360"/>
      <c r="F223" s="360"/>
      <c r="G223" s="361">
        <v>0</v>
      </c>
      <c r="H223" s="361" t="e">
        <f t="shared" si="36"/>
        <v>#N/A</v>
      </c>
      <c r="I223" s="361">
        <v>0</v>
      </c>
      <c r="J223" s="361">
        <v>0</v>
      </c>
      <c r="K223" s="361">
        <v>0</v>
      </c>
      <c r="L223" s="361">
        <v>0</v>
      </c>
      <c r="M223" s="361">
        <v>0</v>
      </c>
      <c r="N223" s="361">
        <v>0</v>
      </c>
      <c r="O223" s="361">
        <v>0</v>
      </c>
      <c r="P223" s="361">
        <v>0</v>
      </c>
      <c r="Q223" s="361">
        <v>0</v>
      </c>
      <c r="R223" s="361">
        <v>0</v>
      </c>
      <c r="S223" s="361">
        <v>0</v>
      </c>
      <c r="T223" s="361">
        <v>0</v>
      </c>
      <c r="U223" s="361">
        <v>0</v>
      </c>
      <c r="V223" s="361">
        <v>0</v>
      </c>
      <c r="W223" s="361">
        <v>0</v>
      </c>
      <c r="X223" s="361">
        <v>0</v>
      </c>
      <c r="Y223" s="361">
        <v>0</v>
      </c>
      <c r="Z223" s="362" t="e">
        <f t="shared" si="33"/>
        <v>#N/A</v>
      </c>
      <c r="AA223" s="365"/>
    </row>
    <row r="224" spans="1:27" s="364" customFormat="1" ht="12.75" customHeight="1">
      <c r="A224" s="364">
        <f t="shared" si="37"/>
        <v>15</v>
      </c>
      <c r="B224" s="398">
        <v>610407420010199</v>
      </c>
      <c r="C224" s="401" t="s">
        <v>1256</v>
      </c>
      <c r="D224" s="359" t="e">
        <f>+IF(VLOOKUP(C224,'BG SISTEMA'!B203:G472,6,FALSE)=15,VLOOKUP('CA EF (2)'!C224,'BG SISTEMA'!B203:F472,5,FALSE),0)</f>
        <v>#N/A</v>
      </c>
      <c r="E224" s="360"/>
      <c r="F224" s="360"/>
      <c r="G224" s="361">
        <v>0</v>
      </c>
      <c r="H224" s="361" t="e">
        <f t="shared" si="36"/>
        <v>#N/A</v>
      </c>
      <c r="I224" s="361">
        <v>0</v>
      </c>
      <c r="J224" s="361">
        <v>0</v>
      </c>
      <c r="K224" s="361">
        <v>0</v>
      </c>
      <c r="L224" s="361">
        <v>0</v>
      </c>
      <c r="M224" s="361">
        <v>0</v>
      </c>
      <c r="N224" s="361">
        <v>0</v>
      </c>
      <c r="O224" s="361">
        <v>0</v>
      </c>
      <c r="P224" s="361">
        <v>0</v>
      </c>
      <c r="Q224" s="361">
        <v>0</v>
      </c>
      <c r="R224" s="361">
        <v>0</v>
      </c>
      <c r="S224" s="361" t="e">
        <f t="shared" ref="S224" si="39">-$H224</f>
        <v>#N/A</v>
      </c>
      <c r="T224" s="361">
        <v>0</v>
      </c>
      <c r="U224" s="361">
        <v>0</v>
      </c>
      <c r="V224" s="361">
        <v>0</v>
      </c>
      <c r="W224" s="361">
        <v>0</v>
      </c>
      <c r="X224" s="361">
        <v>0</v>
      </c>
      <c r="Y224" s="361">
        <v>0</v>
      </c>
      <c r="Z224" s="362" t="e">
        <f t="shared" si="33"/>
        <v>#N/A</v>
      </c>
      <c r="AA224" s="363"/>
    </row>
    <row r="225" spans="1:27" s="364" customFormat="1" ht="12.75" customHeight="1">
      <c r="A225" s="364">
        <f t="shared" si="37"/>
        <v>11</v>
      </c>
      <c r="B225" s="399">
        <v>61040742003</v>
      </c>
      <c r="C225" s="400" t="s">
        <v>1810</v>
      </c>
      <c r="D225" s="359" t="e">
        <f>+IF(VLOOKUP(C225,'BG SISTEMA'!B204:G473,6,FALSE)=15,VLOOKUP('CA EF (2)'!C225,'BG SISTEMA'!B204:F473,5,FALSE),0)</f>
        <v>#N/A</v>
      </c>
      <c r="E225" s="360"/>
      <c r="F225" s="360"/>
      <c r="G225" s="361">
        <v>0</v>
      </c>
      <c r="H225" s="361" t="e">
        <f t="shared" si="36"/>
        <v>#N/A</v>
      </c>
      <c r="I225" s="361">
        <v>0</v>
      </c>
      <c r="J225" s="361">
        <v>0</v>
      </c>
      <c r="K225" s="361">
        <v>0</v>
      </c>
      <c r="L225" s="361">
        <v>0</v>
      </c>
      <c r="M225" s="361">
        <v>0</v>
      </c>
      <c r="N225" s="361">
        <v>0</v>
      </c>
      <c r="O225" s="361">
        <v>0</v>
      </c>
      <c r="P225" s="361">
        <v>0</v>
      </c>
      <c r="Q225" s="361">
        <v>0</v>
      </c>
      <c r="R225" s="361">
        <v>0</v>
      </c>
      <c r="S225" s="361">
        <v>0</v>
      </c>
      <c r="T225" s="361">
        <v>0</v>
      </c>
      <c r="U225" s="361">
        <v>0</v>
      </c>
      <c r="V225" s="361">
        <v>0</v>
      </c>
      <c r="W225" s="361">
        <v>0</v>
      </c>
      <c r="X225" s="361">
        <v>0</v>
      </c>
      <c r="Y225" s="361">
        <v>0</v>
      </c>
      <c r="Z225" s="362" t="e">
        <f t="shared" si="33"/>
        <v>#N/A</v>
      </c>
      <c r="AA225" s="363"/>
    </row>
    <row r="226" spans="1:27" s="364" customFormat="1" ht="12.75" customHeight="1">
      <c r="A226" s="364">
        <f t="shared" si="37"/>
        <v>13</v>
      </c>
      <c r="B226" s="399">
        <v>6104074200308</v>
      </c>
      <c r="C226" s="400" t="s">
        <v>1811</v>
      </c>
      <c r="D226" s="359" t="e">
        <f>+IF(VLOOKUP(C226,'BG SISTEMA'!B205:G474,6,FALSE)=15,VLOOKUP('CA EF (2)'!C226,'BG SISTEMA'!B205:F474,5,FALSE),0)</f>
        <v>#N/A</v>
      </c>
      <c r="E226" s="360"/>
      <c r="F226" s="360"/>
      <c r="G226" s="361">
        <v>0</v>
      </c>
      <c r="H226" s="361" t="e">
        <f t="shared" si="36"/>
        <v>#N/A</v>
      </c>
      <c r="I226" s="361">
        <v>0</v>
      </c>
      <c r="J226" s="361">
        <v>0</v>
      </c>
      <c r="K226" s="361">
        <v>0</v>
      </c>
      <c r="L226" s="361">
        <v>0</v>
      </c>
      <c r="M226" s="361">
        <v>0</v>
      </c>
      <c r="N226" s="361">
        <v>0</v>
      </c>
      <c r="O226" s="361">
        <v>0</v>
      </c>
      <c r="P226" s="361">
        <v>0</v>
      </c>
      <c r="Q226" s="361">
        <v>0</v>
      </c>
      <c r="R226" s="361">
        <v>0</v>
      </c>
      <c r="S226" s="361">
        <v>0</v>
      </c>
      <c r="T226" s="361">
        <v>0</v>
      </c>
      <c r="U226" s="361">
        <v>0</v>
      </c>
      <c r="V226" s="361">
        <v>0</v>
      </c>
      <c r="W226" s="361">
        <v>0</v>
      </c>
      <c r="X226" s="361">
        <v>0</v>
      </c>
      <c r="Y226" s="361">
        <v>0</v>
      </c>
      <c r="Z226" s="362" t="e">
        <f t="shared" si="33"/>
        <v>#N/A</v>
      </c>
      <c r="AA226" s="363"/>
    </row>
    <row r="227" spans="1:27" s="364" customFormat="1" ht="12.75" customHeight="1">
      <c r="A227" s="364">
        <f t="shared" si="37"/>
        <v>15</v>
      </c>
      <c r="B227" s="398">
        <v>610407420030899</v>
      </c>
      <c r="C227" s="401" t="s">
        <v>1286</v>
      </c>
      <c r="D227" s="359" t="e">
        <f>+IF(VLOOKUP(C227,'BG SISTEMA'!B206:G475,6,FALSE)=15,VLOOKUP('CA EF (2)'!C227,'BG SISTEMA'!B206:F475,5,FALSE),0)</f>
        <v>#N/A</v>
      </c>
      <c r="E227" s="360"/>
      <c r="F227" s="360"/>
      <c r="G227" s="361">
        <v>0</v>
      </c>
      <c r="H227" s="361" t="e">
        <f t="shared" si="36"/>
        <v>#N/A</v>
      </c>
      <c r="I227" s="361">
        <v>0</v>
      </c>
      <c r="J227" s="361">
        <v>0</v>
      </c>
      <c r="K227" s="361">
        <v>0</v>
      </c>
      <c r="L227" s="361">
        <v>0</v>
      </c>
      <c r="M227" s="361">
        <v>0</v>
      </c>
      <c r="N227" s="361">
        <v>0</v>
      </c>
      <c r="O227" s="361">
        <v>0</v>
      </c>
      <c r="P227" s="361">
        <v>0</v>
      </c>
      <c r="Q227" s="361">
        <v>0</v>
      </c>
      <c r="R227" s="361">
        <v>0</v>
      </c>
      <c r="S227" s="361" t="e">
        <f t="shared" ref="S227" si="40">-$H227</f>
        <v>#N/A</v>
      </c>
      <c r="T227" s="361">
        <v>0</v>
      </c>
      <c r="U227" s="361">
        <v>0</v>
      </c>
      <c r="V227" s="361">
        <v>0</v>
      </c>
      <c r="W227" s="361">
        <v>0</v>
      </c>
      <c r="X227" s="361">
        <v>0</v>
      </c>
      <c r="Y227" s="361">
        <v>0</v>
      </c>
      <c r="Z227" s="362" t="e">
        <f t="shared" si="33"/>
        <v>#N/A</v>
      </c>
      <c r="AA227" s="363"/>
    </row>
    <row r="228" spans="1:27" s="364" customFormat="1" ht="12.75" customHeight="1">
      <c r="A228" s="364">
        <f t="shared" si="37"/>
        <v>5</v>
      </c>
      <c r="B228" s="399">
        <v>61050</v>
      </c>
      <c r="C228" s="400" t="s">
        <v>1812</v>
      </c>
      <c r="D228" s="359" t="e">
        <f>+IF(VLOOKUP(C228,'BG SISTEMA'!B207:G476,6,FALSE)=15,VLOOKUP('CA EF (2)'!C228,'BG SISTEMA'!B207:F476,5,FALSE),0)</f>
        <v>#N/A</v>
      </c>
      <c r="E228" s="360"/>
      <c r="F228" s="360"/>
      <c r="G228" s="361">
        <v>0</v>
      </c>
      <c r="H228" s="361" t="e">
        <f t="shared" si="36"/>
        <v>#N/A</v>
      </c>
      <c r="I228" s="361">
        <v>0</v>
      </c>
      <c r="J228" s="361">
        <v>0</v>
      </c>
      <c r="K228" s="361">
        <v>0</v>
      </c>
      <c r="L228" s="361">
        <v>0</v>
      </c>
      <c r="M228" s="361">
        <v>0</v>
      </c>
      <c r="N228" s="361">
        <v>0</v>
      </c>
      <c r="O228" s="361">
        <v>0</v>
      </c>
      <c r="P228" s="361">
        <v>0</v>
      </c>
      <c r="Q228" s="361">
        <v>0</v>
      </c>
      <c r="R228" s="361">
        <v>0</v>
      </c>
      <c r="S228" s="361">
        <v>0</v>
      </c>
      <c r="T228" s="361">
        <v>0</v>
      </c>
      <c r="U228" s="361">
        <v>0</v>
      </c>
      <c r="V228" s="361">
        <v>0</v>
      </c>
      <c r="W228" s="361">
        <v>0</v>
      </c>
      <c r="X228" s="361">
        <v>0</v>
      </c>
      <c r="Y228" s="361">
        <v>0</v>
      </c>
      <c r="Z228" s="362" t="e">
        <f t="shared" si="33"/>
        <v>#N/A</v>
      </c>
      <c r="AA228" s="363"/>
    </row>
    <row r="229" spans="1:27" s="364" customFormat="1" ht="12.75" customHeight="1">
      <c r="A229" s="364">
        <f t="shared" si="37"/>
        <v>8</v>
      </c>
      <c r="B229" s="399">
        <v>61050758</v>
      </c>
      <c r="C229" s="400" t="s">
        <v>1812</v>
      </c>
      <c r="D229" s="359" t="e">
        <f>+IF(VLOOKUP(C229,'BG SISTEMA'!B208:G477,6,FALSE)=15,VLOOKUP('CA EF (2)'!C229,'BG SISTEMA'!B208:F477,5,FALSE),0)</f>
        <v>#N/A</v>
      </c>
      <c r="E229" s="360"/>
      <c r="F229" s="360"/>
      <c r="G229" s="361">
        <v>0</v>
      </c>
      <c r="H229" s="361" t="e">
        <f t="shared" si="36"/>
        <v>#N/A</v>
      </c>
      <c r="I229" s="361">
        <v>0</v>
      </c>
      <c r="J229" s="361">
        <v>0</v>
      </c>
      <c r="K229" s="361">
        <v>0</v>
      </c>
      <c r="L229" s="361">
        <v>0</v>
      </c>
      <c r="M229" s="361">
        <v>0</v>
      </c>
      <c r="N229" s="361">
        <v>0</v>
      </c>
      <c r="O229" s="361">
        <v>0</v>
      </c>
      <c r="P229" s="361">
        <v>0</v>
      </c>
      <c r="Q229" s="361">
        <v>0</v>
      </c>
      <c r="R229" s="361">
        <v>0</v>
      </c>
      <c r="S229" s="361">
        <v>0</v>
      </c>
      <c r="T229" s="361">
        <v>0</v>
      </c>
      <c r="U229" s="361">
        <v>0</v>
      </c>
      <c r="V229" s="361">
        <v>0</v>
      </c>
      <c r="W229" s="361">
        <v>0</v>
      </c>
      <c r="X229" s="361">
        <v>0</v>
      </c>
      <c r="Y229" s="361">
        <v>0</v>
      </c>
      <c r="Z229" s="362" t="e">
        <f t="shared" si="33"/>
        <v>#N/A</v>
      </c>
      <c r="AA229" s="363"/>
    </row>
    <row r="230" spans="1:27" s="364" customFormat="1" ht="12.75" customHeight="1">
      <c r="A230" s="364">
        <f t="shared" si="37"/>
        <v>11</v>
      </c>
      <c r="B230" s="399">
        <v>61050758002</v>
      </c>
      <c r="C230" s="400" t="s">
        <v>1813</v>
      </c>
      <c r="D230" s="359" t="e">
        <f>+IF(VLOOKUP(C230,'BG SISTEMA'!B209:G478,6,FALSE)=15,VLOOKUP('CA EF (2)'!C230,'BG SISTEMA'!B209:F478,5,FALSE),0)</f>
        <v>#N/A</v>
      </c>
      <c r="E230" s="360"/>
      <c r="F230" s="360"/>
      <c r="G230" s="361">
        <v>0</v>
      </c>
      <c r="H230" s="361" t="e">
        <f t="shared" si="36"/>
        <v>#N/A</v>
      </c>
      <c r="I230" s="361">
        <v>0</v>
      </c>
      <c r="J230" s="361">
        <v>0</v>
      </c>
      <c r="K230" s="361">
        <v>0</v>
      </c>
      <c r="L230" s="361">
        <v>0</v>
      </c>
      <c r="M230" s="361">
        <v>0</v>
      </c>
      <c r="N230" s="361">
        <v>0</v>
      </c>
      <c r="O230" s="361">
        <v>0</v>
      </c>
      <c r="P230" s="361">
        <v>0</v>
      </c>
      <c r="Q230" s="361">
        <v>0</v>
      </c>
      <c r="R230" s="361">
        <v>0</v>
      </c>
      <c r="S230" s="361">
        <v>0</v>
      </c>
      <c r="T230" s="361">
        <v>0</v>
      </c>
      <c r="U230" s="361">
        <v>0</v>
      </c>
      <c r="V230" s="361">
        <v>0</v>
      </c>
      <c r="W230" s="361">
        <v>0</v>
      </c>
      <c r="X230" s="361">
        <v>0</v>
      </c>
      <c r="Y230" s="361">
        <v>0</v>
      </c>
      <c r="Z230" s="362" t="e">
        <f t="shared" si="33"/>
        <v>#N/A</v>
      </c>
      <c r="AA230" s="363"/>
    </row>
    <row r="231" spans="1:27" s="364" customFormat="1" ht="12.75" customHeight="1">
      <c r="A231" s="364">
        <f t="shared" si="37"/>
        <v>13</v>
      </c>
      <c r="B231" s="399">
        <v>6105075800201</v>
      </c>
      <c r="C231" s="400" t="s">
        <v>1813</v>
      </c>
      <c r="D231" s="359" t="e">
        <f>+IF(VLOOKUP(C231,'BG SISTEMA'!B210:G479,6,FALSE)=15,VLOOKUP('CA EF (2)'!C231,'BG SISTEMA'!B210:F479,5,FALSE),0)</f>
        <v>#N/A</v>
      </c>
      <c r="E231" s="360"/>
      <c r="F231" s="360"/>
      <c r="G231" s="361">
        <v>0</v>
      </c>
      <c r="H231" s="361" t="e">
        <f t="shared" si="36"/>
        <v>#N/A</v>
      </c>
      <c r="I231" s="361">
        <v>0</v>
      </c>
      <c r="J231" s="361">
        <v>0</v>
      </c>
      <c r="K231" s="361">
        <v>0</v>
      </c>
      <c r="L231" s="361">
        <v>0</v>
      </c>
      <c r="M231" s="361">
        <v>0</v>
      </c>
      <c r="N231" s="361">
        <v>0</v>
      </c>
      <c r="O231" s="361">
        <v>0</v>
      </c>
      <c r="P231" s="361">
        <v>0</v>
      </c>
      <c r="Q231" s="361">
        <v>0</v>
      </c>
      <c r="R231" s="361">
        <v>0</v>
      </c>
      <c r="S231" s="361">
        <v>0</v>
      </c>
      <c r="T231" s="361">
        <v>0</v>
      </c>
      <c r="U231" s="361">
        <v>0</v>
      </c>
      <c r="V231" s="361">
        <v>0</v>
      </c>
      <c r="W231" s="361">
        <v>0</v>
      </c>
      <c r="X231" s="361">
        <v>0</v>
      </c>
      <c r="Y231" s="361">
        <v>0</v>
      </c>
      <c r="Z231" s="362" t="e">
        <f t="shared" si="33"/>
        <v>#N/A</v>
      </c>
      <c r="AA231" s="363"/>
    </row>
    <row r="232" spans="1:27" s="364" customFormat="1" ht="12.75" customHeight="1">
      <c r="A232" s="364">
        <f t="shared" si="37"/>
        <v>15</v>
      </c>
      <c r="B232" s="398">
        <v>610507580020199</v>
      </c>
      <c r="C232" s="401" t="s">
        <v>1358</v>
      </c>
      <c r="D232" s="359" t="e">
        <f>+IF(VLOOKUP(C232,'BG SISTEMA'!B211:G480,6,FALSE)=15,VLOOKUP('CA EF (2)'!C232,'BG SISTEMA'!B211:F480,5,FALSE),0)</f>
        <v>#N/A</v>
      </c>
      <c r="E232" s="360"/>
      <c r="F232" s="360"/>
      <c r="G232" s="361">
        <v>0</v>
      </c>
      <c r="H232" s="361" t="e">
        <f t="shared" si="36"/>
        <v>#N/A</v>
      </c>
      <c r="I232" s="361">
        <v>0</v>
      </c>
      <c r="J232" s="361">
        <v>0</v>
      </c>
      <c r="K232" s="361">
        <v>0</v>
      </c>
      <c r="L232" s="361">
        <v>0</v>
      </c>
      <c r="M232" s="361">
        <v>0</v>
      </c>
      <c r="N232" s="361">
        <v>0</v>
      </c>
      <c r="O232" s="361">
        <v>0</v>
      </c>
      <c r="P232" s="361">
        <v>0</v>
      </c>
      <c r="Q232" s="361">
        <v>0</v>
      </c>
      <c r="R232" s="361">
        <v>0</v>
      </c>
      <c r="S232" s="361" t="e">
        <f t="shared" ref="S232" si="41">-$H232</f>
        <v>#N/A</v>
      </c>
      <c r="T232" s="361">
        <v>0</v>
      </c>
      <c r="U232" s="361">
        <v>0</v>
      </c>
      <c r="V232" s="361">
        <v>0</v>
      </c>
      <c r="W232" s="361">
        <v>0</v>
      </c>
      <c r="X232" s="361">
        <v>0</v>
      </c>
      <c r="Y232" s="361">
        <v>0</v>
      </c>
      <c r="Z232" s="362" t="e">
        <f t="shared" si="33"/>
        <v>#N/A</v>
      </c>
      <c r="AA232" s="363"/>
    </row>
    <row r="233" spans="1:27" s="364" customFormat="1" ht="12.75" customHeight="1">
      <c r="A233" s="364">
        <f t="shared" si="37"/>
        <v>11</v>
      </c>
      <c r="B233" s="399">
        <v>61050758005</v>
      </c>
      <c r="C233" s="400" t="s">
        <v>1814</v>
      </c>
      <c r="D233" s="359" t="e">
        <f>+IF(VLOOKUP(C233,'BG SISTEMA'!B212:G481,6,FALSE)=15,VLOOKUP('CA EF (2)'!C233,'BG SISTEMA'!B212:F481,5,FALSE),0)</f>
        <v>#N/A</v>
      </c>
      <c r="E233" s="360"/>
      <c r="F233" s="360"/>
      <c r="G233" s="361">
        <v>0</v>
      </c>
      <c r="H233" s="361" t="e">
        <f t="shared" si="36"/>
        <v>#N/A</v>
      </c>
      <c r="I233" s="361">
        <v>0</v>
      </c>
      <c r="J233" s="361">
        <v>0</v>
      </c>
      <c r="K233" s="361">
        <v>0</v>
      </c>
      <c r="L233" s="361">
        <v>0</v>
      </c>
      <c r="M233" s="361">
        <v>0</v>
      </c>
      <c r="N233" s="361">
        <v>0</v>
      </c>
      <c r="O233" s="361">
        <v>0</v>
      </c>
      <c r="P233" s="361">
        <v>0</v>
      </c>
      <c r="Q233" s="361">
        <v>0</v>
      </c>
      <c r="R233" s="361">
        <v>0</v>
      </c>
      <c r="S233" s="361">
        <v>0</v>
      </c>
      <c r="T233" s="361">
        <v>0</v>
      </c>
      <c r="U233" s="361">
        <v>0</v>
      </c>
      <c r="V233" s="361">
        <v>0</v>
      </c>
      <c r="W233" s="361">
        <v>0</v>
      </c>
      <c r="X233" s="361">
        <v>0</v>
      </c>
      <c r="Y233" s="361">
        <v>0</v>
      </c>
      <c r="Z233" s="362" t="e">
        <f t="shared" si="33"/>
        <v>#N/A</v>
      </c>
      <c r="AA233" s="363"/>
    </row>
    <row r="234" spans="1:27" s="364" customFormat="1" ht="12.75" customHeight="1">
      <c r="A234" s="364">
        <f t="shared" si="37"/>
        <v>13</v>
      </c>
      <c r="B234" s="399">
        <v>6105075800501</v>
      </c>
      <c r="C234" s="400" t="s">
        <v>1814</v>
      </c>
      <c r="D234" s="359" t="e">
        <f>+IF(VLOOKUP(C234,'BG SISTEMA'!B213:G482,6,FALSE)=15,VLOOKUP('CA EF (2)'!C234,'BG SISTEMA'!B213:F482,5,FALSE),0)</f>
        <v>#N/A</v>
      </c>
      <c r="E234" s="360"/>
      <c r="F234" s="360"/>
      <c r="G234" s="361">
        <v>0</v>
      </c>
      <c r="H234" s="361" t="e">
        <f t="shared" si="36"/>
        <v>#N/A</v>
      </c>
      <c r="I234" s="361">
        <v>0</v>
      </c>
      <c r="J234" s="361">
        <v>0</v>
      </c>
      <c r="K234" s="361">
        <v>0</v>
      </c>
      <c r="L234" s="361">
        <v>0</v>
      </c>
      <c r="M234" s="361">
        <v>0</v>
      </c>
      <c r="N234" s="361">
        <v>0</v>
      </c>
      <c r="O234" s="361">
        <v>0</v>
      </c>
      <c r="P234" s="361">
        <v>0</v>
      </c>
      <c r="Q234" s="361">
        <v>0</v>
      </c>
      <c r="R234" s="361">
        <v>0</v>
      </c>
      <c r="S234" s="361">
        <v>0</v>
      </c>
      <c r="T234" s="361">
        <v>0</v>
      </c>
      <c r="U234" s="361">
        <v>0</v>
      </c>
      <c r="V234" s="361">
        <v>0</v>
      </c>
      <c r="W234" s="361">
        <v>0</v>
      </c>
      <c r="X234" s="361">
        <v>0</v>
      </c>
      <c r="Y234" s="361">
        <v>0</v>
      </c>
      <c r="Z234" s="362" t="e">
        <f t="shared" si="33"/>
        <v>#N/A</v>
      </c>
      <c r="AA234" s="365"/>
    </row>
    <row r="235" spans="1:27" s="364" customFormat="1" ht="12.75" customHeight="1">
      <c r="A235" s="364">
        <f t="shared" si="37"/>
        <v>15</v>
      </c>
      <c r="B235" s="398">
        <v>610507580050199</v>
      </c>
      <c r="C235" s="401" t="s">
        <v>1364</v>
      </c>
      <c r="D235" s="359" t="e">
        <f>+IF(VLOOKUP(C235,'BG SISTEMA'!B214:G483,6,FALSE)=15,VLOOKUP('CA EF (2)'!C235,'BG SISTEMA'!B214:F483,5,FALSE),0)</f>
        <v>#N/A</v>
      </c>
      <c r="E235" s="360"/>
      <c r="F235" s="360"/>
      <c r="G235" s="361">
        <v>0</v>
      </c>
      <c r="H235" s="361" t="e">
        <f t="shared" si="36"/>
        <v>#N/A</v>
      </c>
      <c r="I235" s="361">
        <v>0</v>
      </c>
      <c r="J235" s="361">
        <v>0</v>
      </c>
      <c r="K235" s="361">
        <v>0</v>
      </c>
      <c r="L235" s="361">
        <v>0</v>
      </c>
      <c r="M235" s="361">
        <v>0</v>
      </c>
      <c r="N235" s="361">
        <v>0</v>
      </c>
      <c r="O235" s="361">
        <v>0</v>
      </c>
      <c r="P235" s="361">
        <v>0</v>
      </c>
      <c r="Q235" s="361">
        <v>0</v>
      </c>
      <c r="R235" s="361">
        <v>0</v>
      </c>
      <c r="S235" s="361" t="e">
        <f t="shared" ref="S235" si="42">-$H235</f>
        <v>#N/A</v>
      </c>
      <c r="T235" s="361">
        <v>0</v>
      </c>
      <c r="U235" s="361">
        <v>0</v>
      </c>
      <c r="V235" s="361">
        <v>0</v>
      </c>
      <c r="W235" s="361">
        <v>0</v>
      </c>
      <c r="X235" s="361">
        <v>0</v>
      </c>
      <c r="Y235" s="361">
        <v>0</v>
      </c>
      <c r="Z235" s="362" t="e">
        <f t="shared" si="33"/>
        <v>#N/A</v>
      </c>
      <c r="AA235" s="365"/>
    </row>
    <row r="236" spans="1:27" s="364" customFormat="1" ht="12.75" customHeight="1">
      <c r="A236" s="364">
        <f t="shared" si="37"/>
        <v>11</v>
      </c>
      <c r="B236" s="399">
        <v>61050758008</v>
      </c>
      <c r="C236" s="400" t="s">
        <v>1815</v>
      </c>
      <c r="D236" s="359" t="e">
        <f>+IF(VLOOKUP(C236,'BG SISTEMA'!B215:G484,6,FALSE)=15,VLOOKUP('CA EF (2)'!C236,'BG SISTEMA'!B215:F484,5,FALSE),0)</f>
        <v>#N/A</v>
      </c>
      <c r="E236" s="360"/>
      <c r="F236" s="360"/>
      <c r="G236" s="361">
        <v>0</v>
      </c>
      <c r="H236" s="361" t="e">
        <f t="shared" si="36"/>
        <v>#N/A</v>
      </c>
      <c r="I236" s="361">
        <v>0</v>
      </c>
      <c r="J236" s="361">
        <v>0</v>
      </c>
      <c r="K236" s="361">
        <v>0</v>
      </c>
      <c r="L236" s="361">
        <v>0</v>
      </c>
      <c r="M236" s="361">
        <v>0</v>
      </c>
      <c r="N236" s="361">
        <v>0</v>
      </c>
      <c r="O236" s="361">
        <v>0</v>
      </c>
      <c r="P236" s="361">
        <v>0</v>
      </c>
      <c r="Q236" s="361">
        <v>0</v>
      </c>
      <c r="R236" s="361">
        <v>0</v>
      </c>
      <c r="S236" s="361">
        <v>0</v>
      </c>
      <c r="T236" s="361">
        <v>0</v>
      </c>
      <c r="U236" s="361">
        <v>0</v>
      </c>
      <c r="V236" s="361">
        <v>0</v>
      </c>
      <c r="W236" s="361">
        <v>0</v>
      </c>
      <c r="X236" s="361">
        <v>0</v>
      </c>
      <c r="Y236" s="361">
        <v>0</v>
      </c>
      <c r="Z236" s="362" t="e">
        <f t="shared" si="33"/>
        <v>#N/A</v>
      </c>
      <c r="AA236" s="365"/>
    </row>
    <row r="237" spans="1:27" s="364" customFormat="1" ht="12.75" customHeight="1">
      <c r="A237" s="364">
        <f t="shared" si="37"/>
        <v>13</v>
      </c>
      <c r="B237" s="399">
        <v>6105075800801</v>
      </c>
      <c r="C237" s="400" t="s">
        <v>1815</v>
      </c>
      <c r="D237" s="359" t="e">
        <f>+IF(VLOOKUP(C237,'BG SISTEMA'!B216:G485,6,FALSE)=15,VLOOKUP('CA EF (2)'!C237,'BG SISTEMA'!B216:F485,5,FALSE),0)</f>
        <v>#N/A</v>
      </c>
      <c r="E237" s="360"/>
      <c r="F237" s="360"/>
      <c r="G237" s="361">
        <v>0</v>
      </c>
      <c r="H237" s="361" t="e">
        <f t="shared" si="36"/>
        <v>#N/A</v>
      </c>
      <c r="I237" s="361">
        <v>0</v>
      </c>
      <c r="J237" s="361">
        <v>0</v>
      </c>
      <c r="K237" s="361">
        <v>0</v>
      </c>
      <c r="L237" s="361">
        <v>0</v>
      </c>
      <c r="M237" s="361">
        <v>0</v>
      </c>
      <c r="N237" s="361">
        <v>0</v>
      </c>
      <c r="O237" s="361">
        <v>0</v>
      </c>
      <c r="P237" s="361">
        <v>0</v>
      </c>
      <c r="Q237" s="361">
        <v>0</v>
      </c>
      <c r="R237" s="361">
        <v>0</v>
      </c>
      <c r="S237" s="361">
        <v>0</v>
      </c>
      <c r="T237" s="361">
        <v>0</v>
      </c>
      <c r="U237" s="361">
        <v>0</v>
      </c>
      <c r="V237" s="361">
        <v>0</v>
      </c>
      <c r="W237" s="361">
        <v>0</v>
      </c>
      <c r="X237" s="361">
        <v>0</v>
      </c>
      <c r="Y237" s="361">
        <v>0</v>
      </c>
      <c r="Z237" s="362" t="e">
        <f t="shared" si="33"/>
        <v>#N/A</v>
      </c>
      <c r="AA237" s="365"/>
    </row>
    <row r="238" spans="1:27" s="364" customFormat="1" ht="12.75" customHeight="1">
      <c r="A238" s="364">
        <f t="shared" si="37"/>
        <v>15</v>
      </c>
      <c r="B238" s="398">
        <v>610507580080199</v>
      </c>
      <c r="C238" s="401" t="s">
        <v>1371</v>
      </c>
      <c r="D238" s="359" t="e">
        <f>+IF(VLOOKUP(C238,'BG SISTEMA'!B217:G486,6,FALSE)=15,VLOOKUP('CA EF (2)'!C238,'BG SISTEMA'!B217:F486,5,FALSE),0)</f>
        <v>#N/A</v>
      </c>
      <c r="E238" s="360"/>
      <c r="F238" s="360"/>
      <c r="G238" s="361">
        <v>0</v>
      </c>
      <c r="H238" s="361" t="e">
        <f t="shared" si="36"/>
        <v>#N/A</v>
      </c>
      <c r="I238" s="361">
        <v>0</v>
      </c>
      <c r="J238" s="361">
        <v>0</v>
      </c>
      <c r="K238" s="361">
        <v>0</v>
      </c>
      <c r="L238" s="361">
        <v>0</v>
      </c>
      <c r="M238" s="361">
        <v>0</v>
      </c>
      <c r="N238" s="361">
        <v>0</v>
      </c>
      <c r="O238" s="361">
        <v>0</v>
      </c>
      <c r="P238" s="361">
        <v>0</v>
      </c>
      <c r="Q238" s="361">
        <v>0</v>
      </c>
      <c r="R238" s="361">
        <v>0</v>
      </c>
      <c r="S238" s="361">
        <v>0</v>
      </c>
      <c r="T238" s="361">
        <v>0</v>
      </c>
      <c r="U238" s="361">
        <v>0</v>
      </c>
      <c r="V238" s="361">
        <v>0</v>
      </c>
      <c r="W238" s="361">
        <v>0</v>
      </c>
      <c r="X238" s="361">
        <v>0</v>
      </c>
      <c r="Y238" s="361" t="e">
        <f t="shared" ref="Y238" si="43">-$H238</f>
        <v>#N/A</v>
      </c>
      <c r="Z238" s="362" t="e">
        <f t="shared" si="33"/>
        <v>#N/A</v>
      </c>
      <c r="AA238" s="365"/>
    </row>
    <row r="239" spans="1:27" s="364" customFormat="1" ht="12.75" customHeight="1">
      <c r="A239" s="364">
        <f t="shared" si="37"/>
        <v>11</v>
      </c>
      <c r="B239" s="399">
        <v>61050758009</v>
      </c>
      <c r="C239" s="400" t="s">
        <v>1816</v>
      </c>
      <c r="D239" s="359" t="e">
        <f>+IF(VLOOKUP(C239,'BG SISTEMA'!B218:G487,6,FALSE)=15,VLOOKUP('CA EF (2)'!C239,'BG SISTEMA'!B218:F487,5,FALSE),0)</f>
        <v>#N/A</v>
      </c>
      <c r="E239" s="360"/>
      <c r="F239" s="360"/>
      <c r="G239" s="361">
        <v>0</v>
      </c>
      <c r="H239" s="361" t="e">
        <f t="shared" si="36"/>
        <v>#N/A</v>
      </c>
      <c r="I239" s="361">
        <v>0</v>
      </c>
      <c r="J239" s="361">
        <v>0</v>
      </c>
      <c r="K239" s="361">
        <v>0</v>
      </c>
      <c r="L239" s="361">
        <v>0</v>
      </c>
      <c r="M239" s="361">
        <v>0</v>
      </c>
      <c r="N239" s="361">
        <v>0</v>
      </c>
      <c r="O239" s="361">
        <v>0</v>
      </c>
      <c r="P239" s="361">
        <v>0</v>
      </c>
      <c r="Q239" s="361">
        <v>0</v>
      </c>
      <c r="R239" s="361">
        <v>0</v>
      </c>
      <c r="S239" s="361">
        <v>0</v>
      </c>
      <c r="T239" s="361">
        <v>0</v>
      </c>
      <c r="U239" s="361">
        <v>0</v>
      </c>
      <c r="V239" s="361">
        <v>0</v>
      </c>
      <c r="W239" s="361">
        <v>0</v>
      </c>
      <c r="X239" s="361">
        <v>0</v>
      </c>
      <c r="Y239" s="361">
        <v>0</v>
      </c>
      <c r="Z239" s="362" t="e">
        <f t="shared" si="33"/>
        <v>#N/A</v>
      </c>
      <c r="AA239" s="363"/>
    </row>
    <row r="240" spans="1:27" s="364" customFormat="1" ht="12.75" customHeight="1">
      <c r="A240" s="364">
        <f t="shared" si="37"/>
        <v>13</v>
      </c>
      <c r="B240" s="399">
        <v>6105075800901</v>
      </c>
      <c r="C240" s="400" t="s">
        <v>1816</v>
      </c>
      <c r="D240" s="359" t="e">
        <f>+IF(VLOOKUP(C240,'BG SISTEMA'!B219:G488,6,FALSE)=15,VLOOKUP('CA EF (2)'!C240,'BG SISTEMA'!B219:F488,5,FALSE),0)</f>
        <v>#N/A</v>
      </c>
      <c r="E240" s="360"/>
      <c r="F240" s="360"/>
      <c r="G240" s="361">
        <v>0</v>
      </c>
      <c r="H240" s="361" t="e">
        <f t="shared" si="36"/>
        <v>#N/A</v>
      </c>
      <c r="I240" s="361">
        <v>0</v>
      </c>
      <c r="J240" s="361">
        <v>0</v>
      </c>
      <c r="K240" s="361">
        <v>0</v>
      </c>
      <c r="L240" s="361">
        <v>0</v>
      </c>
      <c r="M240" s="361">
        <v>0</v>
      </c>
      <c r="N240" s="361">
        <v>0</v>
      </c>
      <c r="O240" s="361">
        <v>0</v>
      </c>
      <c r="P240" s="361">
        <v>0</v>
      </c>
      <c r="Q240" s="361">
        <v>0</v>
      </c>
      <c r="R240" s="361">
        <v>0</v>
      </c>
      <c r="S240" s="361">
        <v>0</v>
      </c>
      <c r="T240" s="361">
        <v>0</v>
      </c>
      <c r="U240" s="361">
        <v>0</v>
      </c>
      <c r="V240" s="361">
        <v>0</v>
      </c>
      <c r="W240" s="361">
        <v>0</v>
      </c>
      <c r="X240" s="361">
        <v>0</v>
      </c>
      <c r="Y240" s="361">
        <v>0</v>
      </c>
      <c r="Z240" s="362" t="e">
        <f t="shared" si="33"/>
        <v>#N/A</v>
      </c>
      <c r="AA240" s="365"/>
    </row>
    <row r="241" spans="1:27" s="364" customFormat="1" ht="12.75" customHeight="1">
      <c r="A241" s="364">
        <f t="shared" si="37"/>
        <v>15</v>
      </c>
      <c r="B241" s="398">
        <v>610507580090199</v>
      </c>
      <c r="C241" s="401" t="s">
        <v>1373</v>
      </c>
      <c r="D241" s="359" t="e">
        <f>+IF(VLOOKUP(C241,'BG SISTEMA'!B220:G489,6,FALSE)=15,VLOOKUP('CA EF (2)'!C241,'BG SISTEMA'!B220:F489,5,FALSE),0)</f>
        <v>#N/A</v>
      </c>
      <c r="E241" s="360"/>
      <c r="F241" s="360"/>
      <c r="G241" s="361">
        <v>0</v>
      </c>
      <c r="H241" s="361" t="e">
        <f t="shared" si="36"/>
        <v>#N/A</v>
      </c>
      <c r="I241" s="361">
        <v>0</v>
      </c>
      <c r="J241" s="361">
        <v>0</v>
      </c>
      <c r="K241" s="361">
        <v>0</v>
      </c>
      <c r="L241" s="361">
        <v>0</v>
      </c>
      <c r="M241" s="361">
        <v>0</v>
      </c>
      <c r="N241" s="361">
        <v>0</v>
      </c>
      <c r="O241" s="361">
        <v>0</v>
      </c>
      <c r="P241" s="361">
        <v>0</v>
      </c>
      <c r="Q241" s="361">
        <v>0</v>
      </c>
      <c r="R241" s="361">
        <v>0</v>
      </c>
      <c r="S241" s="361">
        <v>0</v>
      </c>
      <c r="T241" s="361">
        <v>0</v>
      </c>
      <c r="U241" s="361">
        <v>0</v>
      </c>
      <c r="V241" s="361">
        <v>0</v>
      </c>
      <c r="W241" s="361">
        <v>0</v>
      </c>
      <c r="X241" s="361">
        <v>0</v>
      </c>
      <c r="Y241" s="361" t="e">
        <f t="shared" ref="Y241" si="44">-$H241</f>
        <v>#N/A</v>
      </c>
      <c r="Z241" s="362" t="e">
        <f t="shared" si="33"/>
        <v>#N/A</v>
      </c>
      <c r="AA241" s="365"/>
    </row>
    <row r="242" spans="1:27" s="364" customFormat="1" ht="12.75" customHeight="1">
      <c r="A242" s="364">
        <f t="shared" si="37"/>
        <v>8</v>
      </c>
      <c r="B242" s="399">
        <v>61050760</v>
      </c>
      <c r="C242" s="400" t="s">
        <v>1817</v>
      </c>
      <c r="D242" s="359" t="e">
        <f>+IF(VLOOKUP(C242,'BG SISTEMA'!B221:G490,6,FALSE)=15,VLOOKUP('CA EF (2)'!C242,'BG SISTEMA'!B221:F490,5,FALSE),0)</f>
        <v>#N/A</v>
      </c>
      <c r="E242" s="360"/>
      <c r="F242" s="360"/>
      <c r="G242" s="361">
        <v>0</v>
      </c>
      <c r="H242" s="361" t="e">
        <f t="shared" si="36"/>
        <v>#N/A</v>
      </c>
      <c r="I242" s="361">
        <v>0</v>
      </c>
      <c r="J242" s="361">
        <v>0</v>
      </c>
      <c r="K242" s="361">
        <v>0</v>
      </c>
      <c r="L242" s="361">
        <v>0</v>
      </c>
      <c r="M242" s="361">
        <v>0</v>
      </c>
      <c r="N242" s="361">
        <v>0</v>
      </c>
      <c r="O242" s="361">
        <v>0</v>
      </c>
      <c r="P242" s="361">
        <v>0</v>
      </c>
      <c r="Q242" s="361">
        <v>0</v>
      </c>
      <c r="R242" s="361">
        <v>0</v>
      </c>
      <c r="S242" s="361">
        <v>0</v>
      </c>
      <c r="T242" s="361">
        <v>0</v>
      </c>
      <c r="U242" s="361">
        <v>0</v>
      </c>
      <c r="V242" s="361">
        <v>0</v>
      </c>
      <c r="W242" s="361">
        <v>0</v>
      </c>
      <c r="X242" s="361">
        <v>0</v>
      </c>
      <c r="Y242" s="361">
        <v>0</v>
      </c>
      <c r="Z242" s="362" t="e">
        <f t="shared" si="33"/>
        <v>#N/A</v>
      </c>
      <c r="AA242" s="365"/>
    </row>
    <row r="243" spans="1:27" s="364" customFormat="1" ht="12.75" customHeight="1">
      <c r="A243" s="364">
        <f t="shared" si="37"/>
        <v>11</v>
      </c>
      <c r="B243" s="399">
        <v>61050760003</v>
      </c>
      <c r="C243" s="400" t="s">
        <v>1814</v>
      </c>
      <c r="D243" s="359" t="e">
        <f>+IF(VLOOKUP(C243,'BG SISTEMA'!B222:G491,6,FALSE)=15,VLOOKUP('CA EF (2)'!C243,'BG SISTEMA'!B222:F491,5,FALSE),0)</f>
        <v>#N/A</v>
      </c>
      <c r="E243" s="360"/>
      <c r="F243" s="360"/>
      <c r="G243" s="361">
        <v>0</v>
      </c>
      <c r="H243" s="361" t="e">
        <f t="shared" si="36"/>
        <v>#N/A</v>
      </c>
      <c r="I243" s="361">
        <v>0</v>
      </c>
      <c r="J243" s="361">
        <v>0</v>
      </c>
      <c r="K243" s="361">
        <v>0</v>
      </c>
      <c r="L243" s="361">
        <v>0</v>
      </c>
      <c r="M243" s="361">
        <v>0</v>
      </c>
      <c r="N243" s="361">
        <v>0</v>
      </c>
      <c r="O243" s="361">
        <v>0</v>
      </c>
      <c r="P243" s="361">
        <v>0</v>
      </c>
      <c r="Q243" s="361">
        <v>0</v>
      </c>
      <c r="R243" s="361">
        <v>0</v>
      </c>
      <c r="S243" s="361">
        <v>0</v>
      </c>
      <c r="T243" s="361">
        <v>0</v>
      </c>
      <c r="U243" s="361">
        <v>0</v>
      </c>
      <c r="V243" s="361">
        <v>0</v>
      </c>
      <c r="W243" s="361">
        <v>0</v>
      </c>
      <c r="X243" s="361">
        <v>0</v>
      </c>
      <c r="Y243" s="361">
        <v>0</v>
      </c>
      <c r="Z243" s="362" t="e">
        <f t="shared" si="33"/>
        <v>#N/A</v>
      </c>
      <c r="AA243" s="365"/>
    </row>
    <row r="244" spans="1:27" s="364" customFormat="1" ht="12.75" customHeight="1">
      <c r="A244" s="364">
        <f t="shared" si="37"/>
        <v>13</v>
      </c>
      <c r="B244" s="399">
        <v>6105076000301</v>
      </c>
      <c r="C244" s="400" t="s">
        <v>1814</v>
      </c>
      <c r="D244" s="359" t="e">
        <f>+IF(VLOOKUP(C244,'BG SISTEMA'!B223:G492,6,FALSE)=15,VLOOKUP('CA EF (2)'!C244,'BG SISTEMA'!B223:F492,5,FALSE),0)</f>
        <v>#N/A</v>
      </c>
      <c r="E244" s="360"/>
      <c r="F244" s="360"/>
      <c r="G244" s="361">
        <v>0</v>
      </c>
      <c r="H244" s="361" t="e">
        <f t="shared" si="36"/>
        <v>#N/A</v>
      </c>
      <c r="I244" s="361">
        <v>0</v>
      </c>
      <c r="J244" s="361">
        <v>0</v>
      </c>
      <c r="K244" s="361">
        <v>0</v>
      </c>
      <c r="L244" s="361">
        <v>0</v>
      </c>
      <c r="M244" s="361">
        <v>0</v>
      </c>
      <c r="N244" s="361">
        <v>0</v>
      </c>
      <c r="O244" s="361">
        <v>0</v>
      </c>
      <c r="P244" s="361">
        <v>0</v>
      </c>
      <c r="Q244" s="361">
        <v>0</v>
      </c>
      <c r="R244" s="361">
        <v>0</v>
      </c>
      <c r="S244" s="361">
        <v>0</v>
      </c>
      <c r="T244" s="361">
        <v>0</v>
      </c>
      <c r="U244" s="361">
        <v>0</v>
      </c>
      <c r="V244" s="361">
        <v>0</v>
      </c>
      <c r="W244" s="361">
        <v>0</v>
      </c>
      <c r="X244" s="361">
        <v>0</v>
      </c>
      <c r="Y244" s="361">
        <v>0</v>
      </c>
      <c r="Z244" s="362" t="e">
        <f t="shared" si="33"/>
        <v>#N/A</v>
      </c>
      <c r="AA244" s="363"/>
    </row>
    <row r="245" spans="1:27" s="364" customFormat="1" ht="12.75" customHeight="1">
      <c r="A245" s="364">
        <f t="shared" si="37"/>
        <v>15</v>
      </c>
      <c r="B245" s="398">
        <v>610507600030101</v>
      </c>
      <c r="C245" s="401" t="s">
        <v>1363</v>
      </c>
      <c r="D245" s="359" t="e">
        <f>+IF(VLOOKUP(C245,'BG SISTEMA'!B224:G493,6,FALSE)=15,VLOOKUP('CA EF (2)'!C245,'BG SISTEMA'!B224:F493,5,FALSE),0)</f>
        <v>#N/A</v>
      </c>
      <c r="E245" s="360"/>
      <c r="F245" s="360"/>
      <c r="G245" s="361">
        <v>0</v>
      </c>
      <c r="H245" s="361" t="e">
        <f t="shared" si="36"/>
        <v>#N/A</v>
      </c>
      <c r="I245" s="361">
        <v>0</v>
      </c>
      <c r="J245" s="361">
        <v>0</v>
      </c>
      <c r="K245" s="361">
        <v>0</v>
      </c>
      <c r="L245" s="361">
        <v>0</v>
      </c>
      <c r="M245" s="361">
        <v>0</v>
      </c>
      <c r="N245" s="361">
        <v>0</v>
      </c>
      <c r="O245" s="361">
        <v>0</v>
      </c>
      <c r="P245" s="361">
        <v>0</v>
      </c>
      <c r="Q245" s="361">
        <v>0</v>
      </c>
      <c r="R245" s="361">
        <v>0</v>
      </c>
      <c r="S245" s="361" t="e">
        <f t="shared" ref="S245:S246" si="45">-$H245</f>
        <v>#N/A</v>
      </c>
      <c r="T245" s="361">
        <v>0</v>
      </c>
      <c r="U245" s="361">
        <v>0</v>
      </c>
      <c r="V245" s="361">
        <v>0</v>
      </c>
      <c r="W245" s="361">
        <v>0</v>
      </c>
      <c r="X245" s="361">
        <v>0</v>
      </c>
      <c r="Y245" s="361">
        <v>0</v>
      </c>
      <c r="Z245" s="362" t="e">
        <f t="shared" si="33"/>
        <v>#N/A</v>
      </c>
      <c r="AA245" s="365"/>
    </row>
    <row r="246" spans="1:27" s="364" customFormat="1" ht="12.75" customHeight="1">
      <c r="A246" s="364">
        <f t="shared" si="37"/>
        <v>15</v>
      </c>
      <c r="B246" s="398">
        <v>610507600030199</v>
      </c>
      <c r="C246" s="401" t="s">
        <v>1364</v>
      </c>
      <c r="D246" s="359" t="e">
        <f>+IF(VLOOKUP(C246,'BG SISTEMA'!B225:G494,6,FALSE)=15,VLOOKUP('CA EF (2)'!C246,'BG SISTEMA'!B225:F494,5,FALSE),0)</f>
        <v>#N/A</v>
      </c>
      <c r="E246" s="360"/>
      <c r="F246" s="360"/>
      <c r="G246" s="361">
        <v>0</v>
      </c>
      <c r="H246" s="361" t="e">
        <f t="shared" si="36"/>
        <v>#N/A</v>
      </c>
      <c r="I246" s="361">
        <v>0</v>
      </c>
      <c r="J246" s="361">
        <v>0</v>
      </c>
      <c r="K246" s="361">
        <v>0</v>
      </c>
      <c r="L246" s="361">
        <v>0</v>
      </c>
      <c r="M246" s="361">
        <v>0</v>
      </c>
      <c r="N246" s="361">
        <v>0</v>
      </c>
      <c r="O246" s="361">
        <v>0</v>
      </c>
      <c r="P246" s="361">
        <v>0</v>
      </c>
      <c r="Q246" s="361">
        <v>0</v>
      </c>
      <c r="R246" s="361">
        <v>0</v>
      </c>
      <c r="S246" s="361" t="e">
        <f t="shared" si="45"/>
        <v>#N/A</v>
      </c>
      <c r="T246" s="361">
        <v>0</v>
      </c>
      <c r="U246" s="361">
        <v>0</v>
      </c>
      <c r="V246" s="361">
        <v>0</v>
      </c>
      <c r="W246" s="361">
        <v>0</v>
      </c>
      <c r="X246" s="361">
        <v>0</v>
      </c>
      <c r="Y246" s="361">
        <v>0</v>
      </c>
      <c r="Z246" s="362" t="e">
        <f t="shared" si="33"/>
        <v>#N/A</v>
      </c>
      <c r="AA246" s="365"/>
    </row>
    <row r="247" spans="1:27" s="364" customFormat="1" ht="12.75" customHeight="1">
      <c r="A247" s="364">
        <f t="shared" si="37"/>
        <v>11</v>
      </c>
      <c r="B247" s="399">
        <v>61050760005</v>
      </c>
      <c r="C247" s="400" t="s">
        <v>1818</v>
      </c>
      <c r="D247" s="359" t="e">
        <f>+IF(VLOOKUP(C247,'BG SISTEMA'!B226:G495,6,FALSE)=15,VLOOKUP('CA EF (2)'!C247,'BG SISTEMA'!B226:F495,5,FALSE),0)</f>
        <v>#N/A</v>
      </c>
      <c r="E247" s="360"/>
      <c r="F247" s="360"/>
      <c r="G247" s="361">
        <v>0</v>
      </c>
      <c r="H247" s="361" t="e">
        <f t="shared" si="36"/>
        <v>#N/A</v>
      </c>
      <c r="I247" s="361">
        <v>0</v>
      </c>
      <c r="J247" s="361">
        <v>0</v>
      </c>
      <c r="K247" s="361">
        <v>0</v>
      </c>
      <c r="L247" s="361">
        <v>0</v>
      </c>
      <c r="M247" s="361">
        <v>0</v>
      </c>
      <c r="N247" s="361">
        <v>0</v>
      </c>
      <c r="O247" s="361">
        <v>0</v>
      </c>
      <c r="P247" s="361">
        <v>0</v>
      </c>
      <c r="Q247" s="361">
        <v>0</v>
      </c>
      <c r="R247" s="361">
        <v>0</v>
      </c>
      <c r="S247" s="361">
        <v>0</v>
      </c>
      <c r="T247" s="361">
        <v>0</v>
      </c>
      <c r="U247" s="361">
        <v>0</v>
      </c>
      <c r="V247" s="361">
        <v>0</v>
      </c>
      <c r="W247" s="361">
        <v>0</v>
      </c>
      <c r="X247" s="361">
        <v>0</v>
      </c>
      <c r="Y247" s="361">
        <v>0</v>
      </c>
      <c r="Z247" s="362" t="e">
        <f t="shared" si="33"/>
        <v>#N/A</v>
      </c>
      <c r="AA247" s="365"/>
    </row>
    <row r="248" spans="1:27" s="364" customFormat="1" ht="12.75" customHeight="1">
      <c r="A248" s="364">
        <f t="shared" si="37"/>
        <v>13</v>
      </c>
      <c r="B248" s="399">
        <v>6105076000501</v>
      </c>
      <c r="C248" s="400" t="s">
        <v>1818</v>
      </c>
      <c r="D248" s="359" t="e">
        <f>+IF(VLOOKUP(C248,'BG SISTEMA'!B227:G496,6,FALSE)=15,VLOOKUP('CA EF (2)'!C248,'BG SISTEMA'!B227:F496,5,FALSE),0)</f>
        <v>#N/A</v>
      </c>
      <c r="E248" s="360"/>
      <c r="F248" s="360"/>
      <c r="G248" s="361">
        <v>0</v>
      </c>
      <c r="H248" s="361" t="e">
        <f t="shared" si="36"/>
        <v>#N/A</v>
      </c>
      <c r="I248" s="361">
        <v>0</v>
      </c>
      <c r="J248" s="361">
        <v>0</v>
      </c>
      <c r="K248" s="361">
        <v>0</v>
      </c>
      <c r="L248" s="361">
        <v>0</v>
      </c>
      <c r="M248" s="361">
        <v>0</v>
      </c>
      <c r="N248" s="361">
        <v>0</v>
      </c>
      <c r="O248" s="361">
        <v>0</v>
      </c>
      <c r="P248" s="361">
        <v>0</v>
      </c>
      <c r="Q248" s="361">
        <v>0</v>
      </c>
      <c r="R248" s="361">
        <v>0</v>
      </c>
      <c r="S248" s="361">
        <v>0</v>
      </c>
      <c r="T248" s="361">
        <v>0</v>
      </c>
      <c r="U248" s="361">
        <v>0</v>
      </c>
      <c r="V248" s="361">
        <v>0</v>
      </c>
      <c r="W248" s="361">
        <v>0</v>
      </c>
      <c r="X248" s="361">
        <v>0</v>
      </c>
      <c r="Y248" s="361">
        <v>0</v>
      </c>
      <c r="Z248" s="362" t="e">
        <f t="shared" si="33"/>
        <v>#N/A</v>
      </c>
      <c r="AA248" s="365"/>
    </row>
    <row r="249" spans="1:27" s="364" customFormat="1" ht="12.75" customHeight="1">
      <c r="A249" s="364">
        <f t="shared" si="37"/>
        <v>15</v>
      </c>
      <c r="B249" s="398">
        <v>610507600050101</v>
      </c>
      <c r="C249" s="401" t="s">
        <v>1378</v>
      </c>
      <c r="D249" s="359" t="e">
        <f>+IF(VLOOKUP(C249,'BG SISTEMA'!B228:G497,6,FALSE)=15,VLOOKUP('CA EF (2)'!C249,'BG SISTEMA'!B228:F497,5,FALSE),0)</f>
        <v>#N/A</v>
      </c>
      <c r="E249" s="360"/>
      <c r="F249" s="360"/>
      <c r="G249" s="361">
        <v>0</v>
      </c>
      <c r="H249" s="361" t="e">
        <f t="shared" si="36"/>
        <v>#N/A</v>
      </c>
      <c r="I249" s="361">
        <v>0</v>
      </c>
      <c r="J249" s="361">
        <v>0</v>
      </c>
      <c r="K249" s="361">
        <v>0</v>
      </c>
      <c r="L249" s="361">
        <v>0</v>
      </c>
      <c r="M249" s="361">
        <v>0</v>
      </c>
      <c r="N249" s="361" t="e">
        <f t="shared" ref="N249:N250" si="46">-$H249</f>
        <v>#N/A</v>
      </c>
      <c r="O249" s="361">
        <v>0</v>
      </c>
      <c r="P249" s="361">
        <v>0</v>
      </c>
      <c r="Q249" s="361">
        <v>0</v>
      </c>
      <c r="R249" s="361">
        <v>0</v>
      </c>
      <c r="S249" s="361">
        <v>0</v>
      </c>
      <c r="T249" s="361">
        <v>0</v>
      </c>
      <c r="U249" s="361">
        <v>0</v>
      </c>
      <c r="V249" s="361">
        <v>0</v>
      </c>
      <c r="W249" s="361">
        <v>0</v>
      </c>
      <c r="X249" s="361">
        <v>0</v>
      </c>
      <c r="Y249" s="361">
        <v>0</v>
      </c>
      <c r="Z249" s="362" t="e">
        <f t="shared" si="33"/>
        <v>#N/A</v>
      </c>
      <c r="AA249" s="365"/>
    </row>
    <row r="250" spans="1:27" s="364" customFormat="1" ht="12.75" customHeight="1">
      <c r="A250" s="364">
        <f t="shared" si="37"/>
        <v>15</v>
      </c>
      <c r="B250" s="398">
        <v>610507600050199</v>
      </c>
      <c r="C250" s="401" t="s">
        <v>1379</v>
      </c>
      <c r="D250" s="359" t="e">
        <f>+IF(VLOOKUP(C250,'BG SISTEMA'!B229:G498,6,FALSE)=15,VLOOKUP('CA EF (2)'!C250,'BG SISTEMA'!B229:F498,5,FALSE),0)</f>
        <v>#N/A</v>
      </c>
      <c r="E250" s="360"/>
      <c r="F250" s="360"/>
      <c r="G250" s="361">
        <v>0</v>
      </c>
      <c r="H250" s="361" t="e">
        <f t="shared" si="36"/>
        <v>#N/A</v>
      </c>
      <c r="I250" s="361">
        <v>0</v>
      </c>
      <c r="J250" s="361">
        <v>0</v>
      </c>
      <c r="K250" s="361">
        <v>0</v>
      </c>
      <c r="L250" s="361">
        <v>0</v>
      </c>
      <c r="M250" s="361">
        <v>0</v>
      </c>
      <c r="N250" s="361" t="e">
        <f t="shared" si="46"/>
        <v>#N/A</v>
      </c>
      <c r="O250" s="361">
        <v>0</v>
      </c>
      <c r="P250" s="361">
        <v>0</v>
      </c>
      <c r="Q250" s="361">
        <v>0</v>
      </c>
      <c r="R250" s="361">
        <v>0</v>
      </c>
      <c r="S250" s="361">
        <v>0</v>
      </c>
      <c r="T250" s="361">
        <v>0</v>
      </c>
      <c r="U250" s="361">
        <v>0</v>
      </c>
      <c r="V250" s="361">
        <v>0</v>
      </c>
      <c r="W250" s="361">
        <v>0</v>
      </c>
      <c r="X250" s="361">
        <v>0</v>
      </c>
      <c r="Y250" s="361">
        <v>0</v>
      </c>
      <c r="Z250" s="362" t="e">
        <f t="shared" si="33"/>
        <v>#N/A</v>
      </c>
      <c r="AA250" s="363"/>
    </row>
    <row r="251" spans="1:27" s="364" customFormat="1" ht="12.75" customHeight="1">
      <c r="A251" s="364">
        <f t="shared" si="37"/>
        <v>1</v>
      </c>
      <c r="B251" s="399">
        <v>7</v>
      </c>
      <c r="C251" s="400" t="s">
        <v>185</v>
      </c>
      <c r="D251" s="359" t="e">
        <f>+IF(VLOOKUP(C251,'BG SISTEMA'!B230:G499,6,FALSE)=15,VLOOKUP('CA EF (2)'!C251,'BG SISTEMA'!B230:F499,5,FALSE),0)</f>
        <v>#N/A</v>
      </c>
      <c r="E251" s="360"/>
      <c r="F251" s="360"/>
      <c r="G251" s="361">
        <v>0</v>
      </c>
      <c r="H251" s="361" t="e">
        <f>+D251+E251-F251-G251</f>
        <v>#N/A</v>
      </c>
      <c r="I251" s="361">
        <v>0</v>
      </c>
      <c r="J251" s="361">
        <v>0</v>
      </c>
      <c r="K251" s="361">
        <v>0</v>
      </c>
      <c r="L251" s="361">
        <v>0</v>
      </c>
      <c r="M251" s="361">
        <v>0</v>
      </c>
      <c r="N251" s="361">
        <v>0</v>
      </c>
      <c r="O251" s="361">
        <v>0</v>
      </c>
      <c r="P251" s="361">
        <v>0</v>
      </c>
      <c r="Q251" s="361">
        <v>0</v>
      </c>
      <c r="R251" s="361">
        <v>0</v>
      </c>
      <c r="S251" s="361">
        <v>0</v>
      </c>
      <c r="T251" s="361">
        <v>0</v>
      </c>
      <c r="U251" s="361">
        <v>0</v>
      </c>
      <c r="V251" s="361">
        <v>0</v>
      </c>
      <c r="W251" s="361">
        <v>0</v>
      </c>
      <c r="X251" s="361">
        <v>0</v>
      </c>
      <c r="Y251" s="361">
        <v>0</v>
      </c>
      <c r="Z251" s="362" t="e">
        <f t="shared" si="33"/>
        <v>#N/A</v>
      </c>
      <c r="AA251" s="365"/>
    </row>
    <row r="252" spans="1:27" s="364" customFormat="1" ht="12.75" customHeight="1">
      <c r="A252" s="364">
        <f t="shared" si="37"/>
        <v>2</v>
      </c>
      <c r="B252" s="399">
        <v>71</v>
      </c>
      <c r="C252" s="400" t="s">
        <v>1819</v>
      </c>
      <c r="D252" s="359" t="e">
        <f>+IF(VLOOKUP(C252,'BG SISTEMA'!B231:G500,6,FALSE)=15,VLOOKUP('CA EF (2)'!C252,'BG SISTEMA'!B231:F500,5,FALSE),0)</f>
        <v>#N/A</v>
      </c>
      <c r="E252" s="360"/>
      <c r="F252" s="360"/>
      <c r="G252" s="361">
        <v>0</v>
      </c>
      <c r="H252" s="361" t="e">
        <f t="shared" ref="H252:H315" si="47">+D252+E252-F252-G252</f>
        <v>#N/A</v>
      </c>
      <c r="I252" s="361">
        <v>0</v>
      </c>
      <c r="J252" s="361">
        <v>0</v>
      </c>
      <c r="K252" s="361">
        <v>0</v>
      </c>
      <c r="L252" s="361">
        <v>0</v>
      </c>
      <c r="M252" s="361">
        <v>0</v>
      </c>
      <c r="N252" s="361">
        <v>0</v>
      </c>
      <c r="O252" s="361">
        <v>0</v>
      </c>
      <c r="P252" s="361">
        <v>0</v>
      </c>
      <c r="Q252" s="361">
        <v>0</v>
      </c>
      <c r="R252" s="361">
        <v>0</v>
      </c>
      <c r="S252" s="361">
        <v>0</v>
      </c>
      <c r="T252" s="361">
        <v>0</v>
      </c>
      <c r="U252" s="361">
        <v>0</v>
      </c>
      <c r="V252" s="361">
        <v>0</v>
      </c>
      <c r="W252" s="361">
        <v>0</v>
      </c>
      <c r="X252" s="361">
        <v>0</v>
      </c>
      <c r="Y252" s="361">
        <v>0</v>
      </c>
      <c r="Z252" s="362" t="e">
        <f t="shared" si="33"/>
        <v>#N/A</v>
      </c>
      <c r="AA252" s="365"/>
    </row>
    <row r="253" spans="1:27" s="364" customFormat="1" ht="12.75" customHeight="1">
      <c r="A253" s="364">
        <f t="shared" si="37"/>
        <v>5</v>
      </c>
      <c r="B253" s="399">
        <v>71010</v>
      </c>
      <c r="C253" s="400" t="s">
        <v>1820</v>
      </c>
      <c r="D253" s="359" t="e">
        <f>+IF(VLOOKUP(C253,'BG SISTEMA'!B232:G501,6,FALSE)=15,VLOOKUP('CA EF (2)'!C253,'BG SISTEMA'!B232:F501,5,FALSE),0)</f>
        <v>#N/A</v>
      </c>
      <c r="E253" s="360"/>
      <c r="F253" s="360"/>
      <c r="G253" s="361">
        <v>0</v>
      </c>
      <c r="H253" s="361" t="e">
        <f t="shared" si="47"/>
        <v>#N/A</v>
      </c>
      <c r="I253" s="361">
        <v>0</v>
      </c>
      <c r="J253" s="361">
        <v>0</v>
      </c>
      <c r="K253" s="361">
        <v>0</v>
      </c>
      <c r="L253" s="361">
        <v>0</v>
      </c>
      <c r="M253" s="361">
        <v>0</v>
      </c>
      <c r="N253" s="361">
        <v>0</v>
      </c>
      <c r="O253" s="361">
        <v>0</v>
      </c>
      <c r="P253" s="361">
        <v>0</v>
      </c>
      <c r="Q253" s="361">
        <v>0</v>
      </c>
      <c r="R253" s="361">
        <v>0</v>
      </c>
      <c r="S253" s="361">
        <v>0</v>
      </c>
      <c r="T253" s="361">
        <v>0</v>
      </c>
      <c r="U253" s="361">
        <v>0</v>
      </c>
      <c r="V253" s="361">
        <v>0</v>
      </c>
      <c r="W253" s="361">
        <v>0</v>
      </c>
      <c r="X253" s="361">
        <v>0</v>
      </c>
      <c r="Y253" s="361">
        <v>0</v>
      </c>
      <c r="Z253" s="362" t="e">
        <f t="shared" si="33"/>
        <v>#N/A</v>
      </c>
      <c r="AA253" s="363"/>
    </row>
    <row r="254" spans="1:27" s="364" customFormat="1" ht="12.75" customHeight="1">
      <c r="A254" s="364">
        <f t="shared" si="37"/>
        <v>8</v>
      </c>
      <c r="B254" s="399">
        <v>71010703</v>
      </c>
      <c r="C254" s="400" t="s">
        <v>1821</v>
      </c>
      <c r="D254" s="359" t="e">
        <f>+IF(VLOOKUP(C254,'BG SISTEMA'!B233:G502,6,FALSE)=15,VLOOKUP('CA EF (2)'!C254,'BG SISTEMA'!B233:F502,5,FALSE),0)</f>
        <v>#N/A</v>
      </c>
      <c r="E254" s="360"/>
      <c r="F254" s="360"/>
      <c r="G254" s="361">
        <v>0</v>
      </c>
      <c r="H254" s="361" t="e">
        <f t="shared" si="47"/>
        <v>#N/A</v>
      </c>
      <c r="I254" s="361">
        <v>0</v>
      </c>
      <c r="J254" s="361">
        <v>0</v>
      </c>
      <c r="K254" s="361">
        <v>0</v>
      </c>
      <c r="L254" s="361">
        <v>0</v>
      </c>
      <c r="M254" s="361">
        <v>0</v>
      </c>
      <c r="N254" s="361">
        <v>0</v>
      </c>
      <c r="O254" s="361">
        <v>0</v>
      </c>
      <c r="P254" s="361">
        <v>0</v>
      </c>
      <c r="Q254" s="361">
        <v>0</v>
      </c>
      <c r="R254" s="361">
        <v>0</v>
      </c>
      <c r="S254" s="361">
        <v>0</v>
      </c>
      <c r="T254" s="361">
        <v>0</v>
      </c>
      <c r="U254" s="361">
        <v>0</v>
      </c>
      <c r="V254" s="361">
        <v>0</v>
      </c>
      <c r="W254" s="361">
        <v>0</v>
      </c>
      <c r="X254" s="361">
        <v>0</v>
      </c>
      <c r="Y254" s="361">
        <v>0</v>
      </c>
      <c r="Z254" s="362" t="e">
        <f t="shared" si="33"/>
        <v>#N/A</v>
      </c>
      <c r="AA254" s="363"/>
    </row>
    <row r="255" spans="1:27" s="364" customFormat="1" ht="12.75" customHeight="1">
      <c r="A255" s="364">
        <f t="shared" si="37"/>
        <v>11</v>
      </c>
      <c r="B255" s="399">
        <v>71010703005</v>
      </c>
      <c r="C255" s="400" t="s">
        <v>1822</v>
      </c>
      <c r="D255" s="359" t="e">
        <f>+IF(VLOOKUP(C255,'BG SISTEMA'!B234:G503,6,FALSE)=15,VLOOKUP('CA EF (2)'!C255,'BG SISTEMA'!B234:F503,5,FALSE),0)</f>
        <v>#N/A</v>
      </c>
      <c r="E255" s="360"/>
      <c r="F255" s="360"/>
      <c r="G255" s="361">
        <v>0</v>
      </c>
      <c r="H255" s="361" t="e">
        <f t="shared" si="47"/>
        <v>#N/A</v>
      </c>
      <c r="I255" s="361">
        <v>0</v>
      </c>
      <c r="J255" s="361">
        <v>0</v>
      </c>
      <c r="K255" s="361">
        <v>0</v>
      </c>
      <c r="L255" s="361">
        <v>0</v>
      </c>
      <c r="M255" s="361">
        <v>0</v>
      </c>
      <c r="N255" s="361">
        <v>0</v>
      </c>
      <c r="O255" s="361">
        <v>0</v>
      </c>
      <c r="P255" s="361">
        <v>0</v>
      </c>
      <c r="Q255" s="361">
        <v>0</v>
      </c>
      <c r="R255" s="361">
        <v>0</v>
      </c>
      <c r="S255" s="361">
        <v>0</v>
      </c>
      <c r="T255" s="361">
        <v>0</v>
      </c>
      <c r="U255" s="361">
        <v>0</v>
      </c>
      <c r="V255" s="361">
        <v>0</v>
      </c>
      <c r="W255" s="361">
        <v>0</v>
      </c>
      <c r="X255" s="361">
        <v>0</v>
      </c>
      <c r="Y255" s="361">
        <v>0</v>
      </c>
      <c r="Z255" s="362" t="e">
        <f t="shared" si="33"/>
        <v>#N/A</v>
      </c>
      <c r="AA255" s="363"/>
    </row>
    <row r="256" spans="1:27" s="364" customFormat="1" ht="12.75" customHeight="1">
      <c r="A256" s="364">
        <f t="shared" si="37"/>
        <v>13</v>
      </c>
      <c r="B256" s="399">
        <v>7101070300501</v>
      </c>
      <c r="C256" s="400" t="s">
        <v>1822</v>
      </c>
      <c r="D256" s="359" t="e">
        <f>+IF(VLOOKUP(C256,'BG SISTEMA'!B235:G504,6,FALSE)=15,VLOOKUP('CA EF (2)'!C256,'BG SISTEMA'!B235:F504,5,FALSE),0)</f>
        <v>#N/A</v>
      </c>
      <c r="E256" s="360"/>
      <c r="F256" s="360"/>
      <c r="G256" s="361">
        <v>0</v>
      </c>
      <c r="H256" s="361" t="e">
        <f t="shared" si="47"/>
        <v>#N/A</v>
      </c>
      <c r="I256" s="361">
        <v>0</v>
      </c>
      <c r="J256" s="361">
        <v>0</v>
      </c>
      <c r="K256" s="361">
        <v>0</v>
      </c>
      <c r="L256" s="361">
        <v>0</v>
      </c>
      <c r="M256" s="361">
        <v>0</v>
      </c>
      <c r="N256" s="361">
        <v>0</v>
      </c>
      <c r="O256" s="361">
        <v>0</v>
      </c>
      <c r="P256" s="361">
        <v>0</v>
      </c>
      <c r="Q256" s="361">
        <v>0</v>
      </c>
      <c r="R256" s="361">
        <v>0</v>
      </c>
      <c r="S256" s="361">
        <v>0</v>
      </c>
      <c r="T256" s="361">
        <v>0</v>
      </c>
      <c r="U256" s="361">
        <v>0</v>
      </c>
      <c r="V256" s="361">
        <v>0</v>
      </c>
      <c r="W256" s="361">
        <v>0</v>
      </c>
      <c r="X256" s="361">
        <v>0</v>
      </c>
      <c r="Y256" s="361">
        <v>0</v>
      </c>
      <c r="Z256" s="362" t="e">
        <f t="shared" si="33"/>
        <v>#N/A</v>
      </c>
      <c r="AA256" s="365"/>
    </row>
    <row r="257" spans="1:27" s="364" customFormat="1" ht="12.75" customHeight="1">
      <c r="A257" s="364">
        <f t="shared" si="37"/>
        <v>15</v>
      </c>
      <c r="B257" s="398">
        <v>710107030050199</v>
      </c>
      <c r="C257" s="401" t="s">
        <v>1405</v>
      </c>
      <c r="D257" s="359" t="e">
        <f>+IF(VLOOKUP(C257,'BG SISTEMA'!B236:G505,6,FALSE)=15,VLOOKUP('CA EF (2)'!C257,'BG SISTEMA'!B236:F505,5,FALSE),0)</f>
        <v>#N/A</v>
      </c>
      <c r="E257" s="360"/>
      <c r="F257" s="360"/>
      <c r="G257" s="361">
        <v>0</v>
      </c>
      <c r="H257" s="361" t="e">
        <f t="shared" si="47"/>
        <v>#N/A</v>
      </c>
      <c r="I257" s="361">
        <v>0</v>
      </c>
      <c r="J257" s="361">
        <v>0</v>
      </c>
      <c r="K257" s="361">
        <v>0</v>
      </c>
      <c r="L257" s="361">
        <v>0</v>
      </c>
      <c r="M257" s="361">
        <v>0</v>
      </c>
      <c r="N257" s="361" t="e">
        <f t="shared" ref="N257" si="48">-$H257</f>
        <v>#N/A</v>
      </c>
      <c r="O257" s="361">
        <v>0</v>
      </c>
      <c r="P257" s="361">
        <v>0</v>
      </c>
      <c r="Q257" s="361">
        <v>0</v>
      </c>
      <c r="R257" s="361">
        <v>0</v>
      </c>
      <c r="S257" s="361">
        <v>0</v>
      </c>
      <c r="T257" s="361">
        <v>0</v>
      </c>
      <c r="U257" s="361">
        <v>0</v>
      </c>
      <c r="V257" s="361">
        <v>0</v>
      </c>
      <c r="W257" s="361">
        <v>0</v>
      </c>
      <c r="X257" s="361">
        <v>0</v>
      </c>
      <c r="Y257" s="361">
        <v>0</v>
      </c>
      <c r="Z257" s="362" t="e">
        <f t="shared" ref="Z257:Z320" si="49">SUM(H257:Y257)</f>
        <v>#N/A</v>
      </c>
      <c r="AA257" s="365"/>
    </row>
    <row r="258" spans="1:27" s="364" customFormat="1" ht="12.75" customHeight="1">
      <c r="A258" s="364">
        <f t="shared" si="37"/>
        <v>8</v>
      </c>
      <c r="B258" s="399">
        <v>71010705</v>
      </c>
      <c r="C258" s="400" t="s">
        <v>1823</v>
      </c>
      <c r="D258" s="359" t="e">
        <f>+IF(VLOOKUP(C258,'BG SISTEMA'!B237:G506,6,FALSE)=15,VLOOKUP('CA EF (2)'!C258,'BG SISTEMA'!B237:F506,5,FALSE),0)</f>
        <v>#N/A</v>
      </c>
      <c r="E258" s="360"/>
      <c r="F258" s="360"/>
      <c r="G258" s="361">
        <v>0</v>
      </c>
      <c r="H258" s="361" t="e">
        <f t="shared" si="47"/>
        <v>#N/A</v>
      </c>
      <c r="I258" s="361">
        <v>0</v>
      </c>
      <c r="J258" s="361">
        <v>0</v>
      </c>
      <c r="K258" s="361">
        <v>0</v>
      </c>
      <c r="L258" s="361">
        <v>0</v>
      </c>
      <c r="M258" s="361">
        <v>0</v>
      </c>
      <c r="N258" s="361">
        <v>0</v>
      </c>
      <c r="O258" s="361">
        <v>0</v>
      </c>
      <c r="P258" s="361">
        <v>0</v>
      </c>
      <c r="Q258" s="361">
        <v>0</v>
      </c>
      <c r="R258" s="361">
        <v>0</v>
      </c>
      <c r="S258" s="361">
        <v>0</v>
      </c>
      <c r="T258" s="361">
        <v>0</v>
      </c>
      <c r="U258" s="361">
        <v>0</v>
      </c>
      <c r="V258" s="361">
        <v>0</v>
      </c>
      <c r="W258" s="361">
        <v>0</v>
      </c>
      <c r="X258" s="361">
        <v>0</v>
      </c>
      <c r="Y258" s="361">
        <v>0</v>
      </c>
      <c r="Z258" s="362" t="e">
        <f t="shared" si="49"/>
        <v>#N/A</v>
      </c>
      <c r="AA258" s="365"/>
    </row>
    <row r="259" spans="1:27" s="364" customFormat="1" ht="12.75" customHeight="1">
      <c r="A259" s="364">
        <f t="shared" si="37"/>
        <v>11</v>
      </c>
      <c r="B259" s="399">
        <v>71010705005</v>
      </c>
      <c r="C259" s="400" t="s">
        <v>1824</v>
      </c>
      <c r="D259" s="359" t="e">
        <f>+IF(VLOOKUP(C259,'BG SISTEMA'!B238:G507,6,FALSE)=15,VLOOKUP('CA EF (2)'!C259,'BG SISTEMA'!B238:F507,5,FALSE),0)</f>
        <v>#N/A</v>
      </c>
      <c r="E259" s="360"/>
      <c r="F259" s="360"/>
      <c r="G259" s="361">
        <v>0</v>
      </c>
      <c r="H259" s="361" t="e">
        <f t="shared" si="47"/>
        <v>#N/A</v>
      </c>
      <c r="I259" s="361">
        <v>0</v>
      </c>
      <c r="J259" s="361">
        <v>0</v>
      </c>
      <c r="K259" s="361">
        <v>0</v>
      </c>
      <c r="L259" s="361">
        <v>0</v>
      </c>
      <c r="M259" s="361">
        <v>0</v>
      </c>
      <c r="N259" s="361">
        <v>0</v>
      </c>
      <c r="O259" s="361">
        <v>0</v>
      </c>
      <c r="P259" s="361">
        <v>0</v>
      </c>
      <c r="Q259" s="361">
        <v>0</v>
      </c>
      <c r="R259" s="361">
        <v>0</v>
      </c>
      <c r="S259" s="361">
        <v>0</v>
      </c>
      <c r="T259" s="361">
        <v>0</v>
      </c>
      <c r="U259" s="361">
        <v>0</v>
      </c>
      <c r="V259" s="361">
        <v>0</v>
      </c>
      <c r="W259" s="361">
        <v>0</v>
      </c>
      <c r="X259" s="361">
        <v>0</v>
      </c>
      <c r="Y259" s="361">
        <v>0</v>
      </c>
      <c r="Z259" s="362" t="e">
        <f t="shared" si="49"/>
        <v>#N/A</v>
      </c>
      <c r="AA259" s="365"/>
    </row>
    <row r="260" spans="1:27" s="364" customFormat="1" ht="12.75" customHeight="1">
      <c r="A260" s="364">
        <f t="shared" si="37"/>
        <v>13</v>
      </c>
      <c r="B260" s="399">
        <v>7101070500501</v>
      </c>
      <c r="C260" s="400" t="s">
        <v>1824</v>
      </c>
      <c r="D260" s="359" t="e">
        <f>+IF(VLOOKUP(C260,'BG SISTEMA'!B239:G508,6,FALSE)=15,VLOOKUP('CA EF (2)'!C260,'BG SISTEMA'!B239:F508,5,FALSE),0)</f>
        <v>#N/A</v>
      </c>
      <c r="E260" s="360"/>
      <c r="F260" s="360"/>
      <c r="G260" s="361">
        <v>0</v>
      </c>
      <c r="H260" s="361" t="e">
        <f t="shared" si="47"/>
        <v>#N/A</v>
      </c>
      <c r="I260" s="361">
        <v>0</v>
      </c>
      <c r="J260" s="361">
        <v>0</v>
      </c>
      <c r="K260" s="361">
        <v>0</v>
      </c>
      <c r="L260" s="361">
        <v>0</v>
      </c>
      <c r="M260" s="361">
        <v>0</v>
      </c>
      <c r="N260" s="361">
        <v>0</v>
      </c>
      <c r="O260" s="361">
        <v>0</v>
      </c>
      <c r="P260" s="361">
        <v>0</v>
      </c>
      <c r="Q260" s="361">
        <v>0</v>
      </c>
      <c r="R260" s="361">
        <v>0</v>
      </c>
      <c r="S260" s="361">
        <v>0</v>
      </c>
      <c r="T260" s="361">
        <v>0</v>
      </c>
      <c r="U260" s="361">
        <v>0</v>
      </c>
      <c r="V260" s="361">
        <v>0</v>
      </c>
      <c r="W260" s="361">
        <v>0</v>
      </c>
      <c r="X260" s="361">
        <v>0</v>
      </c>
      <c r="Y260" s="361">
        <v>0</v>
      </c>
      <c r="Z260" s="362" t="e">
        <f t="shared" si="49"/>
        <v>#N/A</v>
      </c>
      <c r="AA260" s="365"/>
    </row>
    <row r="261" spans="1:27" s="364" customFormat="1" ht="12.75" customHeight="1">
      <c r="A261" s="364">
        <f t="shared" si="37"/>
        <v>15</v>
      </c>
      <c r="B261" s="398">
        <v>710107050050199</v>
      </c>
      <c r="C261" s="401" t="s">
        <v>1417</v>
      </c>
      <c r="D261" s="359" t="e">
        <f>+IF(VLOOKUP(C261,'BG SISTEMA'!B240:G509,6,FALSE)=15,VLOOKUP('CA EF (2)'!C261,'BG SISTEMA'!B240:F509,5,FALSE),0)</f>
        <v>#N/A</v>
      </c>
      <c r="E261" s="360"/>
      <c r="F261" s="360"/>
      <c r="G261" s="361">
        <v>0</v>
      </c>
      <c r="H261" s="361" t="e">
        <f t="shared" si="47"/>
        <v>#N/A</v>
      </c>
      <c r="I261" s="361">
        <v>0</v>
      </c>
      <c r="J261" s="361">
        <v>0</v>
      </c>
      <c r="K261" s="361">
        <v>0</v>
      </c>
      <c r="L261" s="361">
        <v>0</v>
      </c>
      <c r="M261" s="361">
        <v>0</v>
      </c>
      <c r="N261" s="361" t="e">
        <f t="shared" ref="N261" si="50">-$H261</f>
        <v>#N/A</v>
      </c>
      <c r="O261" s="361">
        <v>0</v>
      </c>
      <c r="P261" s="361">
        <v>0</v>
      </c>
      <c r="Q261" s="361">
        <v>0</v>
      </c>
      <c r="R261" s="361">
        <v>0</v>
      </c>
      <c r="S261" s="361">
        <v>0</v>
      </c>
      <c r="T261" s="361">
        <v>0</v>
      </c>
      <c r="U261" s="361">
        <v>0</v>
      </c>
      <c r="V261" s="361">
        <v>0</v>
      </c>
      <c r="W261" s="361">
        <v>0</v>
      </c>
      <c r="X261" s="361">
        <v>0</v>
      </c>
      <c r="Y261" s="361">
        <v>0</v>
      </c>
      <c r="Z261" s="362" t="e">
        <f t="shared" si="49"/>
        <v>#N/A</v>
      </c>
      <c r="AA261" s="365"/>
    </row>
    <row r="262" spans="1:27" s="364" customFormat="1" ht="12.75" customHeight="1">
      <c r="A262" s="364">
        <f t="shared" si="37"/>
        <v>11</v>
      </c>
      <c r="B262" s="399">
        <v>71010705006</v>
      </c>
      <c r="C262" s="400" t="s">
        <v>1825</v>
      </c>
      <c r="D262" s="359" t="e">
        <f>+IF(VLOOKUP(C262,'BG SISTEMA'!B241:G510,6,FALSE)=15,VLOOKUP('CA EF (2)'!C262,'BG SISTEMA'!B241:F510,5,FALSE),0)</f>
        <v>#N/A</v>
      </c>
      <c r="E262" s="360"/>
      <c r="F262" s="360"/>
      <c r="G262" s="361">
        <v>0</v>
      </c>
      <c r="H262" s="361" t="e">
        <f t="shared" si="47"/>
        <v>#N/A</v>
      </c>
      <c r="I262" s="361">
        <v>0</v>
      </c>
      <c r="J262" s="361">
        <v>0</v>
      </c>
      <c r="K262" s="361">
        <v>0</v>
      </c>
      <c r="L262" s="361">
        <v>0</v>
      </c>
      <c r="M262" s="361">
        <v>0</v>
      </c>
      <c r="N262" s="361">
        <v>0</v>
      </c>
      <c r="O262" s="361">
        <v>0</v>
      </c>
      <c r="P262" s="361">
        <v>0</v>
      </c>
      <c r="Q262" s="361">
        <v>0</v>
      </c>
      <c r="R262" s="361">
        <v>0</v>
      </c>
      <c r="S262" s="361">
        <v>0</v>
      </c>
      <c r="T262" s="361">
        <v>0</v>
      </c>
      <c r="U262" s="361">
        <v>0</v>
      </c>
      <c r="V262" s="361">
        <v>0</v>
      </c>
      <c r="W262" s="361">
        <v>0</v>
      </c>
      <c r="X262" s="361">
        <v>0</v>
      </c>
      <c r="Y262" s="361">
        <v>0</v>
      </c>
      <c r="Z262" s="362" t="e">
        <f t="shared" si="49"/>
        <v>#N/A</v>
      </c>
      <c r="AA262" s="365"/>
    </row>
    <row r="263" spans="1:27" s="364" customFormat="1" ht="12.75" customHeight="1">
      <c r="A263" s="364">
        <f t="shared" si="37"/>
        <v>13</v>
      </c>
      <c r="B263" s="399">
        <v>7101070500601</v>
      </c>
      <c r="C263" s="400" t="s">
        <v>1825</v>
      </c>
      <c r="D263" s="359" t="e">
        <f>+IF(VLOOKUP(C263,'BG SISTEMA'!B242:G511,6,FALSE)=15,VLOOKUP('CA EF (2)'!C263,'BG SISTEMA'!B242:F511,5,FALSE),0)</f>
        <v>#N/A</v>
      </c>
      <c r="E263" s="360"/>
      <c r="F263" s="360"/>
      <c r="G263" s="361">
        <v>0</v>
      </c>
      <c r="H263" s="361" t="e">
        <f t="shared" si="47"/>
        <v>#N/A</v>
      </c>
      <c r="I263" s="361">
        <v>0</v>
      </c>
      <c r="J263" s="361">
        <v>0</v>
      </c>
      <c r="K263" s="361">
        <v>0</v>
      </c>
      <c r="L263" s="361">
        <v>0</v>
      </c>
      <c r="M263" s="361">
        <v>0</v>
      </c>
      <c r="N263" s="361">
        <v>0</v>
      </c>
      <c r="O263" s="361">
        <v>0</v>
      </c>
      <c r="P263" s="361">
        <v>0</v>
      </c>
      <c r="Q263" s="361">
        <v>0</v>
      </c>
      <c r="R263" s="361">
        <v>0</v>
      </c>
      <c r="S263" s="361">
        <v>0</v>
      </c>
      <c r="T263" s="361">
        <v>0</v>
      </c>
      <c r="U263" s="361">
        <v>0</v>
      </c>
      <c r="V263" s="361">
        <v>0</v>
      </c>
      <c r="W263" s="361">
        <v>0</v>
      </c>
      <c r="X263" s="361">
        <v>0</v>
      </c>
      <c r="Y263" s="361">
        <v>0</v>
      </c>
      <c r="Z263" s="362" t="e">
        <f t="shared" si="49"/>
        <v>#N/A</v>
      </c>
      <c r="AA263" s="363"/>
    </row>
    <row r="264" spans="1:27" s="364" customFormat="1" ht="12.75" customHeight="1">
      <c r="A264" s="364">
        <f t="shared" si="37"/>
        <v>15</v>
      </c>
      <c r="B264" s="398">
        <v>710107050060199</v>
      </c>
      <c r="C264" s="401" t="s">
        <v>1419</v>
      </c>
      <c r="D264" s="359" t="e">
        <f>+IF(VLOOKUP(C264,'BG SISTEMA'!B243:G512,6,FALSE)=15,VLOOKUP('CA EF (2)'!C264,'BG SISTEMA'!B243:F512,5,FALSE),0)</f>
        <v>#N/A</v>
      </c>
      <c r="E264" s="360"/>
      <c r="F264" s="360"/>
      <c r="G264" s="361">
        <v>0</v>
      </c>
      <c r="H264" s="361" t="e">
        <f t="shared" si="47"/>
        <v>#N/A</v>
      </c>
      <c r="I264" s="361">
        <v>0</v>
      </c>
      <c r="J264" s="361">
        <v>0</v>
      </c>
      <c r="K264" s="361">
        <v>0</v>
      </c>
      <c r="L264" s="361">
        <v>0</v>
      </c>
      <c r="M264" s="361">
        <v>0</v>
      </c>
      <c r="N264" s="361" t="e">
        <f t="shared" ref="N264" si="51">-$H264</f>
        <v>#N/A</v>
      </c>
      <c r="O264" s="361">
        <v>0</v>
      </c>
      <c r="P264" s="361">
        <v>0</v>
      </c>
      <c r="Q264" s="361">
        <v>0</v>
      </c>
      <c r="R264" s="361">
        <v>0</v>
      </c>
      <c r="S264" s="361">
        <v>0</v>
      </c>
      <c r="T264" s="361">
        <v>0</v>
      </c>
      <c r="U264" s="361">
        <v>0</v>
      </c>
      <c r="V264" s="361">
        <v>0</v>
      </c>
      <c r="W264" s="361">
        <v>0</v>
      </c>
      <c r="X264" s="361">
        <v>0</v>
      </c>
      <c r="Y264" s="361">
        <v>0</v>
      </c>
      <c r="Z264" s="362" t="e">
        <f t="shared" si="49"/>
        <v>#N/A</v>
      </c>
      <c r="AA264" s="365"/>
    </row>
    <row r="265" spans="1:27" s="364" customFormat="1" ht="12.75" customHeight="1">
      <c r="A265" s="364">
        <f t="shared" si="37"/>
        <v>5</v>
      </c>
      <c r="B265" s="399">
        <v>71030</v>
      </c>
      <c r="C265" s="400" t="s">
        <v>1826</v>
      </c>
      <c r="D265" s="359" t="e">
        <f>+IF(VLOOKUP(C265,'BG SISTEMA'!B244:G513,6,FALSE)=15,VLOOKUP('CA EF (2)'!C265,'BG SISTEMA'!B244:F513,5,FALSE),0)</f>
        <v>#N/A</v>
      </c>
      <c r="E265" s="360"/>
      <c r="F265" s="360"/>
      <c r="G265" s="361">
        <v>0</v>
      </c>
      <c r="H265" s="361" t="e">
        <f t="shared" si="47"/>
        <v>#N/A</v>
      </c>
      <c r="I265" s="361">
        <v>0</v>
      </c>
      <c r="J265" s="361">
        <v>0</v>
      </c>
      <c r="K265" s="361">
        <v>0</v>
      </c>
      <c r="L265" s="361">
        <v>0</v>
      </c>
      <c r="M265" s="361">
        <v>0</v>
      </c>
      <c r="N265" s="361">
        <v>0</v>
      </c>
      <c r="O265" s="361">
        <v>0</v>
      </c>
      <c r="P265" s="361">
        <v>0</v>
      </c>
      <c r="Q265" s="361">
        <v>0</v>
      </c>
      <c r="R265" s="361">
        <v>0</v>
      </c>
      <c r="S265" s="361">
        <v>0</v>
      </c>
      <c r="T265" s="361">
        <v>0</v>
      </c>
      <c r="U265" s="361">
        <v>0</v>
      </c>
      <c r="V265" s="361">
        <v>0</v>
      </c>
      <c r="W265" s="361">
        <v>0</v>
      </c>
      <c r="X265" s="361">
        <v>0</v>
      </c>
      <c r="Y265" s="361">
        <v>0</v>
      </c>
      <c r="Z265" s="362" t="e">
        <f t="shared" si="49"/>
        <v>#N/A</v>
      </c>
      <c r="AA265" s="365"/>
    </row>
    <row r="266" spans="1:27" s="364" customFormat="1" ht="12.75" customHeight="1">
      <c r="A266" s="364">
        <f t="shared" si="37"/>
        <v>8</v>
      </c>
      <c r="B266" s="399">
        <v>71030719</v>
      </c>
      <c r="C266" s="400" t="s">
        <v>1827</v>
      </c>
      <c r="D266" s="359" t="e">
        <f>+IF(VLOOKUP(C266,'BG SISTEMA'!B245:G514,6,FALSE)=15,VLOOKUP('CA EF (2)'!C266,'BG SISTEMA'!B245:F514,5,FALSE),0)</f>
        <v>#N/A</v>
      </c>
      <c r="E266" s="360"/>
      <c r="F266" s="360"/>
      <c r="G266" s="361">
        <v>0</v>
      </c>
      <c r="H266" s="361" t="e">
        <f t="shared" si="47"/>
        <v>#N/A</v>
      </c>
      <c r="I266" s="361">
        <v>0</v>
      </c>
      <c r="J266" s="361">
        <v>0</v>
      </c>
      <c r="K266" s="361">
        <v>0</v>
      </c>
      <c r="L266" s="361">
        <v>0</v>
      </c>
      <c r="M266" s="361">
        <v>0</v>
      </c>
      <c r="N266" s="361">
        <v>0</v>
      </c>
      <c r="O266" s="361">
        <v>0</v>
      </c>
      <c r="P266" s="361">
        <v>0</v>
      </c>
      <c r="Q266" s="361">
        <v>0</v>
      </c>
      <c r="R266" s="361">
        <v>0</v>
      </c>
      <c r="S266" s="361">
        <v>0</v>
      </c>
      <c r="T266" s="361">
        <v>0</v>
      </c>
      <c r="U266" s="361">
        <v>0</v>
      </c>
      <c r="V266" s="361">
        <v>0</v>
      </c>
      <c r="W266" s="361">
        <v>0</v>
      </c>
      <c r="X266" s="361">
        <v>0</v>
      </c>
      <c r="Y266" s="361">
        <v>0</v>
      </c>
      <c r="Z266" s="362" t="e">
        <f t="shared" si="49"/>
        <v>#N/A</v>
      </c>
      <c r="AA266" s="365"/>
    </row>
    <row r="267" spans="1:27" s="364" customFormat="1" ht="12.75" customHeight="1">
      <c r="A267" s="364">
        <f t="shared" si="37"/>
        <v>11</v>
      </c>
      <c r="B267" s="399">
        <v>71030719001</v>
      </c>
      <c r="C267" s="400" t="s">
        <v>1828</v>
      </c>
      <c r="D267" s="359" t="e">
        <f>+IF(VLOOKUP(C267,'BG SISTEMA'!B246:G515,6,FALSE)=15,VLOOKUP('CA EF (2)'!C267,'BG SISTEMA'!B246:F515,5,FALSE),0)</f>
        <v>#N/A</v>
      </c>
      <c r="E267" s="360"/>
      <c r="F267" s="360"/>
      <c r="G267" s="361">
        <v>0</v>
      </c>
      <c r="H267" s="361" t="e">
        <f t="shared" si="47"/>
        <v>#N/A</v>
      </c>
      <c r="I267" s="361">
        <v>0</v>
      </c>
      <c r="J267" s="361">
        <v>0</v>
      </c>
      <c r="K267" s="361">
        <v>0</v>
      </c>
      <c r="L267" s="361">
        <v>0</v>
      </c>
      <c r="M267" s="361">
        <v>0</v>
      </c>
      <c r="N267" s="361">
        <v>0</v>
      </c>
      <c r="O267" s="361">
        <v>0</v>
      </c>
      <c r="P267" s="361">
        <v>0</v>
      </c>
      <c r="Q267" s="361">
        <v>0</v>
      </c>
      <c r="R267" s="361">
        <v>0</v>
      </c>
      <c r="S267" s="361">
        <v>0</v>
      </c>
      <c r="T267" s="361">
        <v>0</v>
      </c>
      <c r="U267" s="361">
        <v>0</v>
      </c>
      <c r="V267" s="361">
        <v>0</v>
      </c>
      <c r="W267" s="361">
        <v>0</v>
      </c>
      <c r="X267" s="361">
        <v>0</v>
      </c>
      <c r="Y267" s="361">
        <v>0</v>
      </c>
      <c r="Z267" s="362" t="e">
        <f t="shared" si="49"/>
        <v>#N/A</v>
      </c>
      <c r="AA267" s="365"/>
    </row>
    <row r="268" spans="1:27" s="364" customFormat="1" ht="12.75" customHeight="1">
      <c r="A268" s="364">
        <f t="shared" si="37"/>
        <v>13</v>
      </c>
      <c r="B268" s="399">
        <v>7103071900101</v>
      </c>
      <c r="C268" s="400" t="s">
        <v>1828</v>
      </c>
      <c r="D268" s="359" t="e">
        <f>+IF(VLOOKUP(C268,'BG SISTEMA'!B247:G516,6,FALSE)=15,VLOOKUP('CA EF (2)'!C268,'BG SISTEMA'!B247:F516,5,FALSE),0)</f>
        <v>#N/A</v>
      </c>
      <c r="E268" s="360"/>
      <c r="F268" s="360"/>
      <c r="G268" s="361">
        <v>0</v>
      </c>
      <c r="H268" s="361" t="e">
        <f t="shared" si="47"/>
        <v>#N/A</v>
      </c>
      <c r="I268" s="361">
        <v>0</v>
      </c>
      <c r="J268" s="361">
        <v>0</v>
      </c>
      <c r="K268" s="361">
        <v>0</v>
      </c>
      <c r="L268" s="361">
        <v>0</v>
      </c>
      <c r="M268" s="361">
        <v>0</v>
      </c>
      <c r="N268" s="361">
        <v>0</v>
      </c>
      <c r="O268" s="361">
        <v>0</v>
      </c>
      <c r="P268" s="361">
        <v>0</v>
      </c>
      <c r="Q268" s="361">
        <v>0</v>
      </c>
      <c r="R268" s="361">
        <v>0</v>
      </c>
      <c r="S268" s="361">
        <v>0</v>
      </c>
      <c r="T268" s="361">
        <v>0</v>
      </c>
      <c r="U268" s="361">
        <v>0</v>
      </c>
      <c r="V268" s="361">
        <v>0</v>
      </c>
      <c r="W268" s="361">
        <v>0</v>
      </c>
      <c r="X268" s="361">
        <v>0</v>
      </c>
      <c r="Y268" s="361">
        <v>0</v>
      </c>
      <c r="Z268" s="362" t="e">
        <f t="shared" si="49"/>
        <v>#N/A</v>
      </c>
      <c r="AA268" s="363"/>
    </row>
    <row r="269" spans="1:27" s="364" customFormat="1" ht="12.75" customHeight="1">
      <c r="A269" s="364">
        <f t="shared" si="37"/>
        <v>15</v>
      </c>
      <c r="B269" s="398">
        <v>710307190010199</v>
      </c>
      <c r="C269" s="401" t="s">
        <v>1462</v>
      </c>
      <c r="D269" s="359" t="e">
        <f>+IF(VLOOKUP(C269,'BG SISTEMA'!B248:G517,6,FALSE)=15,VLOOKUP('CA EF (2)'!C269,'BG SISTEMA'!B248:F517,5,FALSE),0)</f>
        <v>#N/A</v>
      </c>
      <c r="E269" s="360"/>
      <c r="F269" s="360"/>
      <c r="G269" s="361">
        <v>0</v>
      </c>
      <c r="H269" s="361" t="e">
        <f t="shared" si="47"/>
        <v>#N/A</v>
      </c>
      <c r="I269" s="361">
        <v>0</v>
      </c>
      <c r="J269" s="361">
        <v>0</v>
      </c>
      <c r="K269" s="361">
        <v>0</v>
      </c>
      <c r="L269" s="361">
        <v>0</v>
      </c>
      <c r="M269" s="361">
        <v>0</v>
      </c>
      <c r="N269" s="361">
        <v>0</v>
      </c>
      <c r="O269" s="361">
        <v>0</v>
      </c>
      <c r="P269" s="361">
        <v>0</v>
      </c>
      <c r="Q269" s="361">
        <v>0</v>
      </c>
      <c r="R269" s="361" t="e">
        <f t="shared" ref="R269" si="52">-$H269</f>
        <v>#N/A</v>
      </c>
      <c r="S269" s="361">
        <v>0</v>
      </c>
      <c r="T269" s="361">
        <v>0</v>
      </c>
      <c r="U269" s="361">
        <v>0</v>
      </c>
      <c r="V269" s="361">
        <v>0</v>
      </c>
      <c r="W269" s="361">
        <v>0</v>
      </c>
      <c r="X269" s="361">
        <v>0</v>
      </c>
      <c r="Y269" s="361">
        <v>0</v>
      </c>
      <c r="Z269" s="362" t="e">
        <f t="shared" si="49"/>
        <v>#N/A</v>
      </c>
      <c r="AA269" s="365"/>
    </row>
    <row r="270" spans="1:27" s="364" customFormat="1" ht="12.75" customHeight="1">
      <c r="A270" s="364">
        <f t="shared" si="37"/>
        <v>5</v>
      </c>
      <c r="B270" s="399">
        <v>71040</v>
      </c>
      <c r="C270" s="400" t="s">
        <v>1829</v>
      </c>
      <c r="D270" s="359" t="e">
        <f>+IF(VLOOKUP(C270,'BG SISTEMA'!B249:G518,6,FALSE)=15,VLOOKUP('CA EF (2)'!C270,'BG SISTEMA'!B249:F518,5,FALSE),0)</f>
        <v>#N/A</v>
      </c>
      <c r="E270" s="360"/>
      <c r="F270" s="360"/>
      <c r="G270" s="361">
        <v>0</v>
      </c>
      <c r="H270" s="361" t="e">
        <f t="shared" si="47"/>
        <v>#N/A</v>
      </c>
      <c r="I270" s="361">
        <v>0</v>
      </c>
      <c r="J270" s="361">
        <v>0</v>
      </c>
      <c r="K270" s="361">
        <v>0</v>
      </c>
      <c r="L270" s="361">
        <v>0</v>
      </c>
      <c r="M270" s="361">
        <v>0</v>
      </c>
      <c r="N270" s="361">
        <v>0</v>
      </c>
      <c r="O270" s="361">
        <v>0</v>
      </c>
      <c r="P270" s="361">
        <v>0</v>
      </c>
      <c r="Q270" s="361">
        <v>0</v>
      </c>
      <c r="R270" s="361">
        <v>0</v>
      </c>
      <c r="S270" s="361">
        <v>0</v>
      </c>
      <c r="T270" s="361">
        <v>0</v>
      </c>
      <c r="U270" s="361">
        <v>0</v>
      </c>
      <c r="V270" s="361">
        <v>0</v>
      </c>
      <c r="W270" s="361">
        <v>0</v>
      </c>
      <c r="X270" s="361">
        <v>0</v>
      </c>
      <c r="Y270" s="361">
        <v>0</v>
      </c>
      <c r="Z270" s="362" t="e">
        <f t="shared" si="49"/>
        <v>#N/A</v>
      </c>
      <c r="AA270" s="365"/>
    </row>
    <row r="271" spans="1:27" s="364" customFormat="1" ht="12.75" customHeight="1">
      <c r="A271" s="364">
        <f t="shared" si="37"/>
        <v>8</v>
      </c>
      <c r="B271" s="399">
        <v>71040731</v>
      </c>
      <c r="C271" s="400" t="s">
        <v>1830</v>
      </c>
      <c r="D271" s="359" t="e">
        <f>+IF(VLOOKUP(C271,'BG SISTEMA'!B250:G519,6,FALSE)=15,VLOOKUP('CA EF (2)'!C271,'BG SISTEMA'!B250:F519,5,FALSE),0)</f>
        <v>#N/A</v>
      </c>
      <c r="E271" s="360"/>
      <c r="F271" s="360"/>
      <c r="G271" s="361">
        <v>0</v>
      </c>
      <c r="H271" s="361" t="e">
        <f t="shared" si="47"/>
        <v>#N/A</v>
      </c>
      <c r="I271" s="361">
        <v>0</v>
      </c>
      <c r="J271" s="361">
        <v>0</v>
      </c>
      <c r="K271" s="361">
        <v>0</v>
      </c>
      <c r="L271" s="361">
        <v>0</v>
      </c>
      <c r="M271" s="361">
        <v>0</v>
      </c>
      <c r="N271" s="361">
        <v>0</v>
      </c>
      <c r="O271" s="361">
        <v>0</v>
      </c>
      <c r="P271" s="361">
        <v>0</v>
      </c>
      <c r="Q271" s="361">
        <v>0</v>
      </c>
      <c r="R271" s="361">
        <v>0</v>
      </c>
      <c r="S271" s="361">
        <v>0</v>
      </c>
      <c r="T271" s="361">
        <v>0</v>
      </c>
      <c r="U271" s="361">
        <v>0</v>
      </c>
      <c r="V271" s="361">
        <v>0</v>
      </c>
      <c r="W271" s="361">
        <v>0</v>
      </c>
      <c r="X271" s="361">
        <v>0</v>
      </c>
      <c r="Y271" s="361">
        <v>0</v>
      </c>
      <c r="Z271" s="362" t="e">
        <f t="shared" si="49"/>
        <v>#N/A</v>
      </c>
      <c r="AA271" s="365"/>
    </row>
    <row r="272" spans="1:27" s="364" customFormat="1" ht="12.75" customHeight="1">
      <c r="A272" s="364">
        <f t="shared" si="37"/>
        <v>11</v>
      </c>
      <c r="B272" s="399">
        <v>71040731001</v>
      </c>
      <c r="C272" s="400" t="s">
        <v>1831</v>
      </c>
      <c r="D272" s="359" t="e">
        <f>+IF(VLOOKUP(C272,'BG SISTEMA'!B251:G520,6,FALSE)=15,VLOOKUP('CA EF (2)'!C272,'BG SISTEMA'!B251:F520,5,FALSE),0)</f>
        <v>#N/A</v>
      </c>
      <c r="E272" s="360"/>
      <c r="F272" s="360"/>
      <c r="G272" s="361">
        <v>0</v>
      </c>
      <c r="H272" s="361" t="e">
        <f t="shared" si="47"/>
        <v>#N/A</v>
      </c>
      <c r="I272" s="361">
        <v>0</v>
      </c>
      <c r="J272" s="361">
        <v>0</v>
      </c>
      <c r="K272" s="361">
        <v>0</v>
      </c>
      <c r="L272" s="361">
        <v>0</v>
      </c>
      <c r="M272" s="361">
        <v>0</v>
      </c>
      <c r="N272" s="361">
        <v>0</v>
      </c>
      <c r="O272" s="361">
        <v>0</v>
      </c>
      <c r="P272" s="361">
        <v>0</v>
      </c>
      <c r="Q272" s="361">
        <v>0</v>
      </c>
      <c r="R272" s="361">
        <v>0</v>
      </c>
      <c r="S272" s="361">
        <v>0</v>
      </c>
      <c r="T272" s="361">
        <v>0</v>
      </c>
      <c r="U272" s="361">
        <v>0</v>
      </c>
      <c r="V272" s="361">
        <v>0</v>
      </c>
      <c r="W272" s="361">
        <v>0</v>
      </c>
      <c r="X272" s="361">
        <v>0</v>
      </c>
      <c r="Y272" s="361">
        <v>0</v>
      </c>
      <c r="Z272" s="362" t="e">
        <f t="shared" si="49"/>
        <v>#N/A</v>
      </c>
      <c r="AA272" s="365"/>
    </row>
    <row r="273" spans="1:27" s="364" customFormat="1" ht="12.75" customHeight="1">
      <c r="A273" s="364">
        <f t="shared" si="37"/>
        <v>13</v>
      </c>
      <c r="B273" s="399">
        <v>7104073100101</v>
      </c>
      <c r="C273" s="400" t="s">
        <v>1831</v>
      </c>
      <c r="D273" s="359" t="e">
        <f>+IF(VLOOKUP(C273,'BG SISTEMA'!B252:G521,6,FALSE)=15,VLOOKUP('CA EF (2)'!C273,'BG SISTEMA'!B252:F521,5,FALSE),0)</f>
        <v>#N/A</v>
      </c>
      <c r="E273" s="360"/>
      <c r="F273" s="360"/>
      <c r="G273" s="361">
        <v>0</v>
      </c>
      <c r="H273" s="361" t="e">
        <f t="shared" si="47"/>
        <v>#N/A</v>
      </c>
      <c r="I273" s="361">
        <v>0</v>
      </c>
      <c r="J273" s="361">
        <v>0</v>
      </c>
      <c r="K273" s="361">
        <v>0</v>
      </c>
      <c r="L273" s="361">
        <v>0</v>
      </c>
      <c r="M273" s="361">
        <v>0</v>
      </c>
      <c r="N273" s="361">
        <v>0</v>
      </c>
      <c r="O273" s="361">
        <v>0</v>
      </c>
      <c r="P273" s="361">
        <v>0</v>
      </c>
      <c r="Q273" s="361">
        <v>0</v>
      </c>
      <c r="R273" s="361">
        <v>0</v>
      </c>
      <c r="S273" s="361">
        <v>0</v>
      </c>
      <c r="T273" s="361">
        <v>0</v>
      </c>
      <c r="U273" s="361">
        <v>0</v>
      </c>
      <c r="V273" s="361">
        <v>0</v>
      </c>
      <c r="W273" s="361">
        <v>0</v>
      </c>
      <c r="X273" s="361">
        <v>0</v>
      </c>
      <c r="Y273" s="361">
        <v>0</v>
      </c>
      <c r="Z273" s="362" t="e">
        <f t="shared" si="49"/>
        <v>#N/A</v>
      </c>
      <c r="AA273" s="365"/>
    </row>
    <row r="274" spans="1:27" s="364" customFormat="1" ht="12.75" customHeight="1">
      <c r="A274" s="364">
        <f t="shared" si="37"/>
        <v>15</v>
      </c>
      <c r="B274" s="398">
        <v>710407310010101</v>
      </c>
      <c r="C274" s="401" t="s">
        <v>1519</v>
      </c>
      <c r="D274" s="359" t="e">
        <f>+IF(VLOOKUP(C274,'BG SISTEMA'!B253:G522,6,FALSE)=15,VLOOKUP('CA EF (2)'!C274,'BG SISTEMA'!B253:F522,5,FALSE),0)</f>
        <v>#N/A</v>
      </c>
      <c r="E274" s="360"/>
      <c r="F274" s="360"/>
      <c r="G274" s="361">
        <v>0</v>
      </c>
      <c r="H274" s="361" t="e">
        <f t="shared" si="47"/>
        <v>#N/A</v>
      </c>
      <c r="I274" s="361">
        <v>0</v>
      </c>
      <c r="J274" s="361">
        <v>0</v>
      </c>
      <c r="K274" s="361">
        <v>0</v>
      </c>
      <c r="L274" s="361">
        <v>0</v>
      </c>
      <c r="M274" s="361">
        <v>0</v>
      </c>
      <c r="N274" s="361" t="e">
        <f t="shared" ref="N274:N275" si="53">-$H274</f>
        <v>#N/A</v>
      </c>
      <c r="O274" s="361">
        <v>0</v>
      </c>
      <c r="P274" s="361">
        <v>0</v>
      </c>
      <c r="Q274" s="361">
        <v>0</v>
      </c>
      <c r="R274" s="361">
        <v>0</v>
      </c>
      <c r="S274" s="361">
        <v>0</v>
      </c>
      <c r="T274" s="361">
        <v>0</v>
      </c>
      <c r="U274" s="361">
        <v>0</v>
      </c>
      <c r="V274" s="361">
        <v>0</v>
      </c>
      <c r="W274" s="361">
        <v>0</v>
      </c>
      <c r="X274" s="361">
        <v>0</v>
      </c>
      <c r="Y274" s="361">
        <v>0</v>
      </c>
      <c r="Z274" s="362" t="e">
        <f t="shared" si="49"/>
        <v>#N/A</v>
      </c>
      <c r="AA274" s="365"/>
    </row>
    <row r="275" spans="1:27" s="364" customFormat="1" ht="12.75" customHeight="1">
      <c r="A275" s="364">
        <f t="shared" si="37"/>
        <v>15</v>
      </c>
      <c r="B275" s="398">
        <v>710407310010199</v>
      </c>
      <c r="C275" s="401" t="s">
        <v>1520</v>
      </c>
      <c r="D275" s="359" t="e">
        <f>+IF(VLOOKUP(C275,'BG SISTEMA'!B254:G523,6,FALSE)=15,VLOOKUP('CA EF (2)'!C275,'BG SISTEMA'!B254:F523,5,FALSE),0)</f>
        <v>#N/A</v>
      </c>
      <c r="E275" s="360"/>
      <c r="F275" s="360"/>
      <c r="G275" s="361">
        <v>0</v>
      </c>
      <c r="H275" s="361" t="e">
        <f t="shared" si="47"/>
        <v>#N/A</v>
      </c>
      <c r="I275" s="361">
        <v>0</v>
      </c>
      <c r="J275" s="361">
        <v>0</v>
      </c>
      <c r="K275" s="361">
        <v>0</v>
      </c>
      <c r="L275" s="361">
        <v>0</v>
      </c>
      <c r="M275" s="361">
        <v>0</v>
      </c>
      <c r="N275" s="361" t="e">
        <f t="shared" si="53"/>
        <v>#N/A</v>
      </c>
      <c r="O275" s="361">
        <v>0</v>
      </c>
      <c r="P275" s="361">
        <v>0</v>
      </c>
      <c r="Q275" s="361">
        <v>0</v>
      </c>
      <c r="R275" s="361">
        <v>0</v>
      </c>
      <c r="S275" s="361">
        <v>0</v>
      </c>
      <c r="T275" s="361">
        <v>0</v>
      </c>
      <c r="U275" s="361">
        <v>0</v>
      </c>
      <c r="V275" s="361">
        <v>0</v>
      </c>
      <c r="W275" s="361">
        <v>0</v>
      </c>
      <c r="X275" s="361">
        <v>0</v>
      </c>
      <c r="Y275" s="361">
        <v>0</v>
      </c>
      <c r="Z275" s="362" t="e">
        <f t="shared" si="49"/>
        <v>#N/A</v>
      </c>
      <c r="AA275" s="363"/>
    </row>
    <row r="276" spans="1:27" s="364" customFormat="1" ht="12.75" customHeight="1">
      <c r="A276" s="364">
        <f t="shared" si="37"/>
        <v>11</v>
      </c>
      <c r="B276" s="399">
        <v>71040731003</v>
      </c>
      <c r="C276" s="400" t="s">
        <v>1832</v>
      </c>
      <c r="D276" s="359" t="e">
        <f>+IF(VLOOKUP(C276,'BG SISTEMA'!B255:G524,6,FALSE)=15,VLOOKUP('CA EF (2)'!C276,'BG SISTEMA'!B255:F524,5,FALSE),0)</f>
        <v>#N/A</v>
      </c>
      <c r="E276" s="360"/>
      <c r="F276" s="360"/>
      <c r="G276" s="361">
        <v>0</v>
      </c>
      <c r="H276" s="361" t="e">
        <f t="shared" si="47"/>
        <v>#N/A</v>
      </c>
      <c r="I276" s="361">
        <v>0</v>
      </c>
      <c r="J276" s="361">
        <v>0</v>
      </c>
      <c r="K276" s="361">
        <v>0</v>
      </c>
      <c r="L276" s="361">
        <v>0</v>
      </c>
      <c r="M276" s="361">
        <v>0</v>
      </c>
      <c r="N276" s="361">
        <v>0</v>
      </c>
      <c r="O276" s="361">
        <v>0</v>
      </c>
      <c r="P276" s="361">
        <v>0</v>
      </c>
      <c r="Q276" s="361">
        <v>0</v>
      </c>
      <c r="R276" s="361">
        <v>0</v>
      </c>
      <c r="S276" s="361">
        <v>0</v>
      </c>
      <c r="T276" s="361">
        <v>0</v>
      </c>
      <c r="U276" s="361">
        <v>0</v>
      </c>
      <c r="V276" s="361">
        <v>0</v>
      </c>
      <c r="W276" s="361">
        <v>0</v>
      </c>
      <c r="X276" s="361">
        <v>0</v>
      </c>
      <c r="Y276" s="361">
        <v>0</v>
      </c>
      <c r="Z276" s="362" t="e">
        <f t="shared" si="49"/>
        <v>#N/A</v>
      </c>
      <c r="AA276" s="365"/>
    </row>
    <row r="277" spans="1:27" s="364" customFormat="1" ht="12.75" customHeight="1">
      <c r="A277" s="364">
        <f t="shared" si="37"/>
        <v>13</v>
      </c>
      <c r="B277" s="399">
        <v>7104073100301</v>
      </c>
      <c r="C277" s="400" t="s">
        <v>1833</v>
      </c>
      <c r="D277" s="359" t="e">
        <f>+IF(VLOOKUP(C277,'BG SISTEMA'!B256:G525,6,FALSE)=15,VLOOKUP('CA EF (2)'!C277,'BG SISTEMA'!B256:F525,5,FALSE),0)</f>
        <v>#N/A</v>
      </c>
      <c r="E277" s="360"/>
      <c r="F277" s="360"/>
      <c r="G277" s="361">
        <v>0</v>
      </c>
      <c r="H277" s="361" t="e">
        <f t="shared" si="47"/>
        <v>#N/A</v>
      </c>
      <c r="I277" s="361">
        <v>0</v>
      </c>
      <c r="J277" s="361">
        <v>0</v>
      </c>
      <c r="K277" s="361">
        <v>0</v>
      </c>
      <c r="L277" s="361">
        <v>0</v>
      </c>
      <c r="M277" s="361">
        <v>0</v>
      </c>
      <c r="N277" s="361">
        <v>0</v>
      </c>
      <c r="O277" s="361">
        <v>0</v>
      </c>
      <c r="P277" s="361">
        <v>0</v>
      </c>
      <c r="Q277" s="361">
        <v>0</v>
      </c>
      <c r="R277" s="361">
        <v>0</v>
      </c>
      <c r="S277" s="361">
        <v>0</v>
      </c>
      <c r="T277" s="361">
        <v>0</v>
      </c>
      <c r="U277" s="361">
        <v>0</v>
      </c>
      <c r="V277" s="361">
        <v>0</v>
      </c>
      <c r="W277" s="361">
        <v>0</v>
      </c>
      <c r="X277" s="361">
        <v>0</v>
      </c>
      <c r="Y277" s="361">
        <v>0</v>
      </c>
      <c r="Z277" s="362" t="e">
        <f t="shared" si="49"/>
        <v>#N/A</v>
      </c>
      <c r="AA277" s="365"/>
    </row>
    <row r="278" spans="1:27" s="364" customFormat="1" ht="12.75" customHeight="1">
      <c r="A278" s="364">
        <f t="shared" si="37"/>
        <v>15</v>
      </c>
      <c r="B278" s="398">
        <v>710407310030199</v>
      </c>
      <c r="C278" s="401" t="s">
        <v>1524</v>
      </c>
      <c r="D278" s="359" t="e">
        <f>+IF(VLOOKUP(C278,'BG SISTEMA'!B257:G526,6,FALSE)=15,VLOOKUP('CA EF (2)'!C278,'BG SISTEMA'!B257:F526,5,FALSE),0)</f>
        <v>#N/A</v>
      </c>
      <c r="E278" s="360"/>
      <c r="F278" s="360"/>
      <c r="G278" s="361">
        <v>0</v>
      </c>
      <c r="H278" s="361" t="e">
        <f t="shared" si="47"/>
        <v>#N/A</v>
      </c>
      <c r="I278" s="361">
        <v>0</v>
      </c>
      <c r="J278" s="361">
        <v>0</v>
      </c>
      <c r="K278" s="361">
        <v>0</v>
      </c>
      <c r="L278" s="361">
        <v>0</v>
      </c>
      <c r="M278" s="361">
        <v>0</v>
      </c>
      <c r="N278" s="361" t="e">
        <f t="shared" ref="N278" si="54">-$H278</f>
        <v>#N/A</v>
      </c>
      <c r="O278" s="361">
        <v>0</v>
      </c>
      <c r="P278" s="361">
        <v>0</v>
      </c>
      <c r="Q278" s="361">
        <v>0</v>
      </c>
      <c r="R278" s="361">
        <v>0</v>
      </c>
      <c r="S278" s="361">
        <v>0</v>
      </c>
      <c r="T278" s="361">
        <v>0</v>
      </c>
      <c r="U278" s="361">
        <v>0</v>
      </c>
      <c r="V278" s="361">
        <v>0</v>
      </c>
      <c r="W278" s="361">
        <v>0</v>
      </c>
      <c r="X278" s="361">
        <v>0</v>
      </c>
      <c r="Y278" s="361">
        <v>0</v>
      </c>
      <c r="Z278" s="362" t="e">
        <f t="shared" si="49"/>
        <v>#N/A</v>
      </c>
      <c r="AA278" s="365"/>
    </row>
    <row r="279" spans="1:27" s="364" customFormat="1" ht="12.75" customHeight="1">
      <c r="A279" s="364">
        <f t="shared" si="37"/>
        <v>11</v>
      </c>
      <c r="B279" s="399">
        <v>71040731004</v>
      </c>
      <c r="C279" s="400" t="s">
        <v>1834</v>
      </c>
      <c r="D279" s="359">
        <f>+IF(VLOOKUP(C279,'BG SISTEMA'!B258:G527,6,FALSE)=15,VLOOKUP('CA EF (2)'!C279,'BG SISTEMA'!B258:F527,5,FALSE),0)</f>
        <v>0</v>
      </c>
      <c r="E279" s="360"/>
      <c r="F279" s="360"/>
      <c r="G279" s="361">
        <v>0</v>
      </c>
      <c r="H279" s="361">
        <f t="shared" si="47"/>
        <v>0</v>
      </c>
      <c r="I279" s="361">
        <v>0</v>
      </c>
      <c r="J279" s="361">
        <v>0</v>
      </c>
      <c r="K279" s="361">
        <v>0</v>
      </c>
      <c r="L279" s="361">
        <v>0</v>
      </c>
      <c r="M279" s="361">
        <v>0</v>
      </c>
      <c r="N279" s="361">
        <v>0</v>
      </c>
      <c r="O279" s="361">
        <v>0</v>
      </c>
      <c r="P279" s="361">
        <v>0</v>
      </c>
      <c r="Q279" s="361">
        <v>0</v>
      </c>
      <c r="R279" s="361">
        <v>0</v>
      </c>
      <c r="S279" s="361">
        <v>0</v>
      </c>
      <c r="T279" s="361">
        <v>0</v>
      </c>
      <c r="U279" s="361">
        <v>0</v>
      </c>
      <c r="V279" s="361">
        <v>0</v>
      </c>
      <c r="W279" s="361">
        <v>0</v>
      </c>
      <c r="X279" s="361">
        <v>0</v>
      </c>
      <c r="Y279" s="361">
        <v>0</v>
      </c>
      <c r="Z279" s="362">
        <f t="shared" si="49"/>
        <v>0</v>
      </c>
      <c r="AA279" s="365"/>
    </row>
    <row r="280" spans="1:27" s="364" customFormat="1" ht="12.75" customHeight="1">
      <c r="A280" s="364">
        <f t="shared" si="37"/>
        <v>13</v>
      </c>
      <c r="B280" s="399">
        <v>7104073100401</v>
      </c>
      <c r="C280" s="400" t="s">
        <v>1834</v>
      </c>
      <c r="D280" s="359">
        <f>+IF(VLOOKUP(C280,'BG SISTEMA'!B259:G528,6,FALSE)=15,VLOOKUP('CA EF (2)'!C280,'BG SISTEMA'!B259:F528,5,FALSE),0)</f>
        <v>0</v>
      </c>
      <c r="E280" s="360"/>
      <c r="F280" s="360"/>
      <c r="G280" s="361">
        <v>0</v>
      </c>
      <c r="H280" s="361">
        <f t="shared" si="47"/>
        <v>0</v>
      </c>
      <c r="I280" s="361">
        <v>0</v>
      </c>
      <c r="J280" s="361">
        <v>0</v>
      </c>
      <c r="K280" s="361">
        <v>0</v>
      </c>
      <c r="L280" s="361">
        <v>0</v>
      </c>
      <c r="M280" s="361">
        <v>0</v>
      </c>
      <c r="N280" s="361">
        <v>0</v>
      </c>
      <c r="O280" s="361">
        <v>0</v>
      </c>
      <c r="P280" s="361">
        <v>0</v>
      </c>
      <c r="Q280" s="361">
        <v>0</v>
      </c>
      <c r="R280" s="361">
        <v>0</v>
      </c>
      <c r="S280" s="361">
        <v>0</v>
      </c>
      <c r="T280" s="361">
        <v>0</v>
      </c>
      <c r="U280" s="361">
        <v>0</v>
      </c>
      <c r="V280" s="361">
        <v>0</v>
      </c>
      <c r="W280" s="361">
        <v>0</v>
      </c>
      <c r="X280" s="361">
        <v>0</v>
      </c>
      <c r="Y280" s="361">
        <v>0</v>
      </c>
      <c r="Z280" s="362">
        <f t="shared" si="49"/>
        <v>0</v>
      </c>
      <c r="AA280" s="363"/>
    </row>
    <row r="281" spans="1:27" s="364" customFormat="1" ht="12.75" customHeight="1">
      <c r="A281" s="364">
        <f t="shared" ref="A281:A344" si="55">+LEN(B281)</f>
        <v>15</v>
      </c>
      <c r="B281" s="398">
        <v>710407310040199</v>
      </c>
      <c r="C281" s="401" t="s">
        <v>1526</v>
      </c>
      <c r="D281" s="359">
        <f>+IF(VLOOKUP(C281,'BG SISTEMA'!B260:G529,6,FALSE)=15,VLOOKUP('CA EF (2)'!C281,'BG SISTEMA'!B260:F529,5,FALSE),0)</f>
        <v>433140252</v>
      </c>
      <c r="E281" s="360"/>
      <c r="F281" s="360"/>
      <c r="G281" s="361">
        <v>0</v>
      </c>
      <c r="H281" s="361">
        <f t="shared" si="47"/>
        <v>433140252</v>
      </c>
      <c r="I281" s="361">
        <v>0</v>
      </c>
      <c r="J281" s="361">
        <v>0</v>
      </c>
      <c r="K281" s="361">
        <v>0</v>
      </c>
      <c r="L281" s="361">
        <v>0</v>
      </c>
      <c r="M281" s="361">
        <v>0</v>
      </c>
      <c r="N281" s="361">
        <f t="shared" ref="N281" si="56">-$H281</f>
        <v>-433140252</v>
      </c>
      <c r="O281" s="361">
        <v>0</v>
      </c>
      <c r="P281" s="361">
        <v>0</v>
      </c>
      <c r="Q281" s="361">
        <v>0</v>
      </c>
      <c r="R281" s="361">
        <v>0</v>
      </c>
      <c r="S281" s="361">
        <v>0</v>
      </c>
      <c r="T281" s="361">
        <v>0</v>
      </c>
      <c r="U281" s="361">
        <v>0</v>
      </c>
      <c r="V281" s="361">
        <v>0</v>
      </c>
      <c r="W281" s="361">
        <v>0</v>
      </c>
      <c r="X281" s="361">
        <v>0</v>
      </c>
      <c r="Y281" s="361">
        <v>0</v>
      </c>
      <c r="Z281" s="362">
        <f t="shared" si="49"/>
        <v>0</v>
      </c>
      <c r="AA281" s="365"/>
    </row>
    <row r="282" spans="1:27" s="364" customFormat="1" ht="12.75" customHeight="1">
      <c r="A282" s="364">
        <f t="shared" si="55"/>
        <v>8</v>
      </c>
      <c r="B282" s="399">
        <v>71040733</v>
      </c>
      <c r="C282" s="400" t="s">
        <v>1835</v>
      </c>
      <c r="D282" s="359" t="e">
        <f>+IF(VLOOKUP(C282,'BG SISTEMA'!B261:G530,6,FALSE)=15,VLOOKUP('CA EF (2)'!C282,'BG SISTEMA'!B261:F530,5,FALSE),0)</f>
        <v>#N/A</v>
      </c>
      <c r="E282" s="360"/>
      <c r="F282" s="360"/>
      <c r="G282" s="361">
        <v>0</v>
      </c>
      <c r="H282" s="361" t="e">
        <f t="shared" si="47"/>
        <v>#N/A</v>
      </c>
      <c r="I282" s="361">
        <v>0</v>
      </c>
      <c r="J282" s="361">
        <v>0</v>
      </c>
      <c r="K282" s="361">
        <v>0</v>
      </c>
      <c r="L282" s="361">
        <v>0</v>
      </c>
      <c r="M282" s="361">
        <v>0</v>
      </c>
      <c r="N282" s="361">
        <v>0</v>
      </c>
      <c r="O282" s="361">
        <v>0</v>
      </c>
      <c r="P282" s="361">
        <v>0</v>
      </c>
      <c r="Q282" s="361">
        <v>0</v>
      </c>
      <c r="R282" s="361">
        <v>0</v>
      </c>
      <c r="S282" s="361">
        <v>0</v>
      </c>
      <c r="T282" s="361">
        <v>0</v>
      </c>
      <c r="U282" s="361">
        <v>0</v>
      </c>
      <c r="V282" s="361">
        <v>0</v>
      </c>
      <c r="W282" s="361">
        <v>0</v>
      </c>
      <c r="X282" s="361">
        <v>0</v>
      </c>
      <c r="Y282" s="361">
        <v>0</v>
      </c>
      <c r="Z282" s="362" t="e">
        <f t="shared" si="49"/>
        <v>#N/A</v>
      </c>
      <c r="AA282" s="365"/>
    </row>
    <row r="283" spans="1:27" s="364" customFormat="1" ht="12.75" customHeight="1">
      <c r="A283" s="364">
        <f t="shared" si="55"/>
        <v>11</v>
      </c>
      <c r="B283" s="399">
        <v>71040733001</v>
      </c>
      <c r="C283" s="400" t="s">
        <v>1836</v>
      </c>
      <c r="D283" s="359" t="e">
        <f>+IF(VLOOKUP(C283,'BG SISTEMA'!B262:G531,6,FALSE)=15,VLOOKUP('CA EF (2)'!C283,'BG SISTEMA'!B262:F531,5,FALSE),0)</f>
        <v>#N/A</v>
      </c>
      <c r="E283" s="360"/>
      <c r="F283" s="360"/>
      <c r="G283" s="361">
        <v>0</v>
      </c>
      <c r="H283" s="361" t="e">
        <f t="shared" si="47"/>
        <v>#N/A</v>
      </c>
      <c r="I283" s="361">
        <v>0</v>
      </c>
      <c r="J283" s="361">
        <v>0</v>
      </c>
      <c r="K283" s="361">
        <v>0</v>
      </c>
      <c r="L283" s="361">
        <v>0</v>
      </c>
      <c r="M283" s="361">
        <v>0</v>
      </c>
      <c r="N283" s="361">
        <v>0</v>
      </c>
      <c r="O283" s="361">
        <v>0</v>
      </c>
      <c r="P283" s="361">
        <v>0</v>
      </c>
      <c r="Q283" s="361">
        <v>0</v>
      </c>
      <c r="R283" s="361">
        <v>0</v>
      </c>
      <c r="S283" s="361">
        <v>0</v>
      </c>
      <c r="T283" s="361">
        <v>0</v>
      </c>
      <c r="U283" s="361">
        <v>0</v>
      </c>
      <c r="V283" s="361">
        <v>0</v>
      </c>
      <c r="W283" s="361">
        <v>0</v>
      </c>
      <c r="X283" s="361">
        <v>0</v>
      </c>
      <c r="Y283" s="361">
        <v>0</v>
      </c>
      <c r="Z283" s="362" t="e">
        <f t="shared" si="49"/>
        <v>#N/A</v>
      </c>
      <c r="AA283" s="365"/>
    </row>
    <row r="284" spans="1:27" s="364" customFormat="1" ht="12.75" customHeight="1">
      <c r="A284" s="364">
        <f t="shared" si="55"/>
        <v>13</v>
      </c>
      <c r="B284" s="399">
        <v>7104073300102</v>
      </c>
      <c r="C284" s="400" t="s">
        <v>1837</v>
      </c>
      <c r="D284" s="359" t="e">
        <f>+IF(VLOOKUP(C284,'BG SISTEMA'!B263:G532,6,FALSE)=15,VLOOKUP('CA EF (2)'!C284,'BG SISTEMA'!B263:F532,5,FALSE),0)</f>
        <v>#N/A</v>
      </c>
      <c r="E284" s="360"/>
      <c r="F284" s="360"/>
      <c r="G284" s="361">
        <v>0</v>
      </c>
      <c r="H284" s="361" t="e">
        <f t="shared" si="47"/>
        <v>#N/A</v>
      </c>
      <c r="I284" s="361">
        <v>0</v>
      </c>
      <c r="J284" s="361">
        <v>0</v>
      </c>
      <c r="K284" s="361">
        <v>0</v>
      </c>
      <c r="L284" s="361">
        <v>0</v>
      </c>
      <c r="M284" s="361">
        <v>0</v>
      </c>
      <c r="N284" s="361">
        <v>0</v>
      </c>
      <c r="O284" s="361">
        <v>0</v>
      </c>
      <c r="P284" s="361">
        <v>0</v>
      </c>
      <c r="Q284" s="361">
        <v>0</v>
      </c>
      <c r="R284" s="361">
        <v>0</v>
      </c>
      <c r="S284" s="361">
        <v>0</v>
      </c>
      <c r="T284" s="361">
        <v>0</v>
      </c>
      <c r="U284" s="361">
        <v>0</v>
      </c>
      <c r="V284" s="361">
        <v>0</v>
      </c>
      <c r="W284" s="361">
        <v>0</v>
      </c>
      <c r="X284" s="361">
        <v>0</v>
      </c>
      <c r="Y284" s="361">
        <v>0</v>
      </c>
      <c r="Z284" s="362" t="e">
        <f t="shared" si="49"/>
        <v>#N/A</v>
      </c>
      <c r="AA284" s="365"/>
    </row>
    <row r="285" spans="1:27" s="364" customFormat="1" ht="12.75" customHeight="1">
      <c r="A285" s="364">
        <f t="shared" si="55"/>
        <v>15</v>
      </c>
      <c r="B285" s="398">
        <v>710407330010299</v>
      </c>
      <c r="C285" s="401" t="s">
        <v>1530</v>
      </c>
      <c r="D285" s="359" t="e">
        <f>+IF(VLOOKUP(C285,'BG SISTEMA'!B264:G533,6,FALSE)=15,VLOOKUP('CA EF (2)'!C285,'BG SISTEMA'!B264:F533,5,FALSE),0)</f>
        <v>#N/A</v>
      </c>
      <c r="E285" s="360"/>
      <c r="F285" s="360"/>
      <c r="G285" s="361">
        <v>0</v>
      </c>
      <c r="H285" s="361" t="e">
        <f t="shared" si="47"/>
        <v>#N/A</v>
      </c>
      <c r="I285" s="361">
        <v>0</v>
      </c>
      <c r="J285" s="361">
        <v>0</v>
      </c>
      <c r="K285" s="361">
        <v>0</v>
      </c>
      <c r="L285" s="361">
        <v>0</v>
      </c>
      <c r="M285" s="361">
        <v>0</v>
      </c>
      <c r="N285" s="361" t="e">
        <f t="shared" ref="N285:N291" si="57">-$H285</f>
        <v>#N/A</v>
      </c>
      <c r="O285" s="361">
        <v>0</v>
      </c>
      <c r="P285" s="361">
        <v>0</v>
      </c>
      <c r="Q285" s="361">
        <v>0</v>
      </c>
      <c r="R285" s="361">
        <v>0</v>
      </c>
      <c r="S285" s="361">
        <v>0</v>
      </c>
      <c r="T285" s="361">
        <v>0</v>
      </c>
      <c r="U285" s="361">
        <v>0</v>
      </c>
      <c r="V285" s="361">
        <v>0</v>
      </c>
      <c r="W285" s="361">
        <v>0</v>
      </c>
      <c r="X285" s="361">
        <v>0</v>
      </c>
      <c r="Y285" s="361">
        <v>0</v>
      </c>
      <c r="Z285" s="362" t="e">
        <f t="shared" si="49"/>
        <v>#N/A</v>
      </c>
      <c r="AA285" s="365"/>
    </row>
    <row r="286" spans="1:27" s="364" customFormat="1" ht="12.75" customHeight="1">
      <c r="A286" s="364">
        <f t="shared" si="55"/>
        <v>13</v>
      </c>
      <c r="B286" s="399">
        <v>7104073300103</v>
      </c>
      <c r="C286" s="400" t="s">
        <v>1838</v>
      </c>
      <c r="D286" s="359" t="e">
        <f>+IF(VLOOKUP(C286,'BG SISTEMA'!B265:G534,6,FALSE)=15,VLOOKUP('CA EF (2)'!C286,'BG SISTEMA'!B265:F534,5,FALSE),0)</f>
        <v>#N/A</v>
      </c>
      <c r="E286" s="360"/>
      <c r="F286" s="360"/>
      <c r="G286" s="361">
        <v>0</v>
      </c>
      <c r="H286" s="361" t="e">
        <f t="shared" si="47"/>
        <v>#N/A</v>
      </c>
      <c r="I286" s="361">
        <v>0</v>
      </c>
      <c r="J286" s="361">
        <v>0</v>
      </c>
      <c r="K286" s="361">
        <v>0</v>
      </c>
      <c r="L286" s="361">
        <v>0</v>
      </c>
      <c r="M286" s="361">
        <v>0</v>
      </c>
      <c r="N286" s="361">
        <v>0</v>
      </c>
      <c r="O286" s="361">
        <v>0</v>
      </c>
      <c r="P286" s="361">
        <v>0</v>
      </c>
      <c r="Q286" s="361">
        <v>0</v>
      </c>
      <c r="R286" s="361">
        <v>0</v>
      </c>
      <c r="S286" s="361">
        <v>0</v>
      </c>
      <c r="T286" s="361">
        <v>0</v>
      </c>
      <c r="U286" s="361">
        <v>0</v>
      </c>
      <c r="V286" s="361">
        <v>0</v>
      </c>
      <c r="W286" s="361">
        <v>0</v>
      </c>
      <c r="X286" s="361">
        <v>0</v>
      </c>
      <c r="Y286" s="361">
        <v>0</v>
      </c>
      <c r="Z286" s="362" t="e">
        <f t="shared" si="49"/>
        <v>#N/A</v>
      </c>
      <c r="AA286" s="363"/>
    </row>
    <row r="287" spans="1:27" s="364" customFormat="1" ht="12.75" customHeight="1">
      <c r="A287" s="364">
        <f t="shared" si="55"/>
        <v>15</v>
      </c>
      <c r="B287" s="398">
        <v>710407330010399</v>
      </c>
      <c r="C287" s="401" t="s">
        <v>1532</v>
      </c>
      <c r="D287" s="359" t="e">
        <f>+IF(VLOOKUP(C287,'BG SISTEMA'!B266:G535,6,FALSE)=15,VLOOKUP('CA EF (2)'!C287,'BG SISTEMA'!B266:F535,5,FALSE),0)</f>
        <v>#N/A</v>
      </c>
      <c r="E287" s="360"/>
      <c r="F287" s="360"/>
      <c r="G287" s="361">
        <v>0</v>
      </c>
      <c r="H287" s="361" t="e">
        <f t="shared" si="47"/>
        <v>#N/A</v>
      </c>
      <c r="I287" s="361">
        <v>0</v>
      </c>
      <c r="J287" s="361">
        <v>0</v>
      </c>
      <c r="K287" s="361">
        <v>0</v>
      </c>
      <c r="L287" s="361">
        <v>0</v>
      </c>
      <c r="M287" s="361">
        <v>0</v>
      </c>
      <c r="N287" s="361" t="e">
        <f t="shared" si="57"/>
        <v>#N/A</v>
      </c>
      <c r="O287" s="361">
        <v>0</v>
      </c>
      <c r="P287" s="361">
        <v>0</v>
      </c>
      <c r="Q287" s="361">
        <v>0</v>
      </c>
      <c r="R287" s="361">
        <v>0</v>
      </c>
      <c r="S287" s="361">
        <v>0</v>
      </c>
      <c r="T287" s="361">
        <v>0</v>
      </c>
      <c r="U287" s="361">
        <v>0</v>
      </c>
      <c r="V287" s="361">
        <v>0</v>
      </c>
      <c r="W287" s="361">
        <v>0</v>
      </c>
      <c r="X287" s="361">
        <v>0</v>
      </c>
      <c r="Y287" s="361">
        <v>0</v>
      </c>
      <c r="Z287" s="362" t="e">
        <f t="shared" si="49"/>
        <v>#N/A</v>
      </c>
      <c r="AA287" s="365"/>
    </row>
    <row r="288" spans="1:27" s="364" customFormat="1" ht="12.75" customHeight="1">
      <c r="A288" s="364">
        <f t="shared" si="55"/>
        <v>13</v>
      </c>
      <c r="B288" s="399">
        <v>7104073300106</v>
      </c>
      <c r="C288" s="400" t="s">
        <v>1839</v>
      </c>
      <c r="D288" s="359" t="e">
        <f>+IF(VLOOKUP(C288,'BG SISTEMA'!B267:G536,6,FALSE)=15,VLOOKUP('CA EF (2)'!C288,'BG SISTEMA'!B267:F536,5,FALSE),0)</f>
        <v>#N/A</v>
      </c>
      <c r="E288" s="360"/>
      <c r="F288" s="360"/>
      <c r="G288" s="361">
        <v>0</v>
      </c>
      <c r="H288" s="361" t="e">
        <f t="shared" si="47"/>
        <v>#N/A</v>
      </c>
      <c r="I288" s="361">
        <v>0</v>
      </c>
      <c r="J288" s="361">
        <v>0</v>
      </c>
      <c r="K288" s="361">
        <v>0</v>
      </c>
      <c r="L288" s="361">
        <v>0</v>
      </c>
      <c r="M288" s="361">
        <v>0</v>
      </c>
      <c r="N288" s="361">
        <v>0</v>
      </c>
      <c r="O288" s="361">
        <v>0</v>
      </c>
      <c r="P288" s="361">
        <v>0</v>
      </c>
      <c r="Q288" s="361">
        <v>0</v>
      </c>
      <c r="R288" s="361">
        <v>0</v>
      </c>
      <c r="S288" s="361">
        <v>0</v>
      </c>
      <c r="T288" s="361">
        <v>0</v>
      </c>
      <c r="U288" s="361">
        <v>0</v>
      </c>
      <c r="V288" s="361">
        <v>0</v>
      </c>
      <c r="W288" s="361">
        <v>0</v>
      </c>
      <c r="X288" s="361">
        <v>0</v>
      </c>
      <c r="Y288" s="361">
        <v>0</v>
      </c>
      <c r="Z288" s="362" t="e">
        <f t="shared" si="49"/>
        <v>#N/A</v>
      </c>
      <c r="AA288" s="365"/>
    </row>
    <row r="289" spans="1:27" s="364" customFormat="1" ht="12.75" customHeight="1">
      <c r="A289" s="364">
        <f t="shared" si="55"/>
        <v>15</v>
      </c>
      <c r="B289" s="398">
        <v>710407330010699</v>
      </c>
      <c r="C289" s="401" t="s">
        <v>1538</v>
      </c>
      <c r="D289" s="359" t="e">
        <f>+IF(VLOOKUP(C289,'BG SISTEMA'!B268:G537,6,FALSE)=15,VLOOKUP('CA EF (2)'!C289,'BG SISTEMA'!B268:F537,5,FALSE),0)</f>
        <v>#N/A</v>
      </c>
      <c r="E289" s="360"/>
      <c r="F289" s="360"/>
      <c r="G289" s="361">
        <v>0</v>
      </c>
      <c r="H289" s="361" t="e">
        <f t="shared" si="47"/>
        <v>#N/A</v>
      </c>
      <c r="I289" s="361">
        <v>0</v>
      </c>
      <c r="J289" s="361">
        <v>0</v>
      </c>
      <c r="K289" s="361">
        <v>0</v>
      </c>
      <c r="L289" s="361">
        <v>0</v>
      </c>
      <c r="M289" s="361">
        <v>0</v>
      </c>
      <c r="N289" s="361" t="e">
        <f t="shared" si="57"/>
        <v>#N/A</v>
      </c>
      <c r="O289" s="361">
        <v>0</v>
      </c>
      <c r="P289" s="361">
        <v>0</v>
      </c>
      <c r="Q289" s="361">
        <v>0</v>
      </c>
      <c r="R289" s="361">
        <v>0</v>
      </c>
      <c r="S289" s="361">
        <v>0</v>
      </c>
      <c r="T289" s="361">
        <v>0</v>
      </c>
      <c r="U289" s="361">
        <v>0</v>
      </c>
      <c r="V289" s="361">
        <v>0</v>
      </c>
      <c r="W289" s="361">
        <v>0</v>
      </c>
      <c r="X289" s="361">
        <v>0</v>
      </c>
      <c r="Y289" s="361">
        <v>0</v>
      </c>
      <c r="Z289" s="362" t="e">
        <f t="shared" si="49"/>
        <v>#N/A</v>
      </c>
      <c r="AA289" s="365"/>
    </row>
    <row r="290" spans="1:27" s="364" customFormat="1" ht="12.75" customHeight="1">
      <c r="A290" s="364">
        <f t="shared" si="55"/>
        <v>13</v>
      </c>
      <c r="B290" s="399">
        <v>7104073300108</v>
      </c>
      <c r="C290" s="400" t="s">
        <v>1840</v>
      </c>
      <c r="D290" s="359" t="e">
        <f>+IF(VLOOKUP(C290,'BG SISTEMA'!B269:G538,6,FALSE)=15,VLOOKUP('CA EF (2)'!C290,'BG SISTEMA'!B269:F538,5,FALSE),0)</f>
        <v>#N/A</v>
      </c>
      <c r="E290" s="360"/>
      <c r="F290" s="360"/>
      <c r="G290" s="361">
        <v>0</v>
      </c>
      <c r="H290" s="361" t="e">
        <f t="shared" si="47"/>
        <v>#N/A</v>
      </c>
      <c r="I290" s="361">
        <v>0</v>
      </c>
      <c r="J290" s="361">
        <v>0</v>
      </c>
      <c r="K290" s="361">
        <v>0</v>
      </c>
      <c r="L290" s="361">
        <v>0</v>
      </c>
      <c r="M290" s="361">
        <v>0</v>
      </c>
      <c r="N290" s="361">
        <v>0</v>
      </c>
      <c r="O290" s="361">
        <v>0</v>
      </c>
      <c r="P290" s="361">
        <v>0</v>
      </c>
      <c r="Q290" s="361">
        <v>0</v>
      </c>
      <c r="R290" s="361">
        <v>0</v>
      </c>
      <c r="S290" s="361">
        <v>0</v>
      </c>
      <c r="T290" s="361">
        <v>0</v>
      </c>
      <c r="U290" s="361">
        <v>0</v>
      </c>
      <c r="V290" s="361">
        <v>0</v>
      </c>
      <c r="W290" s="361">
        <v>0</v>
      </c>
      <c r="X290" s="361">
        <v>0</v>
      </c>
      <c r="Y290" s="361">
        <v>0</v>
      </c>
      <c r="Z290" s="362" t="e">
        <f t="shared" si="49"/>
        <v>#N/A</v>
      </c>
      <c r="AA290" s="365"/>
    </row>
    <row r="291" spans="1:27" s="364" customFormat="1" ht="12.75" customHeight="1">
      <c r="A291" s="364">
        <f t="shared" si="55"/>
        <v>15</v>
      </c>
      <c r="B291" s="398">
        <v>710407330010801</v>
      </c>
      <c r="C291" s="401" t="s">
        <v>1541</v>
      </c>
      <c r="D291" s="359" t="e">
        <f>+IF(VLOOKUP(C291,'BG SISTEMA'!B270:G539,6,FALSE)=15,VLOOKUP('CA EF (2)'!C291,'BG SISTEMA'!B270:F539,5,FALSE),0)</f>
        <v>#N/A</v>
      </c>
      <c r="E291" s="360"/>
      <c r="F291" s="360"/>
      <c r="G291" s="361">
        <v>0</v>
      </c>
      <c r="H291" s="361" t="e">
        <f t="shared" si="47"/>
        <v>#N/A</v>
      </c>
      <c r="I291" s="361">
        <v>0</v>
      </c>
      <c r="J291" s="361">
        <v>0</v>
      </c>
      <c r="K291" s="361">
        <v>0</v>
      </c>
      <c r="L291" s="361">
        <v>0</v>
      </c>
      <c r="M291" s="361">
        <v>0</v>
      </c>
      <c r="N291" s="361" t="e">
        <f t="shared" si="57"/>
        <v>#N/A</v>
      </c>
      <c r="O291" s="361">
        <v>0</v>
      </c>
      <c r="P291" s="361">
        <v>0</v>
      </c>
      <c r="Q291" s="361">
        <v>0</v>
      </c>
      <c r="R291" s="361">
        <v>0</v>
      </c>
      <c r="S291" s="361">
        <v>0</v>
      </c>
      <c r="T291" s="361">
        <v>0</v>
      </c>
      <c r="U291" s="361">
        <v>0</v>
      </c>
      <c r="V291" s="361">
        <v>0</v>
      </c>
      <c r="W291" s="361">
        <v>0</v>
      </c>
      <c r="X291" s="361">
        <v>0</v>
      </c>
      <c r="Y291" s="361">
        <v>0</v>
      </c>
      <c r="Z291" s="362" t="e">
        <f t="shared" si="49"/>
        <v>#N/A</v>
      </c>
      <c r="AA291" s="363"/>
    </row>
    <row r="292" spans="1:27" s="364" customFormat="1" ht="12.75" customHeight="1">
      <c r="A292" s="364">
        <f t="shared" si="55"/>
        <v>11</v>
      </c>
      <c r="B292" s="399">
        <v>71040733002</v>
      </c>
      <c r="C292" s="400" t="s">
        <v>1841</v>
      </c>
      <c r="D292" s="359" t="e">
        <f>+IF(VLOOKUP(C292,'BG SISTEMA'!B271:G540,6,FALSE)=15,VLOOKUP('CA EF (2)'!C292,'BG SISTEMA'!B271:F540,5,FALSE),0)</f>
        <v>#N/A</v>
      </c>
      <c r="E292" s="360"/>
      <c r="F292" s="360"/>
      <c r="G292" s="361">
        <v>0</v>
      </c>
      <c r="H292" s="361" t="e">
        <f t="shared" si="47"/>
        <v>#N/A</v>
      </c>
      <c r="I292" s="361">
        <v>0</v>
      </c>
      <c r="J292" s="361">
        <v>0</v>
      </c>
      <c r="K292" s="361">
        <v>0</v>
      </c>
      <c r="L292" s="361">
        <v>0</v>
      </c>
      <c r="M292" s="361">
        <v>0</v>
      </c>
      <c r="N292" s="361">
        <v>0</v>
      </c>
      <c r="O292" s="361">
        <v>0</v>
      </c>
      <c r="P292" s="361">
        <v>0</v>
      </c>
      <c r="Q292" s="361">
        <v>0</v>
      </c>
      <c r="R292" s="361">
        <v>0</v>
      </c>
      <c r="S292" s="361">
        <v>0</v>
      </c>
      <c r="T292" s="361">
        <v>0</v>
      </c>
      <c r="U292" s="361">
        <v>0</v>
      </c>
      <c r="V292" s="361">
        <v>0</v>
      </c>
      <c r="W292" s="361">
        <v>0</v>
      </c>
      <c r="X292" s="361">
        <v>0</v>
      </c>
      <c r="Y292" s="361">
        <v>0</v>
      </c>
      <c r="Z292" s="362" t="e">
        <f t="shared" si="49"/>
        <v>#N/A</v>
      </c>
      <c r="AA292" s="365"/>
    </row>
    <row r="293" spans="1:27" s="364" customFormat="1" ht="12.75" customHeight="1">
      <c r="A293" s="364">
        <f t="shared" si="55"/>
        <v>13</v>
      </c>
      <c r="B293" s="399">
        <v>7104073300201</v>
      </c>
      <c r="C293" s="400" t="s">
        <v>1842</v>
      </c>
      <c r="D293" s="359" t="e">
        <f>+IF(VLOOKUP(C293,'BG SISTEMA'!B272:G541,6,FALSE)=15,VLOOKUP('CA EF (2)'!C293,'BG SISTEMA'!B272:F541,5,FALSE),0)</f>
        <v>#N/A</v>
      </c>
      <c r="E293" s="360"/>
      <c r="F293" s="360"/>
      <c r="G293" s="361">
        <v>0</v>
      </c>
      <c r="H293" s="361" t="e">
        <f t="shared" si="47"/>
        <v>#N/A</v>
      </c>
      <c r="I293" s="361">
        <v>0</v>
      </c>
      <c r="J293" s="361">
        <v>0</v>
      </c>
      <c r="K293" s="361">
        <v>0</v>
      </c>
      <c r="L293" s="361">
        <v>0</v>
      </c>
      <c r="M293" s="361">
        <v>0</v>
      </c>
      <c r="N293" s="361">
        <v>0</v>
      </c>
      <c r="O293" s="361">
        <v>0</v>
      </c>
      <c r="P293" s="361">
        <v>0</v>
      </c>
      <c r="Q293" s="361">
        <v>0</v>
      </c>
      <c r="R293" s="361">
        <v>0</v>
      </c>
      <c r="S293" s="361">
        <v>0</v>
      </c>
      <c r="T293" s="361">
        <v>0</v>
      </c>
      <c r="U293" s="361">
        <v>0</v>
      </c>
      <c r="V293" s="361">
        <v>0</v>
      </c>
      <c r="W293" s="361">
        <v>0</v>
      </c>
      <c r="X293" s="361">
        <v>0</v>
      </c>
      <c r="Y293" s="361">
        <v>0</v>
      </c>
      <c r="Z293" s="362" t="e">
        <f t="shared" si="49"/>
        <v>#N/A</v>
      </c>
      <c r="AA293" s="365"/>
    </row>
    <row r="294" spans="1:27" s="364" customFormat="1" ht="12.75" customHeight="1">
      <c r="A294" s="364">
        <f t="shared" si="55"/>
        <v>15</v>
      </c>
      <c r="B294" s="398">
        <v>710407330020199</v>
      </c>
      <c r="C294" s="401" t="s">
        <v>1546</v>
      </c>
      <c r="D294" s="359" t="e">
        <f>+IF(VLOOKUP(C294,'BG SISTEMA'!B273:G542,6,FALSE)=15,VLOOKUP('CA EF (2)'!C294,'BG SISTEMA'!B273:F542,5,FALSE),0)</f>
        <v>#N/A</v>
      </c>
      <c r="E294" s="360"/>
      <c r="F294" s="360" t="e">
        <f>+D294</f>
        <v>#N/A</v>
      </c>
      <c r="G294" s="361">
        <v>0</v>
      </c>
      <c r="H294" s="361" t="e">
        <f t="shared" si="47"/>
        <v>#N/A</v>
      </c>
      <c r="I294" s="361">
        <v>0</v>
      </c>
      <c r="J294" s="361">
        <v>0</v>
      </c>
      <c r="K294" s="361">
        <v>0</v>
      </c>
      <c r="L294" s="361">
        <v>0</v>
      </c>
      <c r="M294" s="361">
        <v>0</v>
      </c>
      <c r="N294" s="361">
        <v>0</v>
      </c>
      <c r="O294" s="361">
        <v>0</v>
      </c>
      <c r="P294" s="361">
        <v>0</v>
      </c>
      <c r="Q294" s="361">
        <v>0</v>
      </c>
      <c r="R294" s="361">
        <v>0</v>
      </c>
      <c r="S294" s="361">
        <v>0</v>
      </c>
      <c r="T294" s="361">
        <v>0</v>
      </c>
      <c r="U294" s="361">
        <v>0</v>
      </c>
      <c r="V294" s="361">
        <v>0</v>
      </c>
      <c r="W294" s="361">
        <v>0</v>
      </c>
      <c r="X294" s="361">
        <v>0</v>
      </c>
      <c r="Y294" s="361">
        <v>0</v>
      </c>
      <c r="Z294" s="362" t="e">
        <f t="shared" si="49"/>
        <v>#N/A</v>
      </c>
      <c r="AA294" s="365"/>
    </row>
    <row r="295" spans="1:27" s="364" customFormat="1" ht="12.75" customHeight="1">
      <c r="A295" s="364">
        <f t="shared" si="55"/>
        <v>13</v>
      </c>
      <c r="B295" s="399">
        <v>7104073300202</v>
      </c>
      <c r="C295" s="400" t="s">
        <v>1843</v>
      </c>
      <c r="D295" s="359" t="e">
        <f>+IF(VLOOKUP(C295,'BG SISTEMA'!B274:G543,6,FALSE)=15,VLOOKUP('CA EF (2)'!C295,'BG SISTEMA'!B274:F543,5,FALSE),0)</f>
        <v>#N/A</v>
      </c>
      <c r="E295" s="360"/>
      <c r="F295" s="360"/>
      <c r="G295" s="361">
        <v>0</v>
      </c>
      <c r="H295" s="361" t="e">
        <f t="shared" si="47"/>
        <v>#N/A</v>
      </c>
      <c r="I295" s="361">
        <v>0</v>
      </c>
      <c r="J295" s="361">
        <v>0</v>
      </c>
      <c r="K295" s="361">
        <v>0</v>
      </c>
      <c r="L295" s="361">
        <v>0</v>
      </c>
      <c r="M295" s="361">
        <v>0</v>
      </c>
      <c r="N295" s="361">
        <v>0</v>
      </c>
      <c r="O295" s="361">
        <v>0</v>
      </c>
      <c r="P295" s="361">
        <v>0</v>
      </c>
      <c r="Q295" s="361">
        <v>0</v>
      </c>
      <c r="R295" s="361">
        <v>0</v>
      </c>
      <c r="S295" s="361">
        <v>0</v>
      </c>
      <c r="T295" s="361">
        <v>0</v>
      </c>
      <c r="U295" s="361">
        <v>0</v>
      </c>
      <c r="V295" s="361">
        <v>0</v>
      </c>
      <c r="W295" s="361">
        <v>0</v>
      </c>
      <c r="X295" s="361">
        <v>0</v>
      </c>
      <c r="Y295" s="361">
        <v>0</v>
      </c>
      <c r="Z295" s="362" t="e">
        <f t="shared" si="49"/>
        <v>#N/A</v>
      </c>
      <c r="AA295" s="365"/>
    </row>
    <row r="296" spans="1:27" s="364" customFormat="1" ht="12.75" customHeight="1">
      <c r="A296" s="364">
        <f t="shared" si="55"/>
        <v>15</v>
      </c>
      <c r="B296" s="398">
        <v>710407330020299</v>
      </c>
      <c r="C296" s="401" t="s">
        <v>1547</v>
      </c>
      <c r="D296" s="359" t="e">
        <f>+IF(VLOOKUP(C296,'BG SISTEMA'!B275:G544,6,FALSE)=15,VLOOKUP('CA EF (2)'!C296,'BG SISTEMA'!B275:F544,5,FALSE),0)</f>
        <v>#N/A</v>
      </c>
      <c r="E296" s="360"/>
      <c r="F296" s="360" t="e">
        <f>+D296</f>
        <v>#N/A</v>
      </c>
      <c r="G296" s="361">
        <v>0</v>
      </c>
      <c r="H296" s="361" t="e">
        <f t="shared" si="47"/>
        <v>#N/A</v>
      </c>
      <c r="I296" s="361">
        <v>0</v>
      </c>
      <c r="J296" s="361">
        <v>0</v>
      </c>
      <c r="K296" s="361">
        <v>0</v>
      </c>
      <c r="L296" s="361">
        <v>0</v>
      </c>
      <c r="M296" s="361">
        <v>0</v>
      </c>
      <c r="N296" s="361">
        <v>0</v>
      </c>
      <c r="O296" s="361">
        <v>0</v>
      </c>
      <c r="P296" s="361">
        <v>0</v>
      </c>
      <c r="Q296" s="361">
        <v>0</v>
      </c>
      <c r="R296" s="361">
        <v>0</v>
      </c>
      <c r="S296" s="361">
        <v>0</v>
      </c>
      <c r="T296" s="361">
        <v>0</v>
      </c>
      <c r="U296" s="361">
        <v>0</v>
      </c>
      <c r="V296" s="361">
        <v>0</v>
      </c>
      <c r="W296" s="361">
        <v>0</v>
      </c>
      <c r="X296" s="361">
        <v>0</v>
      </c>
      <c r="Y296" s="361">
        <v>0</v>
      </c>
      <c r="Z296" s="362" t="e">
        <f t="shared" si="49"/>
        <v>#N/A</v>
      </c>
      <c r="AA296" s="365"/>
    </row>
    <row r="297" spans="1:27" s="364" customFormat="1" ht="12.75" customHeight="1">
      <c r="A297" s="364">
        <f t="shared" si="55"/>
        <v>11</v>
      </c>
      <c r="B297" s="399">
        <v>71040733003</v>
      </c>
      <c r="C297" s="400" t="s">
        <v>1844</v>
      </c>
      <c r="D297" s="359" t="e">
        <f>+IF(VLOOKUP(C297,'BG SISTEMA'!B276:G545,6,FALSE)=15,VLOOKUP('CA EF (2)'!C297,'BG SISTEMA'!B276:F545,5,FALSE),0)</f>
        <v>#N/A</v>
      </c>
      <c r="E297" s="360"/>
      <c r="F297" s="360"/>
      <c r="G297" s="361">
        <v>0</v>
      </c>
      <c r="H297" s="361" t="e">
        <f t="shared" si="47"/>
        <v>#N/A</v>
      </c>
      <c r="I297" s="361">
        <v>0</v>
      </c>
      <c r="J297" s="361">
        <v>0</v>
      </c>
      <c r="K297" s="361">
        <v>0</v>
      </c>
      <c r="L297" s="361">
        <v>0</v>
      </c>
      <c r="M297" s="361">
        <v>0</v>
      </c>
      <c r="N297" s="361">
        <v>0</v>
      </c>
      <c r="O297" s="361">
        <v>0</v>
      </c>
      <c r="P297" s="361">
        <v>0</v>
      </c>
      <c r="Q297" s="361">
        <v>0</v>
      </c>
      <c r="R297" s="361">
        <v>0</v>
      </c>
      <c r="S297" s="361">
        <v>0</v>
      </c>
      <c r="T297" s="361">
        <v>0</v>
      </c>
      <c r="U297" s="361">
        <v>0</v>
      </c>
      <c r="V297" s="361">
        <v>0</v>
      </c>
      <c r="W297" s="361">
        <v>0</v>
      </c>
      <c r="X297" s="361">
        <v>0</v>
      </c>
      <c r="Y297" s="361">
        <v>0</v>
      </c>
      <c r="Z297" s="362" t="e">
        <f t="shared" si="49"/>
        <v>#N/A</v>
      </c>
      <c r="AA297" s="365"/>
    </row>
    <row r="298" spans="1:27" s="364" customFormat="1" ht="12.75" customHeight="1">
      <c r="A298" s="364">
        <f t="shared" si="55"/>
        <v>13</v>
      </c>
      <c r="B298" s="399">
        <v>7104073300302</v>
      </c>
      <c r="C298" s="400" t="s">
        <v>1845</v>
      </c>
      <c r="D298" s="359" t="e">
        <f>+IF(VLOOKUP(C298,'BG SISTEMA'!B277:G546,6,FALSE)=15,VLOOKUP('CA EF (2)'!C298,'BG SISTEMA'!B277:F546,5,FALSE),0)</f>
        <v>#N/A</v>
      </c>
      <c r="E298" s="360"/>
      <c r="F298" s="360"/>
      <c r="G298" s="361">
        <v>0</v>
      </c>
      <c r="H298" s="361" t="e">
        <f t="shared" si="47"/>
        <v>#N/A</v>
      </c>
      <c r="I298" s="361">
        <v>0</v>
      </c>
      <c r="J298" s="361">
        <v>0</v>
      </c>
      <c r="K298" s="361">
        <v>0</v>
      </c>
      <c r="L298" s="361">
        <v>0</v>
      </c>
      <c r="M298" s="361">
        <v>0</v>
      </c>
      <c r="N298" s="361">
        <v>0</v>
      </c>
      <c r="O298" s="361">
        <v>0</v>
      </c>
      <c r="P298" s="361">
        <v>0</v>
      </c>
      <c r="Q298" s="361">
        <v>0</v>
      </c>
      <c r="R298" s="361">
        <v>0</v>
      </c>
      <c r="S298" s="361">
        <v>0</v>
      </c>
      <c r="T298" s="361">
        <v>0</v>
      </c>
      <c r="U298" s="361">
        <v>0</v>
      </c>
      <c r="V298" s="361">
        <v>0</v>
      </c>
      <c r="W298" s="361">
        <v>0</v>
      </c>
      <c r="X298" s="361">
        <v>0</v>
      </c>
      <c r="Y298" s="361">
        <v>0</v>
      </c>
      <c r="Z298" s="362" t="e">
        <f t="shared" si="49"/>
        <v>#N/A</v>
      </c>
      <c r="AA298" s="363"/>
    </row>
    <row r="299" spans="1:27" s="364" customFormat="1" ht="12.75" customHeight="1">
      <c r="A299" s="364">
        <f t="shared" si="55"/>
        <v>15</v>
      </c>
      <c r="B299" s="398">
        <v>710407330030201</v>
      </c>
      <c r="C299" s="401" t="s">
        <v>1550</v>
      </c>
      <c r="D299" s="359" t="e">
        <f>+IF(VLOOKUP(C299,'BG SISTEMA'!B278:G547,6,FALSE)=15,VLOOKUP('CA EF (2)'!C299,'BG SISTEMA'!B278:F547,5,FALSE),0)</f>
        <v>#N/A</v>
      </c>
      <c r="E299" s="360"/>
      <c r="F299" s="360"/>
      <c r="G299" s="361">
        <v>0</v>
      </c>
      <c r="H299" s="361" t="e">
        <f t="shared" si="47"/>
        <v>#N/A</v>
      </c>
      <c r="I299" s="361">
        <v>0</v>
      </c>
      <c r="J299" s="361">
        <v>0</v>
      </c>
      <c r="K299" s="361">
        <v>0</v>
      </c>
      <c r="L299" s="361">
        <v>0</v>
      </c>
      <c r="M299" s="361">
        <v>0</v>
      </c>
      <c r="N299" s="361" t="e">
        <f t="shared" ref="N299:N345" si="58">-$H299</f>
        <v>#N/A</v>
      </c>
      <c r="O299" s="361">
        <v>0</v>
      </c>
      <c r="P299" s="361">
        <v>0</v>
      </c>
      <c r="Q299" s="361">
        <v>0</v>
      </c>
      <c r="R299" s="361">
        <v>0</v>
      </c>
      <c r="S299" s="361">
        <v>0</v>
      </c>
      <c r="T299" s="361">
        <v>0</v>
      </c>
      <c r="U299" s="361">
        <v>0</v>
      </c>
      <c r="V299" s="361">
        <v>0</v>
      </c>
      <c r="W299" s="361">
        <v>0</v>
      </c>
      <c r="X299" s="361">
        <v>0</v>
      </c>
      <c r="Y299" s="361">
        <v>0</v>
      </c>
      <c r="Z299" s="362" t="e">
        <f t="shared" si="49"/>
        <v>#N/A</v>
      </c>
      <c r="AA299" s="365"/>
    </row>
    <row r="300" spans="1:27" s="364" customFormat="1" ht="12.75" customHeight="1">
      <c r="A300" s="364">
        <f t="shared" si="55"/>
        <v>13</v>
      </c>
      <c r="B300" s="399">
        <v>7104073300306</v>
      </c>
      <c r="C300" s="400" t="s">
        <v>1846</v>
      </c>
      <c r="D300" s="359" t="e">
        <f>+IF(VLOOKUP(C300,'BG SISTEMA'!B279:G548,6,FALSE)=15,VLOOKUP('CA EF (2)'!C300,'BG SISTEMA'!B279:F548,5,FALSE),0)</f>
        <v>#N/A</v>
      </c>
      <c r="E300" s="360"/>
      <c r="F300" s="360"/>
      <c r="G300" s="361">
        <v>0</v>
      </c>
      <c r="H300" s="361" t="e">
        <f t="shared" si="47"/>
        <v>#N/A</v>
      </c>
      <c r="I300" s="361">
        <v>0</v>
      </c>
      <c r="J300" s="361">
        <v>0</v>
      </c>
      <c r="K300" s="361">
        <v>0</v>
      </c>
      <c r="L300" s="361">
        <v>0</v>
      </c>
      <c r="M300" s="361">
        <v>0</v>
      </c>
      <c r="N300" s="361">
        <v>0</v>
      </c>
      <c r="O300" s="361">
        <v>0</v>
      </c>
      <c r="P300" s="361">
        <v>0</v>
      </c>
      <c r="Q300" s="361">
        <v>0</v>
      </c>
      <c r="R300" s="361">
        <v>0</v>
      </c>
      <c r="S300" s="361">
        <v>0</v>
      </c>
      <c r="T300" s="361">
        <v>0</v>
      </c>
      <c r="U300" s="361">
        <v>0</v>
      </c>
      <c r="V300" s="361">
        <v>0</v>
      </c>
      <c r="W300" s="361">
        <v>0</v>
      </c>
      <c r="X300" s="361">
        <v>0</v>
      </c>
      <c r="Y300" s="361">
        <v>0</v>
      </c>
      <c r="Z300" s="362" t="e">
        <f t="shared" si="49"/>
        <v>#N/A</v>
      </c>
      <c r="AA300" s="365"/>
    </row>
    <row r="301" spans="1:27" s="364" customFormat="1" ht="12.75" customHeight="1">
      <c r="A301" s="364">
        <f t="shared" si="55"/>
        <v>15</v>
      </c>
      <c r="B301" s="398">
        <v>710407330030699</v>
      </c>
      <c r="C301" s="401" t="s">
        <v>1559</v>
      </c>
      <c r="D301" s="359" t="e">
        <f>+IF(VLOOKUP(C301,'BG SISTEMA'!B280:G549,6,FALSE)=15,VLOOKUP('CA EF (2)'!C301,'BG SISTEMA'!B280:F549,5,FALSE),0)</f>
        <v>#N/A</v>
      </c>
      <c r="E301" s="360"/>
      <c r="F301" s="360"/>
      <c r="G301" s="361">
        <v>0</v>
      </c>
      <c r="H301" s="361" t="e">
        <f t="shared" si="47"/>
        <v>#N/A</v>
      </c>
      <c r="I301" s="361">
        <v>0</v>
      </c>
      <c r="J301" s="361">
        <v>0</v>
      </c>
      <c r="K301" s="361">
        <v>0</v>
      </c>
      <c r="L301" s="361">
        <v>0</v>
      </c>
      <c r="M301" s="361">
        <v>0</v>
      </c>
      <c r="N301" s="361" t="e">
        <f t="shared" si="58"/>
        <v>#N/A</v>
      </c>
      <c r="O301" s="361">
        <v>0</v>
      </c>
      <c r="P301" s="361">
        <v>0</v>
      </c>
      <c r="Q301" s="361">
        <v>0</v>
      </c>
      <c r="R301" s="361">
        <v>0</v>
      </c>
      <c r="S301" s="361">
        <v>0</v>
      </c>
      <c r="T301" s="361">
        <v>0</v>
      </c>
      <c r="U301" s="361">
        <v>0</v>
      </c>
      <c r="V301" s="361">
        <v>0</v>
      </c>
      <c r="W301" s="361">
        <v>0</v>
      </c>
      <c r="X301" s="361">
        <v>0</v>
      </c>
      <c r="Y301" s="361">
        <v>0</v>
      </c>
      <c r="Z301" s="362" t="e">
        <f t="shared" si="49"/>
        <v>#N/A</v>
      </c>
      <c r="AA301" s="365"/>
    </row>
    <row r="302" spans="1:27" s="364" customFormat="1" ht="12.75" customHeight="1">
      <c r="A302" s="364">
        <f t="shared" si="55"/>
        <v>13</v>
      </c>
      <c r="B302" s="399">
        <v>7104073300307</v>
      </c>
      <c r="C302" s="400" t="s">
        <v>1847</v>
      </c>
      <c r="D302" s="359" t="e">
        <f>+IF(VLOOKUP(C302,'BG SISTEMA'!B281:G550,6,FALSE)=15,VLOOKUP('CA EF (2)'!C302,'BG SISTEMA'!B281:F550,5,FALSE),0)</f>
        <v>#N/A</v>
      </c>
      <c r="E302" s="360"/>
      <c r="F302" s="360"/>
      <c r="G302" s="361">
        <v>0</v>
      </c>
      <c r="H302" s="361" t="e">
        <f t="shared" si="47"/>
        <v>#N/A</v>
      </c>
      <c r="I302" s="361">
        <v>0</v>
      </c>
      <c r="J302" s="361">
        <v>0</v>
      </c>
      <c r="K302" s="361">
        <v>0</v>
      </c>
      <c r="L302" s="361">
        <v>0</v>
      </c>
      <c r="M302" s="361">
        <v>0</v>
      </c>
      <c r="N302" s="361">
        <v>0</v>
      </c>
      <c r="O302" s="361">
        <v>0</v>
      </c>
      <c r="P302" s="361">
        <v>0</v>
      </c>
      <c r="Q302" s="361">
        <v>0</v>
      </c>
      <c r="R302" s="361">
        <v>0</v>
      </c>
      <c r="S302" s="361">
        <v>0</v>
      </c>
      <c r="T302" s="361">
        <v>0</v>
      </c>
      <c r="U302" s="361">
        <v>0</v>
      </c>
      <c r="V302" s="361">
        <v>0</v>
      </c>
      <c r="W302" s="361">
        <v>0</v>
      </c>
      <c r="X302" s="361">
        <v>0</v>
      </c>
      <c r="Y302" s="361">
        <v>0</v>
      </c>
      <c r="Z302" s="362" t="e">
        <f t="shared" si="49"/>
        <v>#N/A</v>
      </c>
      <c r="AA302" s="365"/>
    </row>
    <row r="303" spans="1:27" s="364" customFormat="1" ht="12.75" customHeight="1">
      <c r="A303" s="364">
        <f t="shared" si="55"/>
        <v>15</v>
      </c>
      <c r="B303" s="398">
        <v>710407330030799</v>
      </c>
      <c r="C303" s="401" t="s">
        <v>1561</v>
      </c>
      <c r="D303" s="359" t="e">
        <f>+IF(VLOOKUP(C303,'BG SISTEMA'!B282:G551,6,FALSE)=15,VLOOKUP('CA EF (2)'!C303,'BG SISTEMA'!B282:F551,5,FALSE),0)</f>
        <v>#N/A</v>
      </c>
      <c r="E303" s="360"/>
      <c r="F303" s="360"/>
      <c r="G303" s="361">
        <v>0</v>
      </c>
      <c r="H303" s="361" t="e">
        <f t="shared" si="47"/>
        <v>#N/A</v>
      </c>
      <c r="I303" s="361">
        <v>0</v>
      </c>
      <c r="J303" s="361">
        <v>0</v>
      </c>
      <c r="K303" s="361">
        <v>0</v>
      </c>
      <c r="L303" s="361">
        <v>0</v>
      </c>
      <c r="M303" s="361">
        <v>0</v>
      </c>
      <c r="N303" s="361" t="e">
        <f t="shared" si="58"/>
        <v>#N/A</v>
      </c>
      <c r="O303" s="361">
        <v>0</v>
      </c>
      <c r="P303" s="361">
        <v>0</v>
      </c>
      <c r="Q303" s="361">
        <v>0</v>
      </c>
      <c r="R303" s="361">
        <v>0</v>
      </c>
      <c r="S303" s="361">
        <v>0</v>
      </c>
      <c r="T303" s="361">
        <v>0</v>
      </c>
      <c r="U303" s="361">
        <v>0</v>
      </c>
      <c r="V303" s="361">
        <v>0</v>
      </c>
      <c r="W303" s="361">
        <v>0</v>
      </c>
      <c r="X303" s="361">
        <v>0</v>
      </c>
      <c r="Y303" s="361">
        <v>0</v>
      </c>
      <c r="Z303" s="362" t="e">
        <f t="shared" si="49"/>
        <v>#N/A</v>
      </c>
      <c r="AA303" s="365"/>
    </row>
    <row r="304" spans="1:27" s="364" customFormat="1" ht="12.75" customHeight="1">
      <c r="A304" s="364">
        <f t="shared" si="55"/>
        <v>13</v>
      </c>
      <c r="B304" s="399">
        <v>7104073300308</v>
      </c>
      <c r="C304" s="400" t="s">
        <v>1848</v>
      </c>
      <c r="D304" s="359" t="e">
        <f>+IF(VLOOKUP(C304,'BG SISTEMA'!B283:G552,6,FALSE)=15,VLOOKUP('CA EF (2)'!C304,'BG SISTEMA'!B283:F552,5,FALSE),0)</f>
        <v>#N/A</v>
      </c>
      <c r="E304" s="360"/>
      <c r="F304" s="360"/>
      <c r="G304" s="361">
        <v>0</v>
      </c>
      <c r="H304" s="361" t="e">
        <f t="shared" si="47"/>
        <v>#N/A</v>
      </c>
      <c r="I304" s="361">
        <v>0</v>
      </c>
      <c r="J304" s="361">
        <v>0</v>
      </c>
      <c r="K304" s="361">
        <v>0</v>
      </c>
      <c r="L304" s="361">
        <v>0</v>
      </c>
      <c r="M304" s="361">
        <v>0</v>
      </c>
      <c r="N304" s="361">
        <v>0</v>
      </c>
      <c r="O304" s="361">
        <v>0</v>
      </c>
      <c r="P304" s="361">
        <v>0</v>
      </c>
      <c r="Q304" s="361">
        <v>0</v>
      </c>
      <c r="R304" s="361">
        <v>0</v>
      </c>
      <c r="S304" s="361">
        <v>0</v>
      </c>
      <c r="T304" s="361">
        <v>0</v>
      </c>
      <c r="U304" s="361">
        <v>0</v>
      </c>
      <c r="V304" s="361">
        <v>0</v>
      </c>
      <c r="W304" s="361">
        <v>0</v>
      </c>
      <c r="X304" s="361">
        <v>0</v>
      </c>
      <c r="Y304" s="361">
        <v>0</v>
      </c>
      <c r="Z304" s="362" t="e">
        <f t="shared" si="49"/>
        <v>#N/A</v>
      </c>
      <c r="AA304" s="365"/>
    </row>
    <row r="305" spans="1:27" s="364" customFormat="1" ht="12.75" customHeight="1">
      <c r="A305" s="364">
        <f t="shared" si="55"/>
        <v>15</v>
      </c>
      <c r="B305" s="398">
        <v>710407330030899</v>
      </c>
      <c r="C305" s="401" t="s">
        <v>1563</v>
      </c>
      <c r="D305" s="359" t="e">
        <f>+IF(VLOOKUP(C305,'BG SISTEMA'!B284:G553,6,FALSE)=15,VLOOKUP('CA EF (2)'!C305,'BG SISTEMA'!B284:F553,5,FALSE),0)</f>
        <v>#N/A</v>
      </c>
      <c r="E305" s="360"/>
      <c r="F305" s="360"/>
      <c r="G305" s="361">
        <v>0</v>
      </c>
      <c r="H305" s="361" t="e">
        <f t="shared" si="47"/>
        <v>#N/A</v>
      </c>
      <c r="I305" s="361">
        <v>0</v>
      </c>
      <c r="J305" s="361">
        <v>0</v>
      </c>
      <c r="K305" s="361">
        <v>0</v>
      </c>
      <c r="L305" s="361">
        <v>0</v>
      </c>
      <c r="M305" s="361">
        <v>0</v>
      </c>
      <c r="N305" s="361" t="e">
        <f t="shared" si="58"/>
        <v>#N/A</v>
      </c>
      <c r="O305" s="361">
        <v>0</v>
      </c>
      <c r="P305" s="361">
        <v>0</v>
      </c>
      <c r="Q305" s="361">
        <v>0</v>
      </c>
      <c r="R305" s="361">
        <v>0</v>
      </c>
      <c r="S305" s="361">
        <v>0</v>
      </c>
      <c r="T305" s="361">
        <v>0</v>
      </c>
      <c r="U305" s="361">
        <v>0</v>
      </c>
      <c r="V305" s="361">
        <v>0</v>
      </c>
      <c r="W305" s="361">
        <v>0</v>
      </c>
      <c r="X305" s="361">
        <v>0</v>
      </c>
      <c r="Y305" s="361">
        <v>0</v>
      </c>
      <c r="Z305" s="362" t="e">
        <f t="shared" si="49"/>
        <v>#N/A</v>
      </c>
      <c r="AA305" s="363"/>
    </row>
    <row r="306" spans="1:27" s="364" customFormat="1" ht="12.75" customHeight="1">
      <c r="A306" s="364">
        <f t="shared" si="55"/>
        <v>13</v>
      </c>
      <c r="B306" s="399">
        <v>7104073300309</v>
      </c>
      <c r="C306" s="400" t="s">
        <v>1849</v>
      </c>
      <c r="D306" s="359" t="e">
        <f>+IF(VLOOKUP(C306,'BG SISTEMA'!B285:G554,6,FALSE)=15,VLOOKUP('CA EF (2)'!C306,'BG SISTEMA'!B285:F554,5,FALSE),0)</f>
        <v>#N/A</v>
      </c>
      <c r="E306" s="360"/>
      <c r="F306" s="360"/>
      <c r="G306" s="361">
        <v>0</v>
      </c>
      <c r="H306" s="361" t="e">
        <f t="shared" si="47"/>
        <v>#N/A</v>
      </c>
      <c r="I306" s="361">
        <v>0</v>
      </c>
      <c r="J306" s="361">
        <v>0</v>
      </c>
      <c r="K306" s="361">
        <v>0</v>
      </c>
      <c r="L306" s="361">
        <v>0</v>
      </c>
      <c r="M306" s="361">
        <v>0</v>
      </c>
      <c r="N306" s="361">
        <v>0</v>
      </c>
      <c r="O306" s="361">
        <v>0</v>
      </c>
      <c r="P306" s="361">
        <v>0</v>
      </c>
      <c r="Q306" s="361">
        <v>0</v>
      </c>
      <c r="R306" s="361">
        <v>0</v>
      </c>
      <c r="S306" s="361">
        <v>0</v>
      </c>
      <c r="T306" s="361">
        <v>0</v>
      </c>
      <c r="U306" s="361">
        <v>0</v>
      </c>
      <c r="V306" s="361">
        <v>0</v>
      </c>
      <c r="W306" s="361">
        <v>0</v>
      </c>
      <c r="X306" s="361">
        <v>0</v>
      </c>
      <c r="Y306" s="361">
        <v>0</v>
      </c>
      <c r="Z306" s="362" t="e">
        <f t="shared" si="49"/>
        <v>#N/A</v>
      </c>
      <c r="AA306" s="365"/>
    </row>
    <row r="307" spans="1:27" s="364" customFormat="1" ht="12.75" customHeight="1">
      <c r="A307" s="364">
        <f t="shared" si="55"/>
        <v>15</v>
      </c>
      <c r="B307" s="398">
        <v>710407330030999</v>
      </c>
      <c r="C307" s="401" t="s">
        <v>1565</v>
      </c>
      <c r="D307" s="359" t="e">
        <f>+IF(VLOOKUP(C307,'BG SISTEMA'!B286:G555,6,FALSE)=15,VLOOKUP('CA EF (2)'!C307,'BG SISTEMA'!B286:F555,5,FALSE),0)</f>
        <v>#N/A</v>
      </c>
      <c r="E307" s="360"/>
      <c r="F307" s="360"/>
      <c r="G307" s="361">
        <v>0</v>
      </c>
      <c r="H307" s="361" t="e">
        <f t="shared" si="47"/>
        <v>#N/A</v>
      </c>
      <c r="I307" s="361">
        <v>0</v>
      </c>
      <c r="J307" s="361">
        <v>0</v>
      </c>
      <c r="K307" s="361">
        <v>0</v>
      </c>
      <c r="L307" s="361">
        <v>0</v>
      </c>
      <c r="M307" s="361">
        <v>0</v>
      </c>
      <c r="N307" s="361" t="e">
        <f t="shared" si="58"/>
        <v>#N/A</v>
      </c>
      <c r="O307" s="361">
        <v>0</v>
      </c>
      <c r="P307" s="361">
        <v>0</v>
      </c>
      <c r="Q307" s="361">
        <v>0</v>
      </c>
      <c r="R307" s="361">
        <v>0</v>
      </c>
      <c r="S307" s="361">
        <v>0</v>
      </c>
      <c r="T307" s="361">
        <v>0</v>
      </c>
      <c r="U307" s="361">
        <v>0</v>
      </c>
      <c r="V307" s="361">
        <v>0</v>
      </c>
      <c r="W307" s="361">
        <v>0</v>
      </c>
      <c r="X307" s="361">
        <v>0</v>
      </c>
      <c r="Y307" s="361">
        <v>0</v>
      </c>
      <c r="Z307" s="362" t="e">
        <f t="shared" si="49"/>
        <v>#N/A</v>
      </c>
      <c r="AA307" s="365"/>
    </row>
    <row r="308" spans="1:27" s="364" customFormat="1" ht="12.75" customHeight="1">
      <c r="A308" s="364">
        <f t="shared" si="55"/>
        <v>13</v>
      </c>
      <c r="B308" s="399">
        <v>7104073300310</v>
      </c>
      <c r="C308" s="400" t="s">
        <v>1850</v>
      </c>
      <c r="D308" s="359" t="e">
        <f>+IF(VLOOKUP(C308,'BG SISTEMA'!B287:G556,6,FALSE)=15,VLOOKUP('CA EF (2)'!C308,'BG SISTEMA'!B287:F556,5,FALSE),0)</f>
        <v>#N/A</v>
      </c>
      <c r="E308" s="360"/>
      <c r="F308" s="360"/>
      <c r="G308" s="361">
        <v>0</v>
      </c>
      <c r="H308" s="361" t="e">
        <f t="shared" si="47"/>
        <v>#N/A</v>
      </c>
      <c r="I308" s="361">
        <v>0</v>
      </c>
      <c r="J308" s="361">
        <v>0</v>
      </c>
      <c r="K308" s="361">
        <v>0</v>
      </c>
      <c r="L308" s="361">
        <v>0</v>
      </c>
      <c r="M308" s="361">
        <v>0</v>
      </c>
      <c r="N308" s="361">
        <v>0</v>
      </c>
      <c r="O308" s="361">
        <v>0</v>
      </c>
      <c r="P308" s="361">
        <v>0</v>
      </c>
      <c r="Q308" s="361">
        <v>0</v>
      </c>
      <c r="R308" s="361">
        <v>0</v>
      </c>
      <c r="S308" s="361">
        <v>0</v>
      </c>
      <c r="T308" s="361">
        <v>0</v>
      </c>
      <c r="U308" s="361">
        <v>0</v>
      </c>
      <c r="V308" s="361">
        <v>0</v>
      </c>
      <c r="W308" s="361">
        <v>0</v>
      </c>
      <c r="X308" s="361">
        <v>0</v>
      </c>
      <c r="Y308" s="361">
        <v>0</v>
      </c>
      <c r="Z308" s="362" t="e">
        <f t="shared" si="49"/>
        <v>#N/A</v>
      </c>
      <c r="AA308" s="365"/>
    </row>
    <row r="309" spans="1:27" s="364" customFormat="1" ht="12.75" customHeight="1">
      <c r="A309" s="364">
        <f t="shared" si="55"/>
        <v>15</v>
      </c>
      <c r="B309" s="398">
        <v>710407330031099</v>
      </c>
      <c r="C309" s="401" t="s">
        <v>1567</v>
      </c>
      <c r="D309" s="359" t="e">
        <f>+IF(VLOOKUP(C309,'BG SISTEMA'!B288:G557,6,FALSE)=15,VLOOKUP('CA EF (2)'!C309,'BG SISTEMA'!B288:F557,5,FALSE),0)</f>
        <v>#N/A</v>
      </c>
      <c r="E309" s="360"/>
      <c r="F309" s="360"/>
      <c r="G309" s="361">
        <v>0</v>
      </c>
      <c r="H309" s="361" t="e">
        <f t="shared" si="47"/>
        <v>#N/A</v>
      </c>
      <c r="I309" s="361">
        <v>0</v>
      </c>
      <c r="J309" s="361">
        <v>0</v>
      </c>
      <c r="K309" s="361">
        <v>0</v>
      </c>
      <c r="L309" s="361">
        <v>0</v>
      </c>
      <c r="M309" s="361">
        <v>0</v>
      </c>
      <c r="N309" s="361" t="e">
        <f t="shared" si="58"/>
        <v>#N/A</v>
      </c>
      <c r="O309" s="361">
        <v>0</v>
      </c>
      <c r="P309" s="361">
        <v>0</v>
      </c>
      <c r="Q309" s="361">
        <v>0</v>
      </c>
      <c r="R309" s="361">
        <v>0</v>
      </c>
      <c r="S309" s="361">
        <v>0</v>
      </c>
      <c r="T309" s="361">
        <v>0</v>
      </c>
      <c r="U309" s="361">
        <v>0</v>
      </c>
      <c r="V309" s="361">
        <v>0</v>
      </c>
      <c r="W309" s="361">
        <v>0</v>
      </c>
      <c r="X309" s="361">
        <v>0</v>
      </c>
      <c r="Y309" s="361">
        <v>0</v>
      </c>
      <c r="Z309" s="362" t="e">
        <f t="shared" si="49"/>
        <v>#N/A</v>
      </c>
      <c r="AA309" s="365"/>
    </row>
    <row r="310" spans="1:27" s="364" customFormat="1" ht="12.75" customHeight="1">
      <c r="A310" s="364">
        <f t="shared" si="55"/>
        <v>13</v>
      </c>
      <c r="B310" s="399">
        <v>7104073300311</v>
      </c>
      <c r="C310" s="400" t="s">
        <v>1851</v>
      </c>
      <c r="D310" s="359" t="e">
        <f>+IF(VLOOKUP(C310,'BG SISTEMA'!B289:G558,6,FALSE)=15,VLOOKUP('CA EF (2)'!C310,'BG SISTEMA'!B289:F558,5,FALSE),0)</f>
        <v>#N/A</v>
      </c>
      <c r="E310" s="360"/>
      <c r="F310" s="360"/>
      <c r="G310" s="361">
        <v>0</v>
      </c>
      <c r="H310" s="361" t="e">
        <f t="shared" si="47"/>
        <v>#N/A</v>
      </c>
      <c r="I310" s="361">
        <v>0</v>
      </c>
      <c r="J310" s="361">
        <v>0</v>
      </c>
      <c r="K310" s="361">
        <v>0</v>
      </c>
      <c r="L310" s="361">
        <v>0</v>
      </c>
      <c r="M310" s="361">
        <v>0</v>
      </c>
      <c r="N310" s="361">
        <v>0</v>
      </c>
      <c r="O310" s="361">
        <v>0</v>
      </c>
      <c r="P310" s="361">
        <v>0</v>
      </c>
      <c r="Q310" s="361">
        <v>0</v>
      </c>
      <c r="R310" s="361">
        <v>0</v>
      </c>
      <c r="S310" s="361">
        <v>0</v>
      </c>
      <c r="T310" s="361">
        <v>0</v>
      </c>
      <c r="U310" s="361">
        <v>0</v>
      </c>
      <c r="V310" s="361">
        <v>0</v>
      </c>
      <c r="W310" s="361">
        <v>0</v>
      </c>
      <c r="X310" s="361">
        <v>0</v>
      </c>
      <c r="Y310" s="361">
        <v>0</v>
      </c>
      <c r="Z310" s="362" t="e">
        <f t="shared" si="49"/>
        <v>#N/A</v>
      </c>
      <c r="AA310" s="365"/>
    </row>
    <row r="311" spans="1:27" s="364" customFormat="1" ht="12.75" customHeight="1">
      <c r="A311" s="364">
        <f t="shared" si="55"/>
        <v>15</v>
      </c>
      <c r="B311" s="398">
        <v>710407330031199</v>
      </c>
      <c r="C311" s="401" t="s">
        <v>1569</v>
      </c>
      <c r="D311" s="359" t="e">
        <f>+IF(VLOOKUP(C311,'BG SISTEMA'!B290:G559,6,FALSE)=15,VLOOKUP('CA EF (2)'!C311,'BG SISTEMA'!B290:F559,5,FALSE),0)</f>
        <v>#N/A</v>
      </c>
      <c r="E311" s="360"/>
      <c r="F311" s="360"/>
      <c r="G311" s="361">
        <v>0</v>
      </c>
      <c r="H311" s="361" t="e">
        <f t="shared" si="47"/>
        <v>#N/A</v>
      </c>
      <c r="I311" s="361">
        <v>0</v>
      </c>
      <c r="J311" s="361">
        <v>0</v>
      </c>
      <c r="K311" s="361">
        <v>0</v>
      </c>
      <c r="L311" s="361">
        <v>0</v>
      </c>
      <c r="M311" s="361">
        <v>0</v>
      </c>
      <c r="N311" s="361" t="e">
        <f t="shared" si="58"/>
        <v>#N/A</v>
      </c>
      <c r="O311" s="361">
        <v>0</v>
      </c>
      <c r="P311" s="361">
        <v>0</v>
      </c>
      <c r="Q311" s="361">
        <v>0</v>
      </c>
      <c r="R311" s="361">
        <v>0</v>
      </c>
      <c r="S311" s="361">
        <v>0</v>
      </c>
      <c r="T311" s="361">
        <v>0</v>
      </c>
      <c r="U311" s="361">
        <v>0</v>
      </c>
      <c r="V311" s="361">
        <v>0</v>
      </c>
      <c r="W311" s="361">
        <v>0</v>
      </c>
      <c r="X311" s="361">
        <v>0</v>
      </c>
      <c r="Y311" s="361">
        <v>0</v>
      </c>
      <c r="Z311" s="362" t="e">
        <f t="shared" si="49"/>
        <v>#N/A</v>
      </c>
      <c r="AA311" s="365"/>
    </row>
    <row r="312" spans="1:27" s="364" customFormat="1" ht="12.75" customHeight="1">
      <c r="A312" s="364">
        <f t="shared" si="55"/>
        <v>13</v>
      </c>
      <c r="B312" s="399">
        <v>7104073300314</v>
      </c>
      <c r="C312" s="400" t="s">
        <v>1852</v>
      </c>
      <c r="D312" s="359" t="e">
        <f>+IF(VLOOKUP(C312,'BG SISTEMA'!B291:G560,6,FALSE)=15,VLOOKUP('CA EF (2)'!C312,'BG SISTEMA'!B291:F560,5,FALSE),0)</f>
        <v>#N/A</v>
      </c>
      <c r="E312" s="360"/>
      <c r="F312" s="360"/>
      <c r="G312" s="361">
        <v>0</v>
      </c>
      <c r="H312" s="361" t="e">
        <f t="shared" si="47"/>
        <v>#N/A</v>
      </c>
      <c r="I312" s="361">
        <v>0</v>
      </c>
      <c r="J312" s="361">
        <v>0</v>
      </c>
      <c r="K312" s="361">
        <v>0</v>
      </c>
      <c r="L312" s="361">
        <v>0</v>
      </c>
      <c r="M312" s="361">
        <v>0</v>
      </c>
      <c r="N312" s="361">
        <v>0</v>
      </c>
      <c r="O312" s="361">
        <v>0</v>
      </c>
      <c r="P312" s="361">
        <v>0</v>
      </c>
      <c r="Q312" s="361">
        <v>0</v>
      </c>
      <c r="R312" s="361">
        <v>0</v>
      </c>
      <c r="S312" s="361">
        <v>0</v>
      </c>
      <c r="T312" s="361">
        <v>0</v>
      </c>
      <c r="U312" s="361">
        <v>0</v>
      </c>
      <c r="V312" s="361">
        <v>0</v>
      </c>
      <c r="W312" s="361">
        <v>0</v>
      </c>
      <c r="X312" s="361">
        <v>0</v>
      </c>
      <c r="Y312" s="361">
        <v>0</v>
      </c>
      <c r="Z312" s="362" t="e">
        <f t="shared" si="49"/>
        <v>#N/A</v>
      </c>
      <c r="AA312" s="363"/>
    </row>
    <row r="313" spans="1:27" s="364" customFormat="1" ht="12.75" customHeight="1">
      <c r="A313" s="364">
        <f t="shared" si="55"/>
        <v>15</v>
      </c>
      <c r="B313" s="398">
        <v>710407330031499</v>
      </c>
      <c r="C313" s="401" t="s">
        <v>1575</v>
      </c>
      <c r="D313" s="359" t="e">
        <f>+IF(VLOOKUP(C313,'BG SISTEMA'!B292:G561,6,FALSE)=15,VLOOKUP('CA EF (2)'!C313,'BG SISTEMA'!B292:F561,5,FALSE),0)</f>
        <v>#N/A</v>
      </c>
      <c r="E313" s="360"/>
      <c r="F313" s="360"/>
      <c r="G313" s="361">
        <v>0</v>
      </c>
      <c r="H313" s="361" t="e">
        <f t="shared" si="47"/>
        <v>#N/A</v>
      </c>
      <c r="I313" s="361">
        <v>0</v>
      </c>
      <c r="J313" s="361">
        <v>0</v>
      </c>
      <c r="K313" s="361">
        <v>0</v>
      </c>
      <c r="L313" s="361">
        <v>0</v>
      </c>
      <c r="M313" s="361">
        <v>0</v>
      </c>
      <c r="N313" s="361" t="e">
        <f t="shared" si="58"/>
        <v>#N/A</v>
      </c>
      <c r="O313" s="361">
        <v>0</v>
      </c>
      <c r="P313" s="361">
        <v>0</v>
      </c>
      <c r="Q313" s="361">
        <v>0</v>
      </c>
      <c r="R313" s="361">
        <v>0</v>
      </c>
      <c r="S313" s="361">
        <v>0</v>
      </c>
      <c r="T313" s="361">
        <v>0</v>
      </c>
      <c r="U313" s="361">
        <v>0</v>
      </c>
      <c r="V313" s="361">
        <v>0</v>
      </c>
      <c r="W313" s="361">
        <v>0</v>
      </c>
      <c r="X313" s="361">
        <v>0</v>
      </c>
      <c r="Y313" s="361">
        <v>0</v>
      </c>
      <c r="Z313" s="362" t="e">
        <f t="shared" si="49"/>
        <v>#N/A</v>
      </c>
      <c r="AA313" s="365"/>
    </row>
    <row r="314" spans="1:27" s="364" customFormat="1" ht="12.75" customHeight="1">
      <c r="A314" s="364">
        <f t="shared" si="55"/>
        <v>13</v>
      </c>
      <c r="B314" s="399">
        <v>7104073300315</v>
      </c>
      <c r="C314" s="400" t="s">
        <v>1853</v>
      </c>
      <c r="D314" s="359" t="e">
        <f>+IF(VLOOKUP(C314,'BG SISTEMA'!B293:G562,6,FALSE)=15,VLOOKUP('CA EF (2)'!C314,'BG SISTEMA'!B293:F562,5,FALSE),0)</f>
        <v>#N/A</v>
      </c>
      <c r="E314" s="360"/>
      <c r="F314" s="360"/>
      <c r="G314" s="361">
        <v>0</v>
      </c>
      <c r="H314" s="361" t="e">
        <f t="shared" si="47"/>
        <v>#N/A</v>
      </c>
      <c r="I314" s="361">
        <v>0</v>
      </c>
      <c r="J314" s="361">
        <v>0</v>
      </c>
      <c r="K314" s="361">
        <v>0</v>
      </c>
      <c r="L314" s="361">
        <v>0</v>
      </c>
      <c r="M314" s="361">
        <v>0</v>
      </c>
      <c r="N314" s="361">
        <v>0</v>
      </c>
      <c r="O314" s="361">
        <v>0</v>
      </c>
      <c r="P314" s="361">
        <v>0</v>
      </c>
      <c r="Q314" s="361">
        <v>0</v>
      </c>
      <c r="R314" s="361">
        <v>0</v>
      </c>
      <c r="S314" s="361">
        <v>0</v>
      </c>
      <c r="T314" s="361">
        <v>0</v>
      </c>
      <c r="U314" s="361">
        <v>0</v>
      </c>
      <c r="V314" s="361">
        <v>0</v>
      </c>
      <c r="W314" s="361">
        <v>0</v>
      </c>
      <c r="X314" s="361">
        <v>0</v>
      </c>
      <c r="Y314" s="361">
        <v>0</v>
      </c>
      <c r="Z314" s="362" t="e">
        <f t="shared" si="49"/>
        <v>#N/A</v>
      </c>
      <c r="AA314" s="365"/>
    </row>
    <row r="315" spans="1:27" s="364" customFormat="1" ht="12.75" customHeight="1">
      <c r="A315" s="364">
        <f t="shared" si="55"/>
        <v>15</v>
      </c>
      <c r="B315" s="398">
        <v>710407330031501</v>
      </c>
      <c r="C315" s="401" t="s">
        <v>1576</v>
      </c>
      <c r="D315" s="359" t="e">
        <f>+IF(VLOOKUP(C315,'BG SISTEMA'!B294:G563,6,FALSE)=15,VLOOKUP('CA EF (2)'!C315,'BG SISTEMA'!B294:F563,5,FALSE),0)</f>
        <v>#N/A</v>
      </c>
      <c r="E315" s="360"/>
      <c r="F315" s="360"/>
      <c r="G315" s="361">
        <v>0</v>
      </c>
      <c r="H315" s="361" t="e">
        <f t="shared" si="47"/>
        <v>#N/A</v>
      </c>
      <c r="I315" s="361">
        <v>0</v>
      </c>
      <c r="J315" s="361">
        <v>0</v>
      </c>
      <c r="K315" s="361">
        <v>0</v>
      </c>
      <c r="L315" s="361">
        <v>0</v>
      </c>
      <c r="M315" s="361">
        <v>0</v>
      </c>
      <c r="N315" s="361" t="e">
        <f t="shared" si="58"/>
        <v>#N/A</v>
      </c>
      <c r="O315" s="361">
        <v>0</v>
      </c>
      <c r="P315" s="361">
        <v>0</v>
      </c>
      <c r="Q315" s="361">
        <v>0</v>
      </c>
      <c r="R315" s="361">
        <v>0</v>
      </c>
      <c r="S315" s="361">
        <v>0</v>
      </c>
      <c r="T315" s="361">
        <v>0</v>
      </c>
      <c r="U315" s="361">
        <v>0</v>
      </c>
      <c r="V315" s="361">
        <v>0</v>
      </c>
      <c r="W315" s="361">
        <v>0</v>
      </c>
      <c r="X315" s="361">
        <v>0</v>
      </c>
      <c r="Y315" s="361">
        <v>0</v>
      </c>
      <c r="Z315" s="362" t="e">
        <f t="shared" si="49"/>
        <v>#N/A</v>
      </c>
      <c r="AA315" s="365"/>
    </row>
    <row r="316" spans="1:27" s="364" customFormat="1" ht="12.75" customHeight="1">
      <c r="A316" s="364">
        <f t="shared" si="55"/>
        <v>13</v>
      </c>
      <c r="B316" s="399">
        <v>7104073300317</v>
      </c>
      <c r="C316" s="400" t="s">
        <v>1854</v>
      </c>
      <c r="D316" s="359" t="e">
        <f>+IF(VLOOKUP(C316,'BG SISTEMA'!B295:G564,6,FALSE)=15,VLOOKUP('CA EF (2)'!C316,'BG SISTEMA'!B295:F564,5,FALSE),0)</f>
        <v>#N/A</v>
      </c>
      <c r="E316" s="360"/>
      <c r="F316" s="360"/>
      <c r="G316" s="361">
        <v>0</v>
      </c>
      <c r="H316" s="361" t="e">
        <f t="shared" ref="H316:H379" si="59">+D316+E316-F316-G316</f>
        <v>#N/A</v>
      </c>
      <c r="I316" s="361">
        <v>0</v>
      </c>
      <c r="J316" s="361">
        <v>0</v>
      </c>
      <c r="K316" s="361">
        <v>0</v>
      </c>
      <c r="L316" s="361">
        <v>0</v>
      </c>
      <c r="M316" s="361">
        <v>0</v>
      </c>
      <c r="N316" s="361">
        <v>0</v>
      </c>
      <c r="O316" s="361">
        <v>0</v>
      </c>
      <c r="P316" s="361">
        <v>0</v>
      </c>
      <c r="Q316" s="361">
        <v>0</v>
      </c>
      <c r="R316" s="361">
        <v>0</v>
      </c>
      <c r="S316" s="361">
        <v>0</v>
      </c>
      <c r="T316" s="361">
        <v>0</v>
      </c>
      <c r="U316" s="361">
        <v>0</v>
      </c>
      <c r="V316" s="361">
        <v>0</v>
      </c>
      <c r="W316" s="361">
        <v>0</v>
      </c>
      <c r="X316" s="361">
        <v>0</v>
      </c>
      <c r="Y316" s="361">
        <v>0</v>
      </c>
      <c r="Z316" s="362" t="e">
        <f t="shared" si="49"/>
        <v>#N/A</v>
      </c>
      <c r="AA316" s="365"/>
    </row>
    <row r="317" spans="1:27" s="364" customFormat="1" ht="12.75" customHeight="1">
      <c r="A317" s="364">
        <f t="shared" si="55"/>
        <v>15</v>
      </c>
      <c r="B317" s="398">
        <v>710407330031799</v>
      </c>
      <c r="C317" s="401" t="s">
        <v>1581</v>
      </c>
      <c r="D317" s="359" t="e">
        <f>+IF(VLOOKUP(C317,'BG SISTEMA'!B296:G565,6,FALSE)=15,VLOOKUP('CA EF (2)'!C317,'BG SISTEMA'!B296:F565,5,FALSE),0)</f>
        <v>#N/A</v>
      </c>
      <c r="E317" s="360"/>
      <c r="F317" s="360"/>
      <c r="G317" s="361">
        <v>0</v>
      </c>
      <c r="H317" s="361" t="e">
        <f t="shared" si="59"/>
        <v>#N/A</v>
      </c>
      <c r="I317" s="361">
        <v>0</v>
      </c>
      <c r="J317" s="361">
        <v>0</v>
      </c>
      <c r="K317" s="361">
        <v>0</v>
      </c>
      <c r="L317" s="361">
        <v>0</v>
      </c>
      <c r="M317" s="361">
        <v>0</v>
      </c>
      <c r="N317" s="361" t="e">
        <f t="shared" si="58"/>
        <v>#N/A</v>
      </c>
      <c r="O317" s="361">
        <v>0</v>
      </c>
      <c r="P317" s="361">
        <v>0</v>
      </c>
      <c r="Q317" s="361">
        <v>0</v>
      </c>
      <c r="R317" s="361">
        <v>0</v>
      </c>
      <c r="S317" s="361">
        <v>0</v>
      </c>
      <c r="T317" s="361">
        <v>0</v>
      </c>
      <c r="U317" s="361">
        <v>0</v>
      </c>
      <c r="V317" s="361">
        <v>0</v>
      </c>
      <c r="W317" s="361">
        <v>0</v>
      </c>
      <c r="X317" s="361">
        <v>0</v>
      </c>
      <c r="Y317" s="361">
        <v>0</v>
      </c>
      <c r="Z317" s="362" t="e">
        <f t="shared" si="49"/>
        <v>#N/A</v>
      </c>
      <c r="AA317" s="365"/>
    </row>
    <row r="318" spans="1:27" s="364" customFormat="1" ht="12.75" customHeight="1">
      <c r="A318" s="364">
        <f t="shared" si="55"/>
        <v>13</v>
      </c>
      <c r="B318" s="399">
        <v>7104073300318</v>
      </c>
      <c r="C318" s="400" t="s">
        <v>1855</v>
      </c>
      <c r="D318" s="359" t="e">
        <f>+IF(VLOOKUP(C318,'BG SISTEMA'!B297:G566,6,FALSE)=15,VLOOKUP('CA EF (2)'!C318,'BG SISTEMA'!B297:F566,5,FALSE),0)</f>
        <v>#N/A</v>
      </c>
      <c r="E318" s="360"/>
      <c r="F318" s="360"/>
      <c r="G318" s="361">
        <v>0</v>
      </c>
      <c r="H318" s="361" t="e">
        <f t="shared" si="59"/>
        <v>#N/A</v>
      </c>
      <c r="I318" s="361">
        <v>0</v>
      </c>
      <c r="J318" s="361">
        <v>0</v>
      </c>
      <c r="K318" s="361">
        <v>0</v>
      </c>
      <c r="L318" s="361">
        <v>0</v>
      </c>
      <c r="M318" s="361">
        <v>0</v>
      </c>
      <c r="N318" s="361">
        <v>0</v>
      </c>
      <c r="O318" s="361">
        <v>0</v>
      </c>
      <c r="P318" s="361">
        <v>0</v>
      </c>
      <c r="Q318" s="361">
        <v>0</v>
      </c>
      <c r="R318" s="361">
        <v>0</v>
      </c>
      <c r="S318" s="361">
        <v>0</v>
      </c>
      <c r="T318" s="361">
        <v>0</v>
      </c>
      <c r="U318" s="361">
        <v>0</v>
      </c>
      <c r="V318" s="361">
        <v>0</v>
      </c>
      <c r="W318" s="361">
        <v>0</v>
      </c>
      <c r="X318" s="361">
        <v>0</v>
      </c>
      <c r="Y318" s="361">
        <v>0</v>
      </c>
      <c r="Z318" s="362" t="e">
        <f t="shared" si="49"/>
        <v>#N/A</v>
      </c>
      <c r="AA318" s="363"/>
    </row>
    <row r="319" spans="1:27" s="364" customFormat="1" ht="12.75" customHeight="1">
      <c r="A319" s="364">
        <f t="shared" si="55"/>
        <v>15</v>
      </c>
      <c r="B319" s="398">
        <v>710407330031899</v>
      </c>
      <c r="C319" s="401" t="s">
        <v>1583</v>
      </c>
      <c r="D319" s="359" t="e">
        <f>+IF(VLOOKUP(C319,'BG SISTEMA'!B298:G567,6,FALSE)=15,VLOOKUP('CA EF (2)'!C319,'BG SISTEMA'!B298:F567,5,FALSE),0)</f>
        <v>#N/A</v>
      </c>
      <c r="E319" s="360"/>
      <c r="F319" s="360"/>
      <c r="G319" s="361">
        <v>0</v>
      </c>
      <c r="H319" s="361" t="e">
        <f t="shared" si="59"/>
        <v>#N/A</v>
      </c>
      <c r="I319" s="361">
        <v>0</v>
      </c>
      <c r="J319" s="361">
        <v>0</v>
      </c>
      <c r="K319" s="361">
        <v>0</v>
      </c>
      <c r="L319" s="361">
        <v>0</v>
      </c>
      <c r="M319" s="361">
        <v>0</v>
      </c>
      <c r="N319" s="361" t="e">
        <f t="shared" si="58"/>
        <v>#N/A</v>
      </c>
      <c r="O319" s="361">
        <v>0</v>
      </c>
      <c r="P319" s="361">
        <v>0</v>
      </c>
      <c r="Q319" s="361">
        <v>0</v>
      </c>
      <c r="R319" s="361">
        <v>0</v>
      </c>
      <c r="S319" s="361">
        <v>0</v>
      </c>
      <c r="T319" s="361">
        <v>0</v>
      </c>
      <c r="U319" s="361">
        <v>0</v>
      </c>
      <c r="V319" s="361">
        <v>0</v>
      </c>
      <c r="W319" s="361">
        <v>0</v>
      </c>
      <c r="X319" s="361">
        <v>0</v>
      </c>
      <c r="Y319" s="361">
        <v>0</v>
      </c>
      <c r="Z319" s="362" t="e">
        <f t="shared" si="49"/>
        <v>#N/A</v>
      </c>
      <c r="AA319" s="365"/>
    </row>
    <row r="320" spans="1:27" s="364" customFormat="1" ht="12.75" customHeight="1">
      <c r="A320" s="364">
        <f t="shared" si="55"/>
        <v>13</v>
      </c>
      <c r="B320" s="399">
        <v>7104073300320</v>
      </c>
      <c r="C320" s="400" t="s">
        <v>1856</v>
      </c>
      <c r="D320" s="359" t="e">
        <f>+IF(VLOOKUP(C320,'BG SISTEMA'!B299:G568,6,FALSE)=15,VLOOKUP('CA EF (2)'!C320,'BG SISTEMA'!B299:F568,5,FALSE),0)</f>
        <v>#N/A</v>
      </c>
      <c r="E320" s="360"/>
      <c r="F320" s="360"/>
      <c r="G320" s="361">
        <v>0</v>
      </c>
      <c r="H320" s="361" t="e">
        <f t="shared" si="59"/>
        <v>#N/A</v>
      </c>
      <c r="I320" s="361">
        <v>0</v>
      </c>
      <c r="J320" s="361">
        <v>0</v>
      </c>
      <c r="K320" s="361">
        <v>0</v>
      </c>
      <c r="L320" s="361">
        <v>0</v>
      </c>
      <c r="M320" s="361">
        <v>0</v>
      </c>
      <c r="N320" s="361">
        <v>0</v>
      </c>
      <c r="O320" s="361">
        <v>0</v>
      </c>
      <c r="P320" s="361">
        <v>0</v>
      </c>
      <c r="Q320" s="361">
        <v>0</v>
      </c>
      <c r="R320" s="361">
        <v>0</v>
      </c>
      <c r="S320" s="361">
        <v>0</v>
      </c>
      <c r="T320" s="361">
        <v>0</v>
      </c>
      <c r="U320" s="361">
        <v>0</v>
      </c>
      <c r="V320" s="361">
        <v>0</v>
      </c>
      <c r="W320" s="361">
        <v>0</v>
      </c>
      <c r="X320" s="361">
        <v>0</v>
      </c>
      <c r="Y320" s="361">
        <v>0</v>
      </c>
      <c r="Z320" s="362" t="e">
        <f t="shared" si="49"/>
        <v>#N/A</v>
      </c>
      <c r="AA320" s="365"/>
    </row>
    <row r="321" spans="1:27" s="364" customFormat="1" ht="12.75" customHeight="1">
      <c r="A321" s="364">
        <f t="shared" si="55"/>
        <v>15</v>
      </c>
      <c r="B321" s="398">
        <v>710407330032099</v>
      </c>
      <c r="C321" s="401" t="s">
        <v>1587</v>
      </c>
      <c r="D321" s="359" t="e">
        <f>+IF(VLOOKUP(C321,'BG SISTEMA'!B300:G569,6,FALSE)=15,VLOOKUP('CA EF (2)'!C321,'BG SISTEMA'!B300:F569,5,FALSE),0)</f>
        <v>#N/A</v>
      </c>
      <c r="E321" s="360"/>
      <c r="F321" s="360"/>
      <c r="G321" s="361">
        <v>0</v>
      </c>
      <c r="H321" s="361" t="e">
        <f t="shared" si="59"/>
        <v>#N/A</v>
      </c>
      <c r="I321" s="361">
        <v>0</v>
      </c>
      <c r="J321" s="361">
        <v>0</v>
      </c>
      <c r="K321" s="361">
        <v>0</v>
      </c>
      <c r="L321" s="361">
        <v>0</v>
      </c>
      <c r="M321" s="361">
        <v>0</v>
      </c>
      <c r="N321" s="361" t="e">
        <f t="shared" si="58"/>
        <v>#N/A</v>
      </c>
      <c r="O321" s="361">
        <v>0</v>
      </c>
      <c r="P321" s="361">
        <v>0</v>
      </c>
      <c r="Q321" s="361">
        <v>0</v>
      </c>
      <c r="R321" s="361">
        <v>0</v>
      </c>
      <c r="S321" s="361">
        <v>0</v>
      </c>
      <c r="T321" s="361">
        <v>0</v>
      </c>
      <c r="U321" s="361">
        <v>0</v>
      </c>
      <c r="V321" s="361">
        <v>0</v>
      </c>
      <c r="W321" s="361">
        <v>0</v>
      </c>
      <c r="X321" s="361">
        <v>0</v>
      </c>
      <c r="Y321" s="361">
        <v>0</v>
      </c>
      <c r="Z321" s="362" t="e">
        <f t="shared" ref="Z321:Z384" si="60">SUM(H321:Y321)</f>
        <v>#N/A</v>
      </c>
      <c r="AA321" s="365"/>
    </row>
    <row r="322" spans="1:27" s="364" customFormat="1" ht="12.75" customHeight="1">
      <c r="A322" s="364">
        <f t="shared" si="55"/>
        <v>13</v>
      </c>
      <c r="B322" s="399">
        <v>7104073300321</v>
      </c>
      <c r="C322" s="400" t="s">
        <v>1857</v>
      </c>
      <c r="D322" s="359" t="e">
        <f>+IF(VLOOKUP(C322,'BG SISTEMA'!B301:G570,6,FALSE)=15,VLOOKUP('CA EF (2)'!C322,'BG SISTEMA'!B301:F570,5,FALSE),0)</f>
        <v>#N/A</v>
      </c>
      <c r="E322" s="360"/>
      <c r="F322" s="360"/>
      <c r="G322" s="361">
        <v>0</v>
      </c>
      <c r="H322" s="361" t="e">
        <f t="shared" si="59"/>
        <v>#N/A</v>
      </c>
      <c r="I322" s="361">
        <v>0</v>
      </c>
      <c r="J322" s="361">
        <v>0</v>
      </c>
      <c r="K322" s="361">
        <v>0</v>
      </c>
      <c r="L322" s="361">
        <v>0</v>
      </c>
      <c r="M322" s="361">
        <v>0</v>
      </c>
      <c r="N322" s="361">
        <v>0</v>
      </c>
      <c r="O322" s="361">
        <v>0</v>
      </c>
      <c r="P322" s="361">
        <v>0</v>
      </c>
      <c r="Q322" s="361">
        <v>0</v>
      </c>
      <c r="R322" s="361">
        <v>0</v>
      </c>
      <c r="S322" s="361">
        <v>0</v>
      </c>
      <c r="T322" s="361">
        <v>0</v>
      </c>
      <c r="U322" s="361">
        <v>0</v>
      </c>
      <c r="V322" s="361">
        <v>0</v>
      </c>
      <c r="W322" s="361">
        <v>0</v>
      </c>
      <c r="X322" s="361">
        <v>0</v>
      </c>
      <c r="Y322" s="361">
        <v>0</v>
      </c>
      <c r="Z322" s="362" t="e">
        <f t="shared" si="60"/>
        <v>#N/A</v>
      </c>
      <c r="AA322" s="365"/>
    </row>
    <row r="323" spans="1:27" s="364" customFormat="1" ht="12.75" customHeight="1">
      <c r="A323" s="364">
        <f t="shared" si="55"/>
        <v>15</v>
      </c>
      <c r="B323" s="398">
        <v>710407330032199</v>
      </c>
      <c r="C323" s="401" t="s">
        <v>1589</v>
      </c>
      <c r="D323" s="359" t="e">
        <f>+IF(VLOOKUP(C323,'BG SISTEMA'!B302:G571,6,FALSE)=15,VLOOKUP('CA EF (2)'!C323,'BG SISTEMA'!B302:F571,5,FALSE),0)</f>
        <v>#N/A</v>
      </c>
      <c r="E323" s="360"/>
      <c r="F323" s="360"/>
      <c r="G323" s="361">
        <v>0</v>
      </c>
      <c r="H323" s="361" t="e">
        <f t="shared" si="59"/>
        <v>#N/A</v>
      </c>
      <c r="I323" s="361">
        <v>0</v>
      </c>
      <c r="J323" s="361">
        <v>0</v>
      </c>
      <c r="K323" s="361">
        <v>0</v>
      </c>
      <c r="L323" s="361">
        <v>0</v>
      </c>
      <c r="M323" s="361">
        <v>0</v>
      </c>
      <c r="N323" s="361" t="e">
        <f t="shared" si="58"/>
        <v>#N/A</v>
      </c>
      <c r="O323" s="361">
        <v>0</v>
      </c>
      <c r="P323" s="361">
        <v>0</v>
      </c>
      <c r="Q323" s="361">
        <v>0</v>
      </c>
      <c r="R323" s="361">
        <v>0</v>
      </c>
      <c r="S323" s="361">
        <v>0</v>
      </c>
      <c r="T323" s="361">
        <v>0</v>
      </c>
      <c r="U323" s="361">
        <v>0</v>
      </c>
      <c r="V323" s="361">
        <v>0</v>
      </c>
      <c r="W323" s="361">
        <v>0</v>
      </c>
      <c r="X323" s="361">
        <v>0</v>
      </c>
      <c r="Y323" s="361">
        <v>0</v>
      </c>
      <c r="Z323" s="362" t="e">
        <f t="shared" si="60"/>
        <v>#N/A</v>
      </c>
      <c r="AA323" s="365"/>
    </row>
    <row r="324" spans="1:27" s="364" customFormat="1" ht="12.75" customHeight="1">
      <c r="A324" s="364">
        <f t="shared" si="55"/>
        <v>13</v>
      </c>
      <c r="B324" s="399">
        <v>7104073300322</v>
      </c>
      <c r="C324" s="400" t="s">
        <v>1858</v>
      </c>
      <c r="D324" s="359" t="e">
        <f>+IF(VLOOKUP(C324,'BG SISTEMA'!B303:G572,6,FALSE)=15,VLOOKUP('CA EF (2)'!C324,'BG SISTEMA'!B303:F572,5,FALSE),0)</f>
        <v>#N/A</v>
      </c>
      <c r="E324" s="360"/>
      <c r="F324" s="360"/>
      <c r="G324" s="361">
        <v>0</v>
      </c>
      <c r="H324" s="361" t="e">
        <f t="shared" si="59"/>
        <v>#N/A</v>
      </c>
      <c r="I324" s="361">
        <v>0</v>
      </c>
      <c r="J324" s="361">
        <v>0</v>
      </c>
      <c r="K324" s="361">
        <v>0</v>
      </c>
      <c r="L324" s="361">
        <v>0</v>
      </c>
      <c r="M324" s="361">
        <v>0</v>
      </c>
      <c r="N324" s="361">
        <v>0</v>
      </c>
      <c r="O324" s="361">
        <v>0</v>
      </c>
      <c r="P324" s="361">
        <v>0</v>
      </c>
      <c r="Q324" s="361">
        <v>0</v>
      </c>
      <c r="R324" s="361">
        <v>0</v>
      </c>
      <c r="S324" s="361">
        <v>0</v>
      </c>
      <c r="T324" s="361">
        <v>0</v>
      </c>
      <c r="U324" s="361">
        <v>0</v>
      </c>
      <c r="V324" s="361">
        <v>0</v>
      </c>
      <c r="W324" s="361">
        <v>0</v>
      </c>
      <c r="X324" s="361">
        <v>0</v>
      </c>
      <c r="Y324" s="361">
        <v>0</v>
      </c>
      <c r="Z324" s="362" t="e">
        <f t="shared" si="60"/>
        <v>#N/A</v>
      </c>
      <c r="AA324" s="363"/>
    </row>
    <row r="325" spans="1:27" s="364" customFormat="1" ht="12.75" customHeight="1">
      <c r="A325" s="364">
        <f t="shared" si="55"/>
        <v>15</v>
      </c>
      <c r="B325" s="398">
        <v>710407330032299</v>
      </c>
      <c r="C325" s="401" t="s">
        <v>1591</v>
      </c>
      <c r="D325" s="359" t="e">
        <f>+IF(VLOOKUP(C325,'BG SISTEMA'!B304:G573,6,FALSE)=15,VLOOKUP('CA EF (2)'!C325,'BG SISTEMA'!B304:F573,5,FALSE),0)</f>
        <v>#N/A</v>
      </c>
      <c r="E325" s="360"/>
      <c r="F325" s="360"/>
      <c r="G325" s="361">
        <v>0</v>
      </c>
      <c r="H325" s="361" t="e">
        <f t="shared" si="59"/>
        <v>#N/A</v>
      </c>
      <c r="I325" s="361">
        <v>0</v>
      </c>
      <c r="J325" s="361">
        <v>0</v>
      </c>
      <c r="K325" s="361">
        <v>0</v>
      </c>
      <c r="L325" s="361">
        <v>0</v>
      </c>
      <c r="M325" s="361">
        <v>0</v>
      </c>
      <c r="N325" s="361" t="e">
        <f t="shared" si="58"/>
        <v>#N/A</v>
      </c>
      <c r="O325" s="361">
        <v>0</v>
      </c>
      <c r="P325" s="361">
        <v>0</v>
      </c>
      <c r="Q325" s="361">
        <v>0</v>
      </c>
      <c r="R325" s="361">
        <v>0</v>
      </c>
      <c r="S325" s="361">
        <v>0</v>
      </c>
      <c r="T325" s="361">
        <v>0</v>
      </c>
      <c r="U325" s="361">
        <v>0</v>
      </c>
      <c r="V325" s="361">
        <v>0</v>
      </c>
      <c r="W325" s="361">
        <v>0</v>
      </c>
      <c r="X325" s="361">
        <v>0</v>
      </c>
      <c r="Y325" s="361">
        <v>0</v>
      </c>
      <c r="Z325" s="362" t="e">
        <f t="shared" si="60"/>
        <v>#N/A</v>
      </c>
      <c r="AA325" s="365"/>
    </row>
    <row r="326" spans="1:27" s="364" customFormat="1" ht="12.75" customHeight="1">
      <c r="A326" s="364">
        <f t="shared" si="55"/>
        <v>13</v>
      </c>
      <c r="B326" s="399">
        <v>7104073300323</v>
      </c>
      <c r="C326" s="400" t="s">
        <v>1859</v>
      </c>
      <c r="D326" s="359" t="e">
        <f>+IF(VLOOKUP(C326,'BG SISTEMA'!B305:G574,6,FALSE)=15,VLOOKUP('CA EF (2)'!C326,'BG SISTEMA'!B305:F574,5,FALSE),0)</f>
        <v>#N/A</v>
      </c>
      <c r="E326" s="360"/>
      <c r="F326" s="360"/>
      <c r="G326" s="361">
        <v>0</v>
      </c>
      <c r="H326" s="361" t="e">
        <f t="shared" si="59"/>
        <v>#N/A</v>
      </c>
      <c r="I326" s="361">
        <v>0</v>
      </c>
      <c r="J326" s="361">
        <v>0</v>
      </c>
      <c r="K326" s="361">
        <v>0</v>
      </c>
      <c r="L326" s="361">
        <v>0</v>
      </c>
      <c r="M326" s="361">
        <v>0</v>
      </c>
      <c r="N326" s="361">
        <v>0</v>
      </c>
      <c r="O326" s="361">
        <v>0</v>
      </c>
      <c r="P326" s="361">
        <v>0</v>
      </c>
      <c r="Q326" s="361">
        <v>0</v>
      </c>
      <c r="R326" s="361">
        <v>0</v>
      </c>
      <c r="S326" s="361">
        <v>0</v>
      </c>
      <c r="T326" s="361">
        <v>0</v>
      </c>
      <c r="U326" s="361">
        <v>0</v>
      </c>
      <c r="V326" s="361">
        <v>0</v>
      </c>
      <c r="W326" s="361">
        <v>0</v>
      </c>
      <c r="X326" s="361">
        <v>0</v>
      </c>
      <c r="Y326" s="361">
        <v>0</v>
      </c>
      <c r="Z326" s="362" t="e">
        <f t="shared" si="60"/>
        <v>#N/A</v>
      </c>
      <c r="AA326" s="365"/>
    </row>
    <row r="327" spans="1:27" s="364" customFormat="1" ht="12.75" customHeight="1">
      <c r="A327" s="364">
        <f t="shared" si="55"/>
        <v>15</v>
      </c>
      <c r="B327" s="398">
        <v>710407330032399</v>
      </c>
      <c r="C327" s="401" t="s">
        <v>1593</v>
      </c>
      <c r="D327" s="359" t="e">
        <f>+IF(VLOOKUP(C327,'BG SISTEMA'!B306:G575,6,FALSE)=15,VLOOKUP('CA EF (2)'!C327,'BG SISTEMA'!B306:F575,5,FALSE),0)</f>
        <v>#N/A</v>
      </c>
      <c r="E327" s="360"/>
      <c r="F327" s="360"/>
      <c r="G327" s="361">
        <v>0</v>
      </c>
      <c r="H327" s="361" t="e">
        <f t="shared" si="59"/>
        <v>#N/A</v>
      </c>
      <c r="I327" s="361">
        <v>0</v>
      </c>
      <c r="J327" s="361">
        <v>0</v>
      </c>
      <c r="K327" s="361">
        <v>0</v>
      </c>
      <c r="L327" s="361">
        <v>0</v>
      </c>
      <c r="M327" s="361">
        <v>0</v>
      </c>
      <c r="N327" s="361" t="e">
        <f t="shared" si="58"/>
        <v>#N/A</v>
      </c>
      <c r="O327" s="361">
        <v>0</v>
      </c>
      <c r="P327" s="361">
        <v>0</v>
      </c>
      <c r="Q327" s="361">
        <v>0</v>
      </c>
      <c r="R327" s="361">
        <v>0</v>
      </c>
      <c r="S327" s="361">
        <v>0</v>
      </c>
      <c r="T327" s="361">
        <v>0</v>
      </c>
      <c r="U327" s="361">
        <v>0</v>
      </c>
      <c r="V327" s="361">
        <v>0</v>
      </c>
      <c r="W327" s="361">
        <v>0</v>
      </c>
      <c r="X327" s="361">
        <v>0</v>
      </c>
      <c r="Y327" s="361">
        <v>0</v>
      </c>
      <c r="Z327" s="362" t="e">
        <f t="shared" si="60"/>
        <v>#N/A</v>
      </c>
      <c r="AA327" s="363"/>
    </row>
    <row r="328" spans="1:27" s="364" customFormat="1" ht="12.75" customHeight="1">
      <c r="A328" s="364">
        <f t="shared" si="55"/>
        <v>13</v>
      </c>
      <c r="B328" s="399">
        <v>7104073300325</v>
      </c>
      <c r="C328" s="400" t="s">
        <v>1860</v>
      </c>
      <c r="D328" s="359" t="e">
        <f>+IF(VLOOKUP(C328,'BG SISTEMA'!B307:G576,6,FALSE)=15,VLOOKUP('CA EF (2)'!C328,'BG SISTEMA'!B307:F576,5,FALSE),0)</f>
        <v>#N/A</v>
      </c>
      <c r="E328" s="360"/>
      <c r="F328" s="360"/>
      <c r="G328" s="361">
        <v>0</v>
      </c>
      <c r="H328" s="361" t="e">
        <f t="shared" si="59"/>
        <v>#N/A</v>
      </c>
      <c r="I328" s="361">
        <v>0</v>
      </c>
      <c r="J328" s="361">
        <v>0</v>
      </c>
      <c r="K328" s="361">
        <v>0</v>
      </c>
      <c r="L328" s="361">
        <v>0</v>
      </c>
      <c r="M328" s="361">
        <v>0</v>
      </c>
      <c r="N328" s="361">
        <v>0</v>
      </c>
      <c r="O328" s="361">
        <v>0</v>
      </c>
      <c r="P328" s="361">
        <v>0</v>
      </c>
      <c r="Q328" s="361">
        <v>0</v>
      </c>
      <c r="R328" s="361">
        <v>0</v>
      </c>
      <c r="S328" s="361">
        <v>0</v>
      </c>
      <c r="T328" s="361">
        <v>0</v>
      </c>
      <c r="U328" s="361">
        <v>0</v>
      </c>
      <c r="V328" s="361">
        <v>0</v>
      </c>
      <c r="W328" s="361">
        <v>0</v>
      </c>
      <c r="X328" s="361">
        <v>0</v>
      </c>
      <c r="Y328" s="361">
        <v>0</v>
      </c>
      <c r="Z328" s="362" t="e">
        <f t="shared" si="60"/>
        <v>#N/A</v>
      </c>
      <c r="AA328" s="365"/>
    </row>
    <row r="329" spans="1:27" s="364" customFormat="1" ht="12.75" customHeight="1">
      <c r="A329" s="364">
        <f t="shared" si="55"/>
        <v>15</v>
      </c>
      <c r="B329" s="398">
        <v>710407330032599</v>
      </c>
      <c r="C329" s="401" t="s">
        <v>1597</v>
      </c>
      <c r="D329" s="359" t="e">
        <f>+IF(VLOOKUP(C329,'BG SISTEMA'!B308:G577,6,FALSE)=15,VLOOKUP('CA EF (2)'!C329,'BG SISTEMA'!B308:F577,5,FALSE),0)</f>
        <v>#N/A</v>
      </c>
      <c r="E329" s="360"/>
      <c r="F329" s="360"/>
      <c r="G329" s="361">
        <v>0</v>
      </c>
      <c r="H329" s="361" t="e">
        <f t="shared" si="59"/>
        <v>#N/A</v>
      </c>
      <c r="I329" s="361">
        <v>0</v>
      </c>
      <c r="J329" s="361">
        <v>0</v>
      </c>
      <c r="K329" s="361">
        <v>0</v>
      </c>
      <c r="L329" s="361">
        <v>0</v>
      </c>
      <c r="M329" s="361">
        <v>0</v>
      </c>
      <c r="N329" s="361" t="e">
        <f t="shared" si="58"/>
        <v>#N/A</v>
      </c>
      <c r="O329" s="361">
        <v>0</v>
      </c>
      <c r="P329" s="361">
        <v>0</v>
      </c>
      <c r="Q329" s="361">
        <v>0</v>
      </c>
      <c r="R329" s="361">
        <v>0</v>
      </c>
      <c r="S329" s="361">
        <v>0</v>
      </c>
      <c r="T329" s="361">
        <v>0</v>
      </c>
      <c r="U329" s="361">
        <v>0</v>
      </c>
      <c r="V329" s="361">
        <v>0</v>
      </c>
      <c r="W329" s="361">
        <v>0</v>
      </c>
      <c r="X329" s="361">
        <v>0</v>
      </c>
      <c r="Y329" s="361">
        <v>0</v>
      </c>
      <c r="Z329" s="362" t="e">
        <f t="shared" si="60"/>
        <v>#N/A</v>
      </c>
      <c r="AA329" s="365"/>
    </row>
    <row r="330" spans="1:27" s="364" customFormat="1" ht="12.75" customHeight="1">
      <c r="A330" s="364">
        <f t="shared" si="55"/>
        <v>13</v>
      </c>
      <c r="B330" s="399">
        <v>7104073300327</v>
      </c>
      <c r="C330" s="400" t="s">
        <v>1861</v>
      </c>
      <c r="D330" s="359" t="e">
        <f>+IF(VLOOKUP(C330,'BG SISTEMA'!B309:G578,6,FALSE)=15,VLOOKUP('CA EF (2)'!C330,'BG SISTEMA'!B309:F578,5,FALSE),0)</f>
        <v>#N/A</v>
      </c>
      <c r="E330" s="360"/>
      <c r="F330" s="360"/>
      <c r="G330" s="361">
        <v>0</v>
      </c>
      <c r="H330" s="361" t="e">
        <f t="shared" si="59"/>
        <v>#N/A</v>
      </c>
      <c r="I330" s="361">
        <v>0</v>
      </c>
      <c r="J330" s="361">
        <v>0</v>
      </c>
      <c r="K330" s="361">
        <v>0</v>
      </c>
      <c r="L330" s="361">
        <v>0</v>
      </c>
      <c r="M330" s="361">
        <v>0</v>
      </c>
      <c r="N330" s="361">
        <v>0</v>
      </c>
      <c r="O330" s="361">
        <v>0</v>
      </c>
      <c r="P330" s="361">
        <v>0</v>
      </c>
      <c r="Q330" s="361">
        <v>0</v>
      </c>
      <c r="R330" s="361">
        <v>0</v>
      </c>
      <c r="S330" s="361">
        <v>0</v>
      </c>
      <c r="T330" s="361">
        <v>0</v>
      </c>
      <c r="U330" s="361">
        <v>0</v>
      </c>
      <c r="V330" s="361">
        <v>0</v>
      </c>
      <c r="W330" s="361">
        <v>0</v>
      </c>
      <c r="X330" s="361">
        <v>0</v>
      </c>
      <c r="Y330" s="361">
        <v>0</v>
      </c>
      <c r="Z330" s="362" t="e">
        <f t="shared" si="60"/>
        <v>#N/A</v>
      </c>
      <c r="AA330" s="365"/>
    </row>
    <row r="331" spans="1:27" s="364" customFormat="1" ht="12.75" customHeight="1">
      <c r="A331" s="364">
        <f t="shared" si="55"/>
        <v>15</v>
      </c>
      <c r="B331" s="398">
        <v>710407330032799</v>
      </c>
      <c r="C331" s="401" t="s">
        <v>1601</v>
      </c>
      <c r="D331" s="359" t="e">
        <f>+IF(VLOOKUP(C331,'BG SISTEMA'!B310:G579,6,FALSE)=15,VLOOKUP('CA EF (2)'!C331,'BG SISTEMA'!B310:F579,5,FALSE),0)</f>
        <v>#N/A</v>
      </c>
      <c r="E331" s="360"/>
      <c r="F331" s="360"/>
      <c r="G331" s="361">
        <v>0</v>
      </c>
      <c r="H331" s="361" t="e">
        <f t="shared" si="59"/>
        <v>#N/A</v>
      </c>
      <c r="I331" s="361">
        <v>0</v>
      </c>
      <c r="J331" s="361">
        <v>0</v>
      </c>
      <c r="K331" s="361">
        <v>0</v>
      </c>
      <c r="L331" s="361">
        <v>0</v>
      </c>
      <c r="M331" s="361">
        <v>0</v>
      </c>
      <c r="N331" s="361" t="e">
        <f t="shared" si="58"/>
        <v>#N/A</v>
      </c>
      <c r="O331" s="361">
        <v>0</v>
      </c>
      <c r="P331" s="361">
        <v>0</v>
      </c>
      <c r="Q331" s="361">
        <v>0</v>
      </c>
      <c r="R331" s="361">
        <v>0</v>
      </c>
      <c r="S331" s="361">
        <v>0</v>
      </c>
      <c r="T331" s="361">
        <v>0</v>
      </c>
      <c r="U331" s="361">
        <v>0</v>
      </c>
      <c r="V331" s="361">
        <v>0</v>
      </c>
      <c r="W331" s="361">
        <v>0</v>
      </c>
      <c r="X331" s="361">
        <v>0</v>
      </c>
      <c r="Y331" s="361">
        <v>0</v>
      </c>
      <c r="Z331" s="362" t="e">
        <f t="shared" si="60"/>
        <v>#N/A</v>
      </c>
      <c r="AA331" s="365"/>
    </row>
    <row r="332" spans="1:27" s="364" customFormat="1" ht="12.75" customHeight="1">
      <c r="A332" s="364">
        <f t="shared" si="55"/>
        <v>13</v>
      </c>
      <c r="B332" s="399">
        <v>7104073300329</v>
      </c>
      <c r="C332" s="400" t="s">
        <v>1862</v>
      </c>
      <c r="D332" s="359" t="e">
        <f>+IF(VLOOKUP(C332,'BG SISTEMA'!B311:G580,6,FALSE)=15,VLOOKUP('CA EF (2)'!C332,'BG SISTEMA'!B311:F580,5,FALSE),0)</f>
        <v>#N/A</v>
      </c>
      <c r="E332" s="360"/>
      <c r="F332" s="360"/>
      <c r="G332" s="361">
        <v>0</v>
      </c>
      <c r="H332" s="361" t="e">
        <f t="shared" si="59"/>
        <v>#N/A</v>
      </c>
      <c r="I332" s="361">
        <v>0</v>
      </c>
      <c r="J332" s="361">
        <v>0</v>
      </c>
      <c r="K332" s="361">
        <v>0</v>
      </c>
      <c r="L332" s="361">
        <v>0</v>
      </c>
      <c r="M332" s="361">
        <v>0</v>
      </c>
      <c r="N332" s="361">
        <v>0</v>
      </c>
      <c r="O332" s="361">
        <v>0</v>
      </c>
      <c r="P332" s="361">
        <v>0</v>
      </c>
      <c r="Q332" s="361">
        <v>0</v>
      </c>
      <c r="R332" s="361">
        <v>0</v>
      </c>
      <c r="S332" s="361">
        <v>0</v>
      </c>
      <c r="T332" s="361">
        <v>0</v>
      </c>
      <c r="U332" s="361">
        <v>0</v>
      </c>
      <c r="V332" s="361">
        <v>0</v>
      </c>
      <c r="W332" s="361">
        <v>0</v>
      </c>
      <c r="X332" s="361">
        <v>0</v>
      </c>
      <c r="Y332" s="361">
        <v>0</v>
      </c>
      <c r="Z332" s="362" t="e">
        <f t="shared" si="60"/>
        <v>#N/A</v>
      </c>
      <c r="AA332" s="365"/>
    </row>
    <row r="333" spans="1:27" s="364" customFormat="1" ht="12.75" customHeight="1">
      <c r="A333" s="364">
        <f t="shared" si="55"/>
        <v>15</v>
      </c>
      <c r="B333" s="398">
        <v>710407330032999</v>
      </c>
      <c r="C333" s="401" t="s">
        <v>1605</v>
      </c>
      <c r="D333" s="359" t="e">
        <f>+IF(VLOOKUP(C333,'BG SISTEMA'!B312:G581,6,FALSE)=15,VLOOKUP('CA EF (2)'!C333,'BG SISTEMA'!B312:F581,5,FALSE),0)</f>
        <v>#N/A</v>
      </c>
      <c r="E333" s="360"/>
      <c r="F333" s="360"/>
      <c r="G333" s="361">
        <v>0</v>
      </c>
      <c r="H333" s="361" t="e">
        <f t="shared" si="59"/>
        <v>#N/A</v>
      </c>
      <c r="I333" s="361">
        <v>0</v>
      </c>
      <c r="J333" s="361">
        <v>0</v>
      </c>
      <c r="K333" s="361">
        <v>0</v>
      </c>
      <c r="L333" s="361">
        <v>0</v>
      </c>
      <c r="M333" s="361">
        <v>0</v>
      </c>
      <c r="N333" s="361" t="e">
        <f t="shared" si="58"/>
        <v>#N/A</v>
      </c>
      <c r="O333" s="361">
        <v>0</v>
      </c>
      <c r="P333" s="361">
        <v>0</v>
      </c>
      <c r="Q333" s="361">
        <v>0</v>
      </c>
      <c r="R333" s="361">
        <v>0</v>
      </c>
      <c r="S333" s="361">
        <v>0</v>
      </c>
      <c r="T333" s="361">
        <v>0</v>
      </c>
      <c r="U333" s="361">
        <v>0</v>
      </c>
      <c r="V333" s="361">
        <v>0</v>
      </c>
      <c r="W333" s="361">
        <v>0</v>
      </c>
      <c r="X333" s="361">
        <v>0</v>
      </c>
      <c r="Y333" s="361">
        <v>0</v>
      </c>
      <c r="Z333" s="362" t="e">
        <f t="shared" si="60"/>
        <v>#N/A</v>
      </c>
      <c r="AA333" s="365"/>
    </row>
    <row r="334" spans="1:27" s="364" customFormat="1" ht="12.75" customHeight="1">
      <c r="A334" s="364">
        <f t="shared" si="55"/>
        <v>13</v>
      </c>
      <c r="B334" s="399">
        <v>7104073300330</v>
      </c>
      <c r="C334" s="400" t="s">
        <v>1863</v>
      </c>
      <c r="D334" s="359" t="e">
        <f>+IF(VLOOKUP(C334,'BG SISTEMA'!B313:G582,6,FALSE)=15,VLOOKUP('CA EF (2)'!C334,'BG SISTEMA'!B313:F582,5,FALSE),0)</f>
        <v>#N/A</v>
      </c>
      <c r="E334" s="360"/>
      <c r="F334" s="360"/>
      <c r="G334" s="361">
        <v>0</v>
      </c>
      <c r="H334" s="361" t="e">
        <f t="shared" si="59"/>
        <v>#N/A</v>
      </c>
      <c r="I334" s="361">
        <v>0</v>
      </c>
      <c r="J334" s="361">
        <v>0</v>
      </c>
      <c r="K334" s="361">
        <v>0</v>
      </c>
      <c r="L334" s="361">
        <v>0</v>
      </c>
      <c r="M334" s="361">
        <v>0</v>
      </c>
      <c r="N334" s="361">
        <v>0</v>
      </c>
      <c r="O334" s="361">
        <v>0</v>
      </c>
      <c r="P334" s="361">
        <v>0</v>
      </c>
      <c r="Q334" s="361">
        <v>0</v>
      </c>
      <c r="R334" s="361">
        <v>0</v>
      </c>
      <c r="S334" s="361">
        <v>0</v>
      </c>
      <c r="T334" s="361">
        <v>0</v>
      </c>
      <c r="U334" s="361">
        <v>0</v>
      </c>
      <c r="V334" s="361">
        <v>0</v>
      </c>
      <c r="W334" s="361">
        <v>0</v>
      </c>
      <c r="X334" s="361">
        <v>0</v>
      </c>
      <c r="Y334" s="361">
        <v>0</v>
      </c>
      <c r="Z334" s="362" t="e">
        <f t="shared" si="60"/>
        <v>#N/A</v>
      </c>
      <c r="AA334" s="363"/>
    </row>
    <row r="335" spans="1:27" s="364" customFormat="1" ht="12.75" customHeight="1">
      <c r="A335" s="364">
        <f t="shared" si="55"/>
        <v>15</v>
      </c>
      <c r="B335" s="398">
        <v>710407330033099</v>
      </c>
      <c r="C335" s="401" t="s">
        <v>1607</v>
      </c>
      <c r="D335" s="359" t="e">
        <f>+IF(VLOOKUP(C335,'BG SISTEMA'!B314:G583,6,FALSE)=15,VLOOKUP('CA EF (2)'!C335,'BG SISTEMA'!B314:F583,5,FALSE),0)</f>
        <v>#N/A</v>
      </c>
      <c r="E335" s="360"/>
      <c r="F335" s="360"/>
      <c r="G335" s="361">
        <v>0</v>
      </c>
      <c r="H335" s="361" t="e">
        <f t="shared" si="59"/>
        <v>#N/A</v>
      </c>
      <c r="I335" s="361">
        <v>0</v>
      </c>
      <c r="J335" s="361">
        <v>0</v>
      </c>
      <c r="K335" s="361">
        <v>0</v>
      </c>
      <c r="L335" s="361">
        <v>0</v>
      </c>
      <c r="M335" s="361">
        <v>0</v>
      </c>
      <c r="N335" s="361" t="e">
        <f t="shared" si="58"/>
        <v>#N/A</v>
      </c>
      <c r="O335" s="361">
        <v>0</v>
      </c>
      <c r="P335" s="361">
        <v>0</v>
      </c>
      <c r="Q335" s="361">
        <v>0</v>
      </c>
      <c r="R335" s="361">
        <v>0</v>
      </c>
      <c r="S335" s="361">
        <v>0</v>
      </c>
      <c r="T335" s="361">
        <v>0</v>
      </c>
      <c r="U335" s="361">
        <v>0</v>
      </c>
      <c r="V335" s="361">
        <v>0</v>
      </c>
      <c r="W335" s="361">
        <v>0</v>
      </c>
      <c r="X335" s="361">
        <v>0</v>
      </c>
      <c r="Y335" s="361">
        <v>0</v>
      </c>
      <c r="Z335" s="362" t="e">
        <f t="shared" si="60"/>
        <v>#N/A</v>
      </c>
      <c r="AA335" s="365"/>
    </row>
    <row r="336" spans="1:27" s="364" customFormat="1" ht="12.75" customHeight="1">
      <c r="A336" s="364">
        <f t="shared" si="55"/>
        <v>13</v>
      </c>
      <c r="B336" s="399">
        <v>7104073300331</v>
      </c>
      <c r="C336" s="400" t="s">
        <v>1864</v>
      </c>
      <c r="D336" s="359" t="e">
        <f>+IF(VLOOKUP(C336,'BG SISTEMA'!B315:G584,6,FALSE)=15,VLOOKUP('CA EF (2)'!C336,'BG SISTEMA'!B315:F584,5,FALSE),0)</f>
        <v>#N/A</v>
      </c>
      <c r="E336" s="360"/>
      <c r="F336" s="360"/>
      <c r="G336" s="361">
        <v>0</v>
      </c>
      <c r="H336" s="361" t="e">
        <f t="shared" si="59"/>
        <v>#N/A</v>
      </c>
      <c r="I336" s="361">
        <v>0</v>
      </c>
      <c r="J336" s="361">
        <v>0</v>
      </c>
      <c r="K336" s="361">
        <v>0</v>
      </c>
      <c r="L336" s="361">
        <v>0</v>
      </c>
      <c r="M336" s="361">
        <v>0</v>
      </c>
      <c r="N336" s="361">
        <v>0</v>
      </c>
      <c r="O336" s="361">
        <v>0</v>
      </c>
      <c r="P336" s="361">
        <v>0</v>
      </c>
      <c r="Q336" s="361">
        <v>0</v>
      </c>
      <c r="R336" s="361">
        <v>0</v>
      </c>
      <c r="S336" s="361">
        <v>0</v>
      </c>
      <c r="T336" s="361">
        <v>0</v>
      </c>
      <c r="U336" s="361">
        <v>0</v>
      </c>
      <c r="V336" s="361">
        <v>0</v>
      </c>
      <c r="W336" s="361">
        <v>0</v>
      </c>
      <c r="X336" s="361">
        <v>0</v>
      </c>
      <c r="Y336" s="361">
        <v>0</v>
      </c>
      <c r="Z336" s="362" t="e">
        <f t="shared" si="60"/>
        <v>#N/A</v>
      </c>
      <c r="AA336" s="365"/>
    </row>
    <row r="337" spans="1:27" s="364" customFormat="1" ht="12.75" customHeight="1">
      <c r="A337" s="364">
        <f t="shared" si="55"/>
        <v>15</v>
      </c>
      <c r="B337" s="398">
        <v>710407330033101</v>
      </c>
      <c r="C337" s="401" t="s">
        <v>1608</v>
      </c>
      <c r="D337" s="359" t="e">
        <f>+IF(VLOOKUP(C337,'BG SISTEMA'!B316:G585,6,FALSE)=15,VLOOKUP('CA EF (2)'!C337,'BG SISTEMA'!B316:F585,5,FALSE),0)</f>
        <v>#N/A</v>
      </c>
      <c r="E337" s="360"/>
      <c r="F337" s="360"/>
      <c r="G337" s="361">
        <v>0</v>
      </c>
      <c r="H337" s="361" t="e">
        <f t="shared" si="59"/>
        <v>#N/A</v>
      </c>
      <c r="I337" s="361">
        <v>0</v>
      </c>
      <c r="J337" s="361">
        <v>0</v>
      </c>
      <c r="K337" s="361">
        <v>0</v>
      </c>
      <c r="L337" s="361">
        <v>0</v>
      </c>
      <c r="M337" s="361">
        <v>0</v>
      </c>
      <c r="N337" s="361" t="e">
        <f t="shared" si="58"/>
        <v>#N/A</v>
      </c>
      <c r="O337" s="361">
        <v>0</v>
      </c>
      <c r="P337" s="361">
        <v>0</v>
      </c>
      <c r="Q337" s="361">
        <v>0</v>
      </c>
      <c r="R337" s="361">
        <v>0</v>
      </c>
      <c r="S337" s="361">
        <v>0</v>
      </c>
      <c r="T337" s="361">
        <v>0</v>
      </c>
      <c r="U337" s="361">
        <v>0</v>
      </c>
      <c r="V337" s="361">
        <v>0</v>
      </c>
      <c r="W337" s="361">
        <v>0</v>
      </c>
      <c r="X337" s="361">
        <v>0</v>
      </c>
      <c r="Y337" s="361">
        <v>0</v>
      </c>
      <c r="Z337" s="362" t="e">
        <f t="shared" si="60"/>
        <v>#N/A</v>
      </c>
      <c r="AA337" s="365"/>
    </row>
    <row r="338" spans="1:27" s="364" customFormat="1" ht="12.75" customHeight="1">
      <c r="A338" s="364">
        <f t="shared" si="55"/>
        <v>13</v>
      </c>
      <c r="B338" s="399">
        <v>7104073300332</v>
      </c>
      <c r="C338" s="400" t="s">
        <v>1865</v>
      </c>
      <c r="D338" s="359" t="e">
        <f>+IF(VLOOKUP(C338,'BG SISTEMA'!B317:G586,6,FALSE)=15,VLOOKUP('CA EF (2)'!C338,'BG SISTEMA'!B317:F586,5,FALSE),0)</f>
        <v>#N/A</v>
      </c>
      <c r="E338" s="360"/>
      <c r="F338" s="360"/>
      <c r="G338" s="361">
        <v>0</v>
      </c>
      <c r="H338" s="361" t="e">
        <f t="shared" si="59"/>
        <v>#N/A</v>
      </c>
      <c r="I338" s="361">
        <v>0</v>
      </c>
      <c r="J338" s="361">
        <v>0</v>
      </c>
      <c r="K338" s="361">
        <v>0</v>
      </c>
      <c r="L338" s="361">
        <v>0</v>
      </c>
      <c r="M338" s="361">
        <v>0</v>
      </c>
      <c r="N338" s="361">
        <v>0</v>
      </c>
      <c r="O338" s="361">
        <v>0</v>
      </c>
      <c r="P338" s="361">
        <v>0</v>
      </c>
      <c r="Q338" s="361">
        <v>0</v>
      </c>
      <c r="R338" s="361">
        <v>0</v>
      </c>
      <c r="S338" s="361">
        <v>0</v>
      </c>
      <c r="T338" s="361">
        <v>0</v>
      </c>
      <c r="U338" s="361">
        <v>0</v>
      </c>
      <c r="V338" s="361">
        <v>0</v>
      </c>
      <c r="W338" s="361">
        <v>0</v>
      </c>
      <c r="X338" s="361">
        <v>0</v>
      </c>
      <c r="Y338" s="361">
        <v>0</v>
      </c>
      <c r="Z338" s="362" t="e">
        <f t="shared" si="60"/>
        <v>#N/A</v>
      </c>
      <c r="AA338" s="365"/>
    </row>
    <row r="339" spans="1:27" s="364" customFormat="1" ht="12.75" customHeight="1">
      <c r="A339" s="364">
        <f t="shared" si="55"/>
        <v>15</v>
      </c>
      <c r="B339" s="398">
        <v>710407330033201</v>
      </c>
      <c r="C339" s="401" t="s">
        <v>1610</v>
      </c>
      <c r="D339" s="359" t="e">
        <f>+IF(VLOOKUP(C339,'BG SISTEMA'!B318:G587,6,FALSE)=15,VLOOKUP('CA EF (2)'!C339,'BG SISTEMA'!B318:F587,5,FALSE),0)</f>
        <v>#N/A</v>
      </c>
      <c r="E339" s="360"/>
      <c r="F339" s="360"/>
      <c r="G339" s="361">
        <v>0</v>
      </c>
      <c r="H339" s="361" t="e">
        <f t="shared" si="59"/>
        <v>#N/A</v>
      </c>
      <c r="I339" s="361">
        <v>0</v>
      </c>
      <c r="J339" s="361">
        <v>0</v>
      </c>
      <c r="K339" s="361">
        <v>0</v>
      </c>
      <c r="L339" s="361">
        <v>0</v>
      </c>
      <c r="M339" s="361">
        <v>0</v>
      </c>
      <c r="N339" s="361" t="e">
        <f t="shared" si="58"/>
        <v>#N/A</v>
      </c>
      <c r="O339" s="361">
        <v>0</v>
      </c>
      <c r="P339" s="361">
        <v>0</v>
      </c>
      <c r="Q339" s="361">
        <v>0</v>
      </c>
      <c r="R339" s="361">
        <v>0</v>
      </c>
      <c r="S339" s="361">
        <v>0</v>
      </c>
      <c r="T339" s="361">
        <v>0</v>
      </c>
      <c r="U339" s="361">
        <v>0</v>
      </c>
      <c r="V339" s="361">
        <v>0</v>
      </c>
      <c r="W339" s="361">
        <v>0</v>
      </c>
      <c r="X339" s="361">
        <v>0</v>
      </c>
      <c r="Y339" s="361">
        <v>0</v>
      </c>
      <c r="Z339" s="362" t="e">
        <f t="shared" si="60"/>
        <v>#N/A</v>
      </c>
      <c r="AA339" s="365"/>
    </row>
    <row r="340" spans="1:27" s="364" customFormat="1" ht="12.75" customHeight="1">
      <c r="A340" s="364">
        <f t="shared" si="55"/>
        <v>13</v>
      </c>
      <c r="B340" s="399">
        <v>7104073300333</v>
      </c>
      <c r="C340" s="400" t="s">
        <v>1866</v>
      </c>
      <c r="D340" s="359" t="e">
        <f>+IF(VLOOKUP(C340,'BG SISTEMA'!B319:G588,6,FALSE)=15,VLOOKUP('CA EF (2)'!C340,'BG SISTEMA'!B319:F588,5,FALSE),0)</f>
        <v>#N/A</v>
      </c>
      <c r="E340" s="360"/>
      <c r="F340" s="360"/>
      <c r="G340" s="361">
        <v>0</v>
      </c>
      <c r="H340" s="361" t="e">
        <f t="shared" si="59"/>
        <v>#N/A</v>
      </c>
      <c r="I340" s="361">
        <v>0</v>
      </c>
      <c r="J340" s="361">
        <v>0</v>
      </c>
      <c r="K340" s="361">
        <v>0</v>
      </c>
      <c r="L340" s="361">
        <v>0</v>
      </c>
      <c r="M340" s="361">
        <v>0</v>
      </c>
      <c r="N340" s="361">
        <v>0</v>
      </c>
      <c r="O340" s="361">
        <v>0</v>
      </c>
      <c r="P340" s="361">
        <v>0</v>
      </c>
      <c r="Q340" s="361">
        <v>0</v>
      </c>
      <c r="R340" s="361">
        <v>0</v>
      </c>
      <c r="S340" s="361">
        <v>0</v>
      </c>
      <c r="T340" s="361">
        <v>0</v>
      </c>
      <c r="U340" s="361">
        <v>0</v>
      </c>
      <c r="V340" s="361">
        <v>0</v>
      </c>
      <c r="W340" s="361">
        <v>0</v>
      </c>
      <c r="X340" s="361">
        <v>0</v>
      </c>
      <c r="Y340" s="361">
        <v>0</v>
      </c>
      <c r="Z340" s="362" t="e">
        <f t="shared" si="60"/>
        <v>#N/A</v>
      </c>
      <c r="AA340" s="363"/>
    </row>
    <row r="341" spans="1:27" s="364" customFormat="1" ht="12.75" customHeight="1">
      <c r="A341" s="364">
        <f t="shared" si="55"/>
        <v>15</v>
      </c>
      <c r="B341" s="398">
        <v>710407330033399</v>
      </c>
      <c r="C341" s="401" t="s">
        <v>1613</v>
      </c>
      <c r="D341" s="359" t="e">
        <f>+IF(VLOOKUP(C341,'BG SISTEMA'!B320:G589,6,FALSE)=15,VLOOKUP('CA EF (2)'!C341,'BG SISTEMA'!B320:F589,5,FALSE),0)</f>
        <v>#N/A</v>
      </c>
      <c r="E341" s="360"/>
      <c r="F341" s="360"/>
      <c r="G341" s="361">
        <v>0</v>
      </c>
      <c r="H341" s="361" t="e">
        <f t="shared" si="59"/>
        <v>#N/A</v>
      </c>
      <c r="I341" s="361">
        <v>0</v>
      </c>
      <c r="J341" s="361">
        <v>0</v>
      </c>
      <c r="K341" s="361">
        <v>0</v>
      </c>
      <c r="L341" s="361">
        <v>0</v>
      </c>
      <c r="M341" s="361">
        <v>0</v>
      </c>
      <c r="N341" s="361" t="e">
        <f t="shared" si="58"/>
        <v>#N/A</v>
      </c>
      <c r="O341" s="361">
        <v>0</v>
      </c>
      <c r="P341" s="361">
        <v>0</v>
      </c>
      <c r="Q341" s="361">
        <v>0</v>
      </c>
      <c r="R341" s="361">
        <v>0</v>
      </c>
      <c r="S341" s="361">
        <v>0</v>
      </c>
      <c r="T341" s="361">
        <v>0</v>
      </c>
      <c r="U341" s="361">
        <v>0</v>
      </c>
      <c r="V341" s="361">
        <v>0</v>
      </c>
      <c r="W341" s="361">
        <v>0</v>
      </c>
      <c r="X341" s="361">
        <v>0</v>
      </c>
      <c r="Y341" s="361">
        <v>0</v>
      </c>
      <c r="Z341" s="362" t="e">
        <f t="shared" si="60"/>
        <v>#N/A</v>
      </c>
      <c r="AA341" s="365"/>
    </row>
    <row r="342" spans="1:27" s="364" customFormat="1" ht="12.75" customHeight="1">
      <c r="A342" s="364">
        <f t="shared" si="55"/>
        <v>13</v>
      </c>
      <c r="B342" s="399">
        <v>7104073300334</v>
      </c>
      <c r="C342" s="400" t="s">
        <v>1867</v>
      </c>
      <c r="D342" s="359" t="e">
        <f>+IF(VLOOKUP(C342,'BG SISTEMA'!B321:G590,6,FALSE)=15,VLOOKUP('CA EF (2)'!C342,'BG SISTEMA'!B321:F590,5,FALSE),0)</f>
        <v>#N/A</v>
      </c>
      <c r="E342" s="360"/>
      <c r="F342" s="360"/>
      <c r="G342" s="361">
        <v>0</v>
      </c>
      <c r="H342" s="361" t="e">
        <f t="shared" si="59"/>
        <v>#N/A</v>
      </c>
      <c r="I342" s="361">
        <v>0</v>
      </c>
      <c r="J342" s="361">
        <v>0</v>
      </c>
      <c r="K342" s="361">
        <v>0</v>
      </c>
      <c r="L342" s="361">
        <v>0</v>
      </c>
      <c r="M342" s="361">
        <v>0</v>
      </c>
      <c r="N342" s="361">
        <v>0</v>
      </c>
      <c r="O342" s="361">
        <v>0</v>
      </c>
      <c r="P342" s="361">
        <v>0</v>
      </c>
      <c r="Q342" s="361">
        <v>0</v>
      </c>
      <c r="R342" s="361">
        <v>0</v>
      </c>
      <c r="S342" s="361">
        <v>0</v>
      </c>
      <c r="T342" s="361">
        <v>0</v>
      </c>
      <c r="U342" s="361">
        <v>0</v>
      </c>
      <c r="V342" s="361">
        <v>0</v>
      </c>
      <c r="W342" s="361">
        <v>0</v>
      </c>
      <c r="X342" s="361">
        <v>0</v>
      </c>
      <c r="Y342" s="361">
        <v>0</v>
      </c>
      <c r="Z342" s="362" t="e">
        <f t="shared" si="60"/>
        <v>#N/A</v>
      </c>
      <c r="AA342" s="365"/>
    </row>
    <row r="343" spans="1:27" s="364" customFormat="1" ht="12.75" customHeight="1">
      <c r="A343" s="364">
        <f t="shared" si="55"/>
        <v>15</v>
      </c>
      <c r="B343" s="398">
        <v>710407330033499</v>
      </c>
      <c r="C343" s="401" t="s">
        <v>1615</v>
      </c>
      <c r="D343" s="359" t="e">
        <f>+IF(VLOOKUP(C343,'BG SISTEMA'!B322:G591,6,FALSE)=15,VLOOKUP('CA EF (2)'!C343,'BG SISTEMA'!B322:F591,5,FALSE),0)</f>
        <v>#N/A</v>
      </c>
      <c r="E343" s="360"/>
      <c r="F343" s="360"/>
      <c r="G343" s="361">
        <v>0</v>
      </c>
      <c r="H343" s="361" t="e">
        <f t="shared" si="59"/>
        <v>#N/A</v>
      </c>
      <c r="I343" s="361">
        <v>0</v>
      </c>
      <c r="J343" s="361">
        <v>0</v>
      </c>
      <c r="K343" s="361">
        <v>0</v>
      </c>
      <c r="L343" s="361">
        <v>0</v>
      </c>
      <c r="M343" s="361">
        <v>0</v>
      </c>
      <c r="N343" s="361" t="e">
        <f t="shared" si="58"/>
        <v>#N/A</v>
      </c>
      <c r="O343" s="361">
        <v>0</v>
      </c>
      <c r="P343" s="361">
        <v>0</v>
      </c>
      <c r="Q343" s="361">
        <v>0</v>
      </c>
      <c r="R343" s="361">
        <v>0</v>
      </c>
      <c r="S343" s="361">
        <v>0</v>
      </c>
      <c r="T343" s="361">
        <v>0</v>
      </c>
      <c r="U343" s="361">
        <v>0</v>
      </c>
      <c r="V343" s="361">
        <v>0</v>
      </c>
      <c r="W343" s="361">
        <v>0</v>
      </c>
      <c r="X343" s="361">
        <v>0</v>
      </c>
      <c r="Y343" s="361">
        <v>0</v>
      </c>
      <c r="Z343" s="362" t="e">
        <f t="shared" si="60"/>
        <v>#N/A</v>
      </c>
      <c r="AA343" s="365"/>
    </row>
    <row r="344" spans="1:27" s="364" customFormat="1" ht="12.75" customHeight="1">
      <c r="A344" s="364">
        <f t="shared" si="55"/>
        <v>13</v>
      </c>
      <c r="B344" s="399">
        <v>7104073300335</v>
      </c>
      <c r="C344" s="400" t="s">
        <v>1868</v>
      </c>
      <c r="D344" s="359" t="e">
        <f>+IF(VLOOKUP(C344,'BG SISTEMA'!B323:G592,6,FALSE)=15,VLOOKUP('CA EF (2)'!C344,'BG SISTEMA'!B323:F592,5,FALSE),0)</f>
        <v>#N/A</v>
      </c>
      <c r="E344" s="360"/>
      <c r="F344" s="360"/>
      <c r="G344" s="361">
        <v>0</v>
      </c>
      <c r="H344" s="361" t="e">
        <f t="shared" si="59"/>
        <v>#N/A</v>
      </c>
      <c r="I344" s="361">
        <v>0</v>
      </c>
      <c r="J344" s="361">
        <v>0</v>
      </c>
      <c r="K344" s="361">
        <v>0</v>
      </c>
      <c r="L344" s="361">
        <v>0</v>
      </c>
      <c r="M344" s="361">
        <v>0</v>
      </c>
      <c r="N344" s="361">
        <v>0</v>
      </c>
      <c r="O344" s="361">
        <v>0</v>
      </c>
      <c r="P344" s="361">
        <v>0</v>
      </c>
      <c r="Q344" s="361">
        <v>0</v>
      </c>
      <c r="R344" s="361">
        <v>0</v>
      </c>
      <c r="S344" s="361">
        <v>0</v>
      </c>
      <c r="T344" s="361">
        <v>0</v>
      </c>
      <c r="U344" s="361">
        <v>0</v>
      </c>
      <c r="V344" s="361">
        <v>0</v>
      </c>
      <c r="W344" s="361">
        <v>0</v>
      </c>
      <c r="X344" s="361">
        <v>0</v>
      </c>
      <c r="Y344" s="361">
        <v>0</v>
      </c>
      <c r="Z344" s="362" t="e">
        <f t="shared" si="60"/>
        <v>#N/A</v>
      </c>
      <c r="AA344" s="365"/>
    </row>
    <row r="345" spans="1:27" s="364" customFormat="1" ht="12.75" customHeight="1">
      <c r="A345" s="364">
        <f t="shared" ref="A345:A406" si="61">+LEN(B345)</f>
        <v>15</v>
      </c>
      <c r="B345" s="398">
        <v>710407330033599</v>
      </c>
      <c r="C345" s="401" t="s">
        <v>1617</v>
      </c>
      <c r="D345" s="359" t="e">
        <f>+IF(VLOOKUP(C345,'BG SISTEMA'!B324:G593,6,FALSE)=15,VLOOKUP('CA EF (2)'!C345,'BG SISTEMA'!B324:F593,5,FALSE),0)</f>
        <v>#N/A</v>
      </c>
      <c r="E345" s="360"/>
      <c r="F345" s="360"/>
      <c r="G345" s="361">
        <v>0</v>
      </c>
      <c r="H345" s="361" t="e">
        <f t="shared" si="59"/>
        <v>#N/A</v>
      </c>
      <c r="I345" s="361">
        <v>0</v>
      </c>
      <c r="J345" s="361">
        <v>0</v>
      </c>
      <c r="K345" s="361">
        <v>0</v>
      </c>
      <c r="L345" s="361">
        <v>0</v>
      </c>
      <c r="M345" s="361">
        <v>0</v>
      </c>
      <c r="N345" s="361" t="e">
        <f t="shared" si="58"/>
        <v>#N/A</v>
      </c>
      <c r="O345" s="361">
        <v>0</v>
      </c>
      <c r="P345" s="361">
        <v>0</v>
      </c>
      <c r="Q345" s="361">
        <v>0</v>
      </c>
      <c r="R345" s="361">
        <v>0</v>
      </c>
      <c r="S345" s="361">
        <v>0</v>
      </c>
      <c r="T345" s="361">
        <v>0</v>
      </c>
      <c r="U345" s="361">
        <v>0</v>
      </c>
      <c r="V345" s="361">
        <v>0</v>
      </c>
      <c r="W345" s="361">
        <v>0</v>
      </c>
      <c r="X345" s="361">
        <v>0</v>
      </c>
      <c r="Y345" s="361">
        <v>0</v>
      </c>
      <c r="Z345" s="362" t="e">
        <f t="shared" si="60"/>
        <v>#N/A</v>
      </c>
      <c r="AA345" s="365"/>
    </row>
    <row r="346" spans="1:27" s="364" customFormat="1" ht="12.75" customHeight="1">
      <c r="A346" s="364">
        <f t="shared" si="61"/>
        <v>11</v>
      </c>
      <c r="B346" s="399">
        <v>71040733004</v>
      </c>
      <c r="C346" s="400" t="s">
        <v>1834</v>
      </c>
      <c r="D346" s="359" t="e">
        <f>+IF(VLOOKUP(C346,'BG SISTEMA'!B325:G594,6,FALSE)=15,VLOOKUP('CA EF (2)'!C346,'BG SISTEMA'!B325:F594,5,FALSE),0)</f>
        <v>#N/A</v>
      </c>
      <c r="E346" s="360"/>
      <c r="F346" s="360"/>
      <c r="G346" s="361">
        <v>0</v>
      </c>
      <c r="H346" s="361" t="e">
        <f t="shared" si="59"/>
        <v>#N/A</v>
      </c>
      <c r="I346" s="361">
        <v>0</v>
      </c>
      <c r="J346" s="361">
        <v>0</v>
      </c>
      <c r="K346" s="361">
        <v>0</v>
      </c>
      <c r="L346" s="361">
        <v>0</v>
      </c>
      <c r="M346" s="361">
        <v>0</v>
      </c>
      <c r="N346" s="361">
        <v>0</v>
      </c>
      <c r="O346" s="361">
        <v>0</v>
      </c>
      <c r="P346" s="361">
        <v>0</v>
      </c>
      <c r="Q346" s="361">
        <v>0</v>
      </c>
      <c r="R346" s="361">
        <v>0</v>
      </c>
      <c r="S346" s="361">
        <v>0</v>
      </c>
      <c r="T346" s="361">
        <v>0</v>
      </c>
      <c r="U346" s="361">
        <v>0</v>
      </c>
      <c r="V346" s="361">
        <v>0</v>
      </c>
      <c r="W346" s="361">
        <v>0</v>
      </c>
      <c r="X346" s="361">
        <v>0</v>
      </c>
      <c r="Y346" s="361">
        <v>0</v>
      </c>
      <c r="Z346" s="362" t="e">
        <f t="shared" si="60"/>
        <v>#N/A</v>
      </c>
      <c r="AA346" s="363"/>
    </row>
    <row r="347" spans="1:27" s="364" customFormat="1" ht="12.75" customHeight="1">
      <c r="A347" s="364">
        <f t="shared" si="61"/>
        <v>13</v>
      </c>
      <c r="B347" s="399">
        <v>7104073300401</v>
      </c>
      <c r="C347" s="400" t="s">
        <v>1834</v>
      </c>
      <c r="D347" s="359" t="e">
        <f>+IF(VLOOKUP(C347,'BG SISTEMA'!B326:G595,6,FALSE)=15,VLOOKUP('CA EF (2)'!C347,'BG SISTEMA'!B326:F595,5,FALSE),0)</f>
        <v>#N/A</v>
      </c>
      <c r="E347" s="360"/>
      <c r="F347" s="360"/>
      <c r="G347" s="361">
        <v>0</v>
      </c>
      <c r="H347" s="361" t="e">
        <f t="shared" si="59"/>
        <v>#N/A</v>
      </c>
      <c r="I347" s="361">
        <v>0</v>
      </c>
      <c r="J347" s="361">
        <v>0</v>
      </c>
      <c r="K347" s="361">
        <v>0</v>
      </c>
      <c r="L347" s="361">
        <v>0</v>
      </c>
      <c r="M347" s="361">
        <v>0</v>
      </c>
      <c r="N347" s="361">
        <v>0</v>
      </c>
      <c r="O347" s="361">
        <v>0</v>
      </c>
      <c r="P347" s="361">
        <v>0</v>
      </c>
      <c r="Q347" s="361">
        <v>0</v>
      </c>
      <c r="R347" s="361">
        <v>0</v>
      </c>
      <c r="S347" s="361">
        <v>0</v>
      </c>
      <c r="T347" s="361">
        <v>0</v>
      </c>
      <c r="U347" s="361">
        <v>0</v>
      </c>
      <c r="V347" s="361">
        <v>0</v>
      </c>
      <c r="W347" s="361">
        <v>0</v>
      </c>
      <c r="X347" s="361">
        <v>0</v>
      </c>
      <c r="Y347" s="361">
        <v>0</v>
      </c>
      <c r="Z347" s="362" t="e">
        <f t="shared" si="60"/>
        <v>#N/A</v>
      </c>
      <c r="AA347" s="365"/>
    </row>
    <row r="348" spans="1:27" s="364" customFormat="1" ht="12.75" customHeight="1">
      <c r="A348" s="364">
        <f t="shared" si="61"/>
        <v>15</v>
      </c>
      <c r="B348" s="398">
        <v>710407330040199</v>
      </c>
      <c r="C348" s="401" t="s">
        <v>1526</v>
      </c>
      <c r="D348" s="359" t="e">
        <f>+IF(VLOOKUP(C348,'BG SISTEMA'!B327:G596,6,FALSE)=15,VLOOKUP('CA EF (2)'!C348,'BG SISTEMA'!B327:F596,5,FALSE),0)</f>
        <v>#N/A</v>
      </c>
      <c r="E348" s="360"/>
      <c r="F348" s="360"/>
      <c r="G348" s="361">
        <v>0</v>
      </c>
      <c r="H348" s="361" t="e">
        <f t="shared" si="59"/>
        <v>#N/A</v>
      </c>
      <c r="I348" s="361">
        <v>0</v>
      </c>
      <c r="J348" s="361">
        <v>0</v>
      </c>
      <c r="K348" s="361" t="e">
        <f t="shared" ref="K348" si="62">-$H348</f>
        <v>#N/A</v>
      </c>
      <c r="L348" s="361">
        <v>0</v>
      </c>
      <c r="M348" s="361">
        <v>0</v>
      </c>
      <c r="N348" s="361">
        <v>0</v>
      </c>
      <c r="O348" s="361">
        <v>0</v>
      </c>
      <c r="P348" s="361">
        <v>0</v>
      </c>
      <c r="Q348" s="361">
        <v>0</v>
      </c>
      <c r="R348" s="361">
        <v>0</v>
      </c>
      <c r="S348" s="361">
        <v>0</v>
      </c>
      <c r="T348" s="361">
        <v>0</v>
      </c>
      <c r="U348" s="361">
        <v>0</v>
      </c>
      <c r="V348" s="361">
        <v>0</v>
      </c>
      <c r="W348" s="361">
        <v>0</v>
      </c>
      <c r="X348" s="361">
        <v>0</v>
      </c>
      <c r="Y348" s="361">
        <v>0</v>
      </c>
      <c r="Z348" s="362" t="e">
        <f t="shared" si="60"/>
        <v>#N/A</v>
      </c>
      <c r="AA348" s="365"/>
    </row>
    <row r="349" spans="1:27" s="364" customFormat="1" ht="12.75" customHeight="1">
      <c r="A349" s="364">
        <f t="shared" si="61"/>
        <v>11</v>
      </c>
      <c r="B349" s="399">
        <v>71040733005</v>
      </c>
      <c r="C349" s="400" t="s">
        <v>1869</v>
      </c>
      <c r="D349" s="359" t="e">
        <f>+IF(VLOOKUP(C349,'BG SISTEMA'!B328:G597,6,FALSE)=15,VLOOKUP('CA EF (2)'!C349,'BG SISTEMA'!B328:F597,5,FALSE),0)</f>
        <v>#N/A</v>
      </c>
      <c r="E349" s="360"/>
      <c r="F349" s="360"/>
      <c r="G349" s="361">
        <v>0</v>
      </c>
      <c r="H349" s="361" t="e">
        <f t="shared" si="59"/>
        <v>#N/A</v>
      </c>
      <c r="I349" s="361">
        <v>0</v>
      </c>
      <c r="J349" s="361">
        <v>0</v>
      </c>
      <c r="K349" s="361">
        <v>0</v>
      </c>
      <c r="L349" s="361">
        <v>0</v>
      </c>
      <c r="M349" s="361">
        <v>0</v>
      </c>
      <c r="N349" s="361">
        <v>0</v>
      </c>
      <c r="O349" s="361">
        <v>0</v>
      </c>
      <c r="P349" s="361">
        <v>0</v>
      </c>
      <c r="Q349" s="361">
        <v>0</v>
      </c>
      <c r="R349" s="361">
        <v>0</v>
      </c>
      <c r="S349" s="361">
        <v>0</v>
      </c>
      <c r="T349" s="361">
        <v>0</v>
      </c>
      <c r="U349" s="361">
        <v>0</v>
      </c>
      <c r="V349" s="361">
        <v>0</v>
      </c>
      <c r="W349" s="361">
        <v>0</v>
      </c>
      <c r="X349" s="361">
        <v>0</v>
      </c>
      <c r="Y349" s="361">
        <v>0</v>
      </c>
      <c r="Z349" s="362" t="e">
        <f t="shared" si="60"/>
        <v>#N/A</v>
      </c>
      <c r="AA349" s="365"/>
    </row>
    <row r="350" spans="1:27" s="364" customFormat="1" ht="12.75" customHeight="1">
      <c r="A350" s="364">
        <f t="shared" si="61"/>
        <v>13</v>
      </c>
      <c r="B350" s="399">
        <v>7104073300504</v>
      </c>
      <c r="C350" s="400" t="s">
        <v>1870</v>
      </c>
      <c r="D350" s="359" t="e">
        <f>+IF(VLOOKUP(C350,'BG SISTEMA'!B329:G598,6,FALSE)=15,VLOOKUP('CA EF (2)'!C350,'BG SISTEMA'!B329:F598,5,FALSE),0)</f>
        <v>#N/A</v>
      </c>
      <c r="E350" s="360"/>
      <c r="F350" s="360"/>
      <c r="G350" s="361">
        <v>0</v>
      </c>
      <c r="H350" s="361" t="e">
        <f t="shared" si="59"/>
        <v>#N/A</v>
      </c>
      <c r="I350" s="361">
        <v>0</v>
      </c>
      <c r="J350" s="361">
        <v>0</v>
      </c>
      <c r="K350" s="361">
        <v>0</v>
      </c>
      <c r="L350" s="361">
        <v>0</v>
      </c>
      <c r="M350" s="361">
        <v>0</v>
      </c>
      <c r="N350" s="361">
        <v>0</v>
      </c>
      <c r="O350" s="361">
        <v>0</v>
      </c>
      <c r="P350" s="361">
        <v>0</v>
      </c>
      <c r="Q350" s="361">
        <v>0</v>
      </c>
      <c r="R350" s="361">
        <v>0</v>
      </c>
      <c r="S350" s="361">
        <v>0</v>
      </c>
      <c r="T350" s="361">
        <v>0</v>
      </c>
      <c r="U350" s="361">
        <v>0</v>
      </c>
      <c r="V350" s="361">
        <v>0</v>
      </c>
      <c r="W350" s="361">
        <v>0</v>
      </c>
      <c r="X350" s="361">
        <v>0</v>
      </c>
      <c r="Y350" s="361">
        <v>0</v>
      </c>
      <c r="Z350" s="362" t="e">
        <f t="shared" si="60"/>
        <v>#N/A</v>
      </c>
      <c r="AA350" s="363"/>
    </row>
    <row r="351" spans="1:27" s="364" customFormat="1" ht="12.75" customHeight="1">
      <c r="A351" s="364">
        <f t="shared" si="61"/>
        <v>15</v>
      </c>
      <c r="B351" s="398">
        <v>710407330050499</v>
      </c>
      <c r="C351" s="401" t="s">
        <v>1624</v>
      </c>
      <c r="D351" s="359" t="e">
        <f>+IF(VLOOKUP(C351,'BG SISTEMA'!B330:G599,6,FALSE)=15,VLOOKUP('CA EF (2)'!C351,'BG SISTEMA'!B330:F599,5,FALSE),0)</f>
        <v>#N/A</v>
      </c>
      <c r="E351" s="360"/>
      <c r="F351" s="360"/>
      <c r="G351" s="361">
        <v>0</v>
      </c>
      <c r="H351" s="361" t="e">
        <f t="shared" si="59"/>
        <v>#N/A</v>
      </c>
      <c r="I351" s="361">
        <v>0</v>
      </c>
      <c r="J351" s="361">
        <v>0</v>
      </c>
      <c r="K351" s="361">
        <v>0</v>
      </c>
      <c r="L351" s="361">
        <v>0</v>
      </c>
      <c r="M351" s="361">
        <v>0</v>
      </c>
      <c r="N351" s="361" t="e">
        <f t="shared" ref="N351" si="63">-$H351</f>
        <v>#N/A</v>
      </c>
      <c r="O351" s="361">
        <v>0</v>
      </c>
      <c r="P351" s="361">
        <v>0</v>
      </c>
      <c r="Q351" s="361">
        <v>0</v>
      </c>
      <c r="R351" s="361">
        <v>0</v>
      </c>
      <c r="S351" s="361">
        <v>0</v>
      </c>
      <c r="T351" s="361">
        <v>0</v>
      </c>
      <c r="U351" s="361">
        <v>0</v>
      </c>
      <c r="V351" s="361">
        <v>0</v>
      </c>
      <c r="W351" s="361">
        <v>0</v>
      </c>
      <c r="X351" s="361">
        <v>0</v>
      </c>
      <c r="Y351" s="361">
        <v>0</v>
      </c>
      <c r="Z351" s="362" t="e">
        <f t="shared" si="60"/>
        <v>#N/A</v>
      </c>
      <c r="AA351" s="365"/>
    </row>
    <row r="352" spans="1:27" s="364" customFormat="1" ht="12.75" customHeight="1">
      <c r="A352" s="364">
        <f t="shared" si="61"/>
        <v>11</v>
      </c>
      <c r="B352" s="399">
        <v>71040733006</v>
      </c>
      <c r="C352" s="400" t="s">
        <v>1871</v>
      </c>
      <c r="D352" s="359" t="e">
        <f>+IF(VLOOKUP(C352,'BG SISTEMA'!B331:G600,6,FALSE)=15,VLOOKUP('CA EF (2)'!C352,'BG SISTEMA'!B331:F600,5,FALSE),0)</f>
        <v>#N/A</v>
      </c>
      <c r="E352" s="360"/>
      <c r="F352" s="360"/>
      <c r="G352" s="361">
        <v>0</v>
      </c>
      <c r="H352" s="361" t="e">
        <f t="shared" si="59"/>
        <v>#N/A</v>
      </c>
      <c r="I352" s="361">
        <v>0</v>
      </c>
      <c r="J352" s="361">
        <v>0</v>
      </c>
      <c r="K352" s="361">
        <v>0</v>
      </c>
      <c r="L352" s="361">
        <v>0</v>
      </c>
      <c r="M352" s="361">
        <v>0</v>
      </c>
      <c r="N352" s="361">
        <v>0</v>
      </c>
      <c r="O352" s="361">
        <v>0</v>
      </c>
      <c r="P352" s="361">
        <v>0</v>
      </c>
      <c r="Q352" s="361">
        <v>0</v>
      </c>
      <c r="R352" s="361">
        <v>0</v>
      </c>
      <c r="S352" s="361">
        <v>0</v>
      </c>
      <c r="T352" s="361">
        <v>0</v>
      </c>
      <c r="U352" s="361">
        <v>0</v>
      </c>
      <c r="V352" s="361">
        <v>0</v>
      </c>
      <c r="W352" s="361">
        <v>0</v>
      </c>
      <c r="X352" s="361">
        <v>0</v>
      </c>
      <c r="Y352" s="361">
        <v>0</v>
      </c>
      <c r="Z352" s="362" t="e">
        <f t="shared" si="60"/>
        <v>#N/A</v>
      </c>
      <c r="AA352" s="365"/>
    </row>
    <row r="353" spans="1:27" s="364" customFormat="1" ht="12.75" customHeight="1">
      <c r="A353" s="364">
        <f t="shared" si="61"/>
        <v>13</v>
      </c>
      <c r="B353" s="399">
        <v>7104073300601</v>
      </c>
      <c r="C353" s="400" t="s">
        <v>1872</v>
      </c>
      <c r="D353" s="359" t="e">
        <f>+IF(VLOOKUP(C353,'BG SISTEMA'!B332:G601,6,FALSE)=15,VLOOKUP('CA EF (2)'!C353,'BG SISTEMA'!B332:F601,5,FALSE),0)</f>
        <v>#N/A</v>
      </c>
      <c r="E353" s="360"/>
      <c r="F353" s="360"/>
      <c r="G353" s="361">
        <v>0</v>
      </c>
      <c r="H353" s="361" t="e">
        <f t="shared" si="59"/>
        <v>#N/A</v>
      </c>
      <c r="I353" s="361">
        <v>0</v>
      </c>
      <c r="J353" s="361">
        <v>0</v>
      </c>
      <c r="K353" s="361">
        <v>0</v>
      </c>
      <c r="L353" s="361">
        <v>0</v>
      </c>
      <c r="M353" s="361">
        <v>0</v>
      </c>
      <c r="N353" s="361">
        <v>0</v>
      </c>
      <c r="O353" s="361">
        <v>0</v>
      </c>
      <c r="P353" s="361">
        <v>0</v>
      </c>
      <c r="Q353" s="361">
        <v>0</v>
      </c>
      <c r="R353" s="361">
        <v>0</v>
      </c>
      <c r="S353" s="361">
        <v>0</v>
      </c>
      <c r="T353" s="361">
        <v>0</v>
      </c>
      <c r="U353" s="361">
        <v>0</v>
      </c>
      <c r="V353" s="361">
        <v>0</v>
      </c>
      <c r="W353" s="361">
        <v>0</v>
      </c>
      <c r="X353" s="361">
        <v>0</v>
      </c>
      <c r="Y353" s="361">
        <v>0</v>
      </c>
      <c r="Z353" s="362" t="e">
        <f t="shared" si="60"/>
        <v>#N/A</v>
      </c>
      <c r="AA353" s="365"/>
    </row>
    <row r="354" spans="1:27" s="364" customFormat="1" ht="12.75" customHeight="1">
      <c r="A354" s="364">
        <f t="shared" si="61"/>
        <v>15</v>
      </c>
      <c r="B354" s="398">
        <v>710407330060199</v>
      </c>
      <c r="C354" s="401" t="s">
        <v>1626</v>
      </c>
      <c r="D354" s="359" t="e">
        <f>+IF(VLOOKUP(C354,'BG SISTEMA'!B333:G602,6,FALSE)=15,VLOOKUP('CA EF (2)'!C354,'BG SISTEMA'!B333:F602,5,FALSE),0)</f>
        <v>#N/A</v>
      </c>
      <c r="E354" s="360"/>
      <c r="F354" s="360"/>
      <c r="G354" s="361">
        <v>0</v>
      </c>
      <c r="H354" s="361" t="e">
        <f t="shared" si="59"/>
        <v>#N/A</v>
      </c>
      <c r="I354" s="361">
        <v>0</v>
      </c>
      <c r="J354" s="361">
        <v>0</v>
      </c>
      <c r="K354" s="361">
        <v>0</v>
      </c>
      <c r="L354" s="361">
        <v>0</v>
      </c>
      <c r="M354" s="361">
        <v>0</v>
      </c>
      <c r="N354" s="361" t="e">
        <f t="shared" ref="N354:N356" si="64">-$H354</f>
        <v>#N/A</v>
      </c>
      <c r="O354" s="361">
        <v>0</v>
      </c>
      <c r="P354" s="361">
        <v>0</v>
      </c>
      <c r="Q354" s="361">
        <v>0</v>
      </c>
      <c r="R354" s="361">
        <v>0</v>
      </c>
      <c r="S354" s="361">
        <v>0</v>
      </c>
      <c r="T354" s="361">
        <v>0</v>
      </c>
      <c r="U354" s="361">
        <v>0</v>
      </c>
      <c r="V354" s="361">
        <v>0</v>
      </c>
      <c r="W354" s="361">
        <v>0</v>
      </c>
      <c r="X354" s="361">
        <v>0</v>
      </c>
      <c r="Y354" s="361">
        <v>0</v>
      </c>
      <c r="Z354" s="362" t="e">
        <f t="shared" si="60"/>
        <v>#N/A</v>
      </c>
      <c r="AA354" s="365"/>
    </row>
    <row r="355" spans="1:27" s="364" customFormat="1" ht="12.75" customHeight="1">
      <c r="A355" s="364">
        <f t="shared" si="61"/>
        <v>13</v>
      </c>
      <c r="B355" s="399">
        <v>7104073300602</v>
      </c>
      <c r="C355" s="400" t="s">
        <v>1873</v>
      </c>
      <c r="D355" s="359" t="e">
        <f>+IF(VLOOKUP(C355,'BG SISTEMA'!B334:G603,6,FALSE)=15,VLOOKUP('CA EF (2)'!C355,'BG SISTEMA'!B334:F603,5,FALSE),0)</f>
        <v>#N/A</v>
      </c>
      <c r="E355" s="360"/>
      <c r="F355" s="360"/>
      <c r="G355" s="361">
        <v>0</v>
      </c>
      <c r="H355" s="361" t="e">
        <f t="shared" si="59"/>
        <v>#N/A</v>
      </c>
      <c r="I355" s="361">
        <v>0</v>
      </c>
      <c r="J355" s="361">
        <v>0</v>
      </c>
      <c r="K355" s="361">
        <v>0</v>
      </c>
      <c r="L355" s="361">
        <v>0</v>
      </c>
      <c r="M355" s="361">
        <v>0</v>
      </c>
      <c r="N355" s="361">
        <v>0</v>
      </c>
      <c r="O355" s="361">
        <v>0</v>
      </c>
      <c r="P355" s="361">
        <v>0</v>
      </c>
      <c r="Q355" s="361">
        <v>0</v>
      </c>
      <c r="R355" s="361">
        <v>0</v>
      </c>
      <c r="S355" s="361">
        <v>0</v>
      </c>
      <c r="T355" s="361">
        <v>0</v>
      </c>
      <c r="U355" s="361">
        <v>0</v>
      </c>
      <c r="V355" s="361">
        <v>0</v>
      </c>
      <c r="W355" s="361">
        <v>0</v>
      </c>
      <c r="X355" s="361">
        <v>0</v>
      </c>
      <c r="Y355" s="361">
        <v>0</v>
      </c>
      <c r="Z355" s="362" t="e">
        <f t="shared" si="60"/>
        <v>#N/A</v>
      </c>
      <c r="AA355" s="365"/>
    </row>
    <row r="356" spans="1:27" s="364" customFormat="1" ht="12.75" customHeight="1">
      <c r="A356" s="364">
        <f t="shared" si="61"/>
        <v>15</v>
      </c>
      <c r="B356" s="398">
        <v>710407330060299</v>
      </c>
      <c r="C356" s="401" t="s">
        <v>1628</v>
      </c>
      <c r="D356" s="359" t="e">
        <f>+IF(VLOOKUP(C356,'BG SISTEMA'!B335:G604,6,FALSE)=15,VLOOKUP('CA EF (2)'!C356,'BG SISTEMA'!B335:F604,5,FALSE),0)</f>
        <v>#N/A</v>
      </c>
      <c r="E356" s="360"/>
      <c r="F356" s="360"/>
      <c r="G356" s="361">
        <v>0</v>
      </c>
      <c r="H356" s="361" t="e">
        <f t="shared" si="59"/>
        <v>#N/A</v>
      </c>
      <c r="I356" s="361">
        <v>0</v>
      </c>
      <c r="J356" s="361">
        <v>0</v>
      </c>
      <c r="K356" s="361">
        <v>0</v>
      </c>
      <c r="L356" s="361">
        <v>0</v>
      </c>
      <c r="M356" s="361">
        <v>0</v>
      </c>
      <c r="N356" s="361" t="e">
        <f t="shared" si="64"/>
        <v>#N/A</v>
      </c>
      <c r="O356" s="361">
        <v>0</v>
      </c>
      <c r="P356" s="361">
        <v>0</v>
      </c>
      <c r="Q356" s="361">
        <v>0</v>
      </c>
      <c r="R356" s="361">
        <v>0</v>
      </c>
      <c r="S356" s="361">
        <v>0</v>
      </c>
      <c r="T356" s="361">
        <v>0</v>
      </c>
      <c r="U356" s="361">
        <v>0</v>
      </c>
      <c r="V356" s="361">
        <v>0</v>
      </c>
      <c r="W356" s="361">
        <v>0</v>
      </c>
      <c r="X356" s="361">
        <v>0</v>
      </c>
      <c r="Y356" s="361">
        <v>0</v>
      </c>
      <c r="Z356" s="362" t="e">
        <f t="shared" si="60"/>
        <v>#N/A</v>
      </c>
      <c r="AA356" s="365"/>
    </row>
    <row r="357" spans="1:27" s="364" customFormat="1" ht="12.75" customHeight="1">
      <c r="A357" s="364">
        <f t="shared" si="61"/>
        <v>11</v>
      </c>
      <c r="B357" s="399">
        <v>71040733007</v>
      </c>
      <c r="C357" s="400" t="s">
        <v>1874</v>
      </c>
      <c r="D357" s="359" t="e">
        <f>+IF(VLOOKUP(C357,'BG SISTEMA'!B336:G605,6,FALSE)=15,VLOOKUP('CA EF (2)'!C357,'BG SISTEMA'!B336:F605,5,FALSE),0)</f>
        <v>#N/A</v>
      </c>
      <c r="E357" s="360"/>
      <c r="F357" s="360"/>
      <c r="G357" s="361">
        <v>0</v>
      </c>
      <c r="H357" s="361" t="e">
        <f t="shared" si="59"/>
        <v>#N/A</v>
      </c>
      <c r="I357" s="361">
        <v>0</v>
      </c>
      <c r="J357" s="361">
        <v>0</v>
      </c>
      <c r="K357" s="361">
        <v>0</v>
      </c>
      <c r="L357" s="361">
        <v>0</v>
      </c>
      <c r="M357" s="361">
        <v>0</v>
      </c>
      <c r="N357" s="361">
        <v>0</v>
      </c>
      <c r="O357" s="361">
        <v>0</v>
      </c>
      <c r="P357" s="361">
        <v>0</v>
      </c>
      <c r="Q357" s="361">
        <v>0</v>
      </c>
      <c r="R357" s="361">
        <v>0</v>
      </c>
      <c r="S357" s="361">
        <v>0</v>
      </c>
      <c r="T357" s="361">
        <v>0</v>
      </c>
      <c r="U357" s="361">
        <v>0</v>
      </c>
      <c r="V357" s="361">
        <v>0</v>
      </c>
      <c r="W357" s="361">
        <v>0</v>
      </c>
      <c r="X357" s="361">
        <v>0</v>
      </c>
      <c r="Y357" s="361">
        <v>0</v>
      </c>
      <c r="Z357" s="362" t="e">
        <f t="shared" si="60"/>
        <v>#N/A</v>
      </c>
      <c r="AA357" s="363"/>
    </row>
    <row r="358" spans="1:27" s="364" customFormat="1" ht="12.75" customHeight="1">
      <c r="A358" s="364">
        <f t="shared" si="61"/>
        <v>13</v>
      </c>
      <c r="B358" s="399">
        <v>7104073300701</v>
      </c>
      <c r="C358" s="400" t="s">
        <v>1875</v>
      </c>
      <c r="D358" s="359" t="e">
        <f>+IF(VLOOKUP(C358,'BG SISTEMA'!B337:G606,6,FALSE)=15,VLOOKUP('CA EF (2)'!C358,'BG SISTEMA'!B337:F606,5,FALSE),0)</f>
        <v>#N/A</v>
      </c>
      <c r="E358" s="360"/>
      <c r="F358" s="360"/>
      <c r="G358" s="361">
        <v>0</v>
      </c>
      <c r="H358" s="361" t="e">
        <f t="shared" si="59"/>
        <v>#N/A</v>
      </c>
      <c r="I358" s="361">
        <v>0</v>
      </c>
      <c r="J358" s="361">
        <v>0</v>
      </c>
      <c r="K358" s="361">
        <v>0</v>
      </c>
      <c r="L358" s="361">
        <v>0</v>
      </c>
      <c r="M358" s="361">
        <v>0</v>
      </c>
      <c r="N358" s="361">
        <v>0</v>
      </c>
      <c r="O358" s="361">
        <v>0</v>
      </c>
      <c r="P358" s="361">
        <v>0</v>
      </c>
      <c r="Q358" s="361">
        <v>0</v>
      </c>
      <c r="R358" s="361">
        <v>0</v>
      </c>
      <c r="S358" s="361">
        <v>0</v>
      </c>
      <c r="T358" s="361">
        <v>0</v>
      </c>
      <c r="U358" s="361">
        <v>0</v>
      </c>
      <c r="V358" s="361">
        <v>0</v>
      </c>
      <c r="W358" s="361">
        <v>0</v>
      </c>
      <c r="X358" s="361">
        <v>0</v>
      </c>
      <c r="Y358" s="361">
        <v>0</v>
      </c>
      <c r="Z358" s="362" t="e">
        <f t="shared" si="60"/>
        <v>#N/A</v>
      </c>
      <c r="AA358" s="365"/>
    </row>
    <row r="359" spans="1:27" s="364" customFormat="1" ht="12.75" customHeight="1">
      <c r="A359" s="364">
        <f t="shared" si="61"/>
        <v>15</v>
      </c>
      <c r="B359" s="398">
        <v>710407330070199</v>
      </c>
      <c r="C359" s="401" t="s">
        <v>1630</v>
      </c>
      <c r="D359" s="359" t="e">
        <f>+IF(VLOOKUP(C359,'BG SISTEMA'!B338:G607,6,FALSE)=15,VLOOKUP('CA EF (2)'!C359,'BG SISTEMA'!B338:F607,5,FALSE),0)</f>
        <v>#N/A</v>
      </c>
      <c r="E359" s="360"/>
      <c r="F359" s="360" t="e">
        <f>+D359</f>
        <v>#N/A</v>
      </c>
      <c r="G359" s="361">
        <v>0</v>
      </c>
      <c r="H359" s="361" t="e">
        <f t="shared" si="59"/>
        <v>#N/A</v>
      </c>
      <c r="I359" s="361">
        <v>0</v>
      </c>
      <c r="J359" s="361">
        <v>0</v>
      </c>
      <c r="K359" s="361">
        <v>0</v>
      </c>
      <c r="L359" s="361">
        <v>0</v>
      </c>
      <c r="M359" s="361">
        <v>0</v>
      </c>
      <c r="N359" s="361" t="e">
        <f t="shared" ref="N359" si="65">-$H359</f>
        <v>#N/A</v>
      </c>
      <c r="O359" s="361">
        <v>0</v>
      </c>
      <c r="P359" s="361">
        <v>0</v>
      </c>
      <c r="Q359" s="361">
        <v>0</v>
      </c>
      <c r="R359" s="361">
        <v>0</v>
      </c>
      <c r="S359" s="361">
        <v>0</v>
      </c>
      <c r="T359" s="361">
        <v>0</v>
      </c>
      <c r="U359" s="361">
        <v>0</v>
      </c>
      <c r="V359" s="361">
        <v>0</v>
      </c>
      <c r="W359" s="361">
        <v>0</v>
      </c>
      <c r="X359" s="361">
        <v>0</v>
      </c>
      <c r="Y359" s="361">
        <v>0</v>
      </c>
      <c r="Z359" s="362" t="e">
        <f t="shared" si="60"/>
        <v>#N/A</v>
      </c>
      <c r="AA359" s="365"/>
    </row>
    <row r="360" spans="1:27" s="364" customFormat="1" ht="12.75" customHeight="1">
      <c r="A360" s="364">
        <f t="shared" si="61"/>
        <v>11</v>
      </c>
      <c r="B360" s="399">
        <v>71040733008</v>
      </c>
      <c r="C360" s="400" t="s">
        <v>1876</v>
      </c>
      <c r="D360" s="359" t="e">
        <f>+IF(VLOOKUP(C360,'BG SISTEMA'!B339:G608,6,FALSE)=15,VLOOKUP('CA EF (2)'!C360,'BG SISTEMA'!B339:F608,5,FALSE),0)</f>
        <v>#N/A</v>
      </c>
      <c r="E360" s="360"/>
      <c r="F360" s="360"/>
      <c r="G360" s="361">
        <v>0</v>
      </c>
      <c r="H360" s="361" t="e">
        <f t="shared" si="59"/>
        <v>#N/A</v>
      </c>
      <c r="I360" s="361">
        <v>0</v>
      </c>
      <c r="J360" s="361">
        <v>0</v>
      </c>
      <c r="K360" s="361">
        <v>0</v>
      </c>
      <c r="L360" s="361">
        <v>0</v>
      </c>
      <c r="M360" s="361">
        <v>0</v>
      </c>
      <c r="N360" s="361">
        <v>0</v>
      </c>
      <c r="O360" s="361">
        <v>0</v>
      </c>
      <c r="P360" s="361">
        <v>0</v>
      </c>
      <c r="Q360" s="361">
        <v>0</v>
      </c>
      <c r="R360" s="361">
        <v>0</v>
      </c>
      <c r="S360" s="361">
        <v>0</v>
      </c>
      <c r="T360" s="361">
        <v>0</v>
      </c>
      <c r="U360" s="361">
        <v>0</v>
      </c>
      <c r="V360" s="361">
        <v>0</v>
      </c>
      <c r="W360" s="361">
        <v>0</v>
      </c>
      <c r="X360" s="361">
        <v>0</v>
      </c>
      <c r="Y360" s="361">
        <v>0</v>
      </c>
      <c r="Z360" s="362" t="e">
        <f t="shared" si="60"/>
        <v>#N/A</v>
      </c>
      <c r="AA360" s="365"/>
    </row>
    <row r="361" spans="1:27" s="364" customFormat="1" ht="12.75" customHeight="1">
      <c r="A361" s="364">
        <f t="shared" si="61"/>
        <v>13</v>
      </c>
      <c r="B361" s="399">
        <v>7104073300801</v>
      </c>
      <c r="C361" s="400" t="s">
        <v>1876</v>
      </c>
      <c r="D361" s="359" t="e">
        <f>+IF(VLOOKUP(C361,'BG SISTEMA'!B340:G609,6,FALSE)=15,VLOOKUP('CA EF (2)'!C361,'BG SISTEMA'!B340:F609,5,FALSE),0)</f>
        <v>#N/A</v>
      </c>
      <c r="E361" s="360"/>
      <c r="F361" s="360"/>
      <c r="G361" s="361">
        <v>0</v>
      </c>
      <c r="H361" s="361" t="e">
        <f t="shared" si="59"/>
        <v>#N/A</v>
      </c>
      <c r="I361" s="361">
        <v>0</v>
      </c>
      <c r="J361" s="361">
        <v>0</v>
      </c>
      <c r="K361" s="361">
        <v>0</v>
      </c>
      <c r="L361" s="361">
        <v>0</v>
      </c>
      <c r="M361" s="361">
        <v>0</v>
      </c>
      <c r="N361" s="361">
        <v>0</v>
      </c>
      <c r="O361" s="361">
        <v>0</v>
      </c>
      <c r="P361" s="361">
        <v>0</v>
      </c>
      <c r="Q361" s="361">
        <v>0</v>
      </c>
      <c r="R361" s="361">
        <v>0</v>
      </c>
      <c r="S361" s="361">
        <v>0</v>
      </c>
      <c r="T361" s="361">
        <v>0</v>
      </c>
      <c r="U361" s="361">
        <v>0</v>
      </c>
      <c r="V361" s="361">
        <v>0</v>
      </c>
      <c r="W361" s="361">
        <v>0</v>
      </c>
      <c r="X361" s="361">
        <v>0</v>
      </c>
      <c r="Y361" s="361">
        <v>0</v>
      </c>
      <c r="Z361" s="362" t="e">
        <f t="shared" si="60"/>
        <v>#N/A</v>
      </c>
      <c r="AA361" s="365"/>
    </row>
    <row r="362" spans="1:27" s="364" customFormat="1" ht="12.75" customHeight="1">
      <c r="A362" s="364">
        <f t="shared" si="61"/>
        <v>15</v>
      </c>
      <c r="B362" s="398">
        <v>710407330080199</v>
      </c>
      <c r="C362" s="401" t="s">
        <v>1632</v>
      </c>
      <c r="D362" s="359" t="e">
        <f>+IF(VLOOKUP(C362,'BG SISTEMA'!B341:G610,6,FALSE)=15,VLOOKUP('CA EF (2)'!C362,'BG SISTEMA'!B341:F610,5,FALSE),0)</f>
        <v>#N/A</v>
      </c>
      <c r="E362" s="360"/>
      <c r="F362" s="360"/>
      <c r="G362" s="361">
        <v>0</v>
      </c>
      <c r="H362" s="361" t="e">
        <f t="shared" si="59"/>
        <v>#N/A</v>
      </c>
      <c r="I362" s="361">
        <v>0</v>
      </c>
      <c r="J362" s="361">
        <v>0</v>
      </c>
      <c r="K362" s="361" t="e">
        <f t="shared" ref="K362:K364" si="66">-$H362</f>
        <v>#N/A</v>
      </c>
      <c r="L362" s="361">
        <v>0</v>
      </c>
      <c r="M362" s="361">
        <v>0</v>
      </c>
      <c r="N362" s="361">
        <v>0</v>
      </c>
      <c r="O362" s="361">
        <v>0</v>
      </c>
      <c r="P362" s="361">
        <v>0</v>
      </c>
      <c r="Q362" s="361">
        <v>0</v>
      </c>
      <c r="R362" s="361">
        <v>0</v>
      </c>
      <c r="S362" s="361">
        <v>0</v>
      </c>
      <c r="T362" s="361">
        <v>0</v>
      </c>
      <c r="U362" s="361">
        <v>0</v>
      </c>
      <c r="V362" s="361">
        <v>0</v>
      </c>
      <c r="W362" s="361">
        <v>0</v>
      </c>
      <c r="X362" s="361">
        <v>0</v>
      </c>
      <c r="Y362" s="361">
        <v>0</v>
      </c>
      <c r="Z362" s="362" t="e">
        <f t="shared" si="60"/>
        <v>#N/A</v>
      </c>
      <c r="AA362" s="363"/>
    </row>
    <row r="363" spans="1:27" s="364" customFormat="1" ht="12.75" customHeight="1">
      <c r="A363" s="364">
        <f t="shared" si="61"/>
        <v>13</v>
      </c>
      <c r="B363" s="399">
        <v>7104073300802</v>
      </c>
      <c r="C363" s="400" t="s">
        <v>1876</v>
      </c>
      <c r="D363" s="359" t="e">
        <f>+IF(VLOOKUP(C363,'BG SISTEMA'!B342:G611,6,FALSE)=15,VLOOKUP('CA EF (2)'!C363,'BG SISTEMA'!B342:F611,5,FALSE),0)</f>
        <v>#N/A</v>
      </c>
      <c r="E363" s="360"/>
      <c r="F363" s="360"/>
      <c r="G363" s="361">
        <v>0</v>
      </c>
      <c r="H363" s="361" t="e">
        <f t="shared" si="59"/>
        <v>#N/A</v>
      </c>
      <c r="I363" s="361">
        <v>0</v>
      </c>
      <c r="J363" s="361">
        <v>0</v>
      </c>
      <c r="K363" s="361">
        <v>0</v>
      </c>
      <c r="L363" s="361">
        <v>0</v>
      </c>
      <c r="M363" s="361">
        <v>0</v>
      </c>
      <c r="N363" s="361">
        <v>0</v>
      </c>
      <c r="O363" s="361">
        <v>0</v>
      </c>
      <c r="P363" s="361">
        <v>0</v>
      </c>
      <c r="Q363" s="361">
        <v>0</v>
      </c>
      <c r="R363" s="361">
        <v>0</v>
      </c>
      <c r="S363" s="361">
        <v>0</v>
      </c>
      <c r="T363" s="361">
        <v>0</v>
      </c>
      <c r="U363" s="361">
        <v>0</v>
      </c>
      <c r="V363" s="361">
        <v>0</v>
      </c>
      <c r="W363" s="361">
        <v>0</v>
      </c>
      <c r="X363" s="361">
        <v>0</v>
      </c>
      <c r="Y363" s="361">
        <v>0</v>
      </c>
      <c r="Z363" s="362" t="e">
        <f t="shared" si="60"/>
        <v>#N/A</v>
      </c>
      <c r="AA363" s="365"/>
    </row>
    <row r="364" spans="1:27" s="364" customFormat="1" ht="12.75" customHeight="1">
      <c r="A364" s="364">
        <f t="shared" si="61"/>
        <v>15</v>
      </c>
      <c r="B364" s="398">
        <v>710407330080299</v>
      </c>
      <c r="C364" s="401" t="s">
        <v>1633</v>
      </c>
      <c r="D364" s="359" t="e">
        <f>+IF(VLOOKUP(C364,'BG SISTEMA'!B343:G612,6,FALSE)=15,VLOOKUP('CA EF (2)'!C364,'BG SISTEMA'!B343:F612,5,FALSE),0)</f>
        <v>#N/A</v>
      </c>
      <c r="E364" s="360"/>
      <c r="F364" s="360"/>
      <c r="G364" s="361">
        <v>0</v>
      </c>
      <c r="H364" s="361" t="e">
        <f t="shared" si="59"/>
        <v>#N/A</v>
      </c>
      <c r="I364" s="361">
        <v>0</v>
      </c>
      <c r="J364" s="361">
        <v>0</v>
      </c>
      <c r="K364" s="361" t="e">
        <f t="shared" si="66"/>
        <v>#N/A</v>
      </c>
      <c r="L364" s="361">
        <v>0</v>
      </c>
      <c r="M364" s="361">
        <v>0</v>
      </c>
      <c r="N364" s="361">
        <v>0</v>
      </c>
      <c r="O364" s="361">
        <v>0</v>
      </c>
      <c r="P364" s="361">
        <v>0</v>
      </c>
      <c r="Q364" s="361">
        <v>0</v>
      </c>
      <c r="R364" s="361">
        <v>0</v>
      </c>
      <c r="S364" s="361">
        <v>0</v>
      </c>
      <c r="T364" s="361">
        <v>0</v>
      </c>
      <c r="U364" s="361">
        <v>0</v>
      </c>
      <c r="V364" s="361">
        <v>0</v>
      </c>
      <c r="W364" s="361">
        <v>0</v>
      </c>
      <c r="X364" s="361">
        <v>0</v>
      </c>
      <c r="Y364" s="361">
        <v>0</v>
      </c>
      <c r="Z364" s="362" t="e">
        <f t="shared" si="60"/>
        <v>#N/A</v>
      </c>
      <c r="AA364" s="365"/>
    </row>
    <row r="365" spans="1:27" s="364" customFormat="1" ht="12.75" customHeight="1">
      <c r="A365" s="364">
        <f t="shared" si="61"/>
        <v>11</v>
      </c>
      <c r="B365" s="399">
        <v>71040733009</v>
      </c>
      <c r="C365" s="400" t="s">
        <v>1877</v>
      </c>
      <c r="D365" s="359" t="e">
        <f>+IF(VLOOKUP(C365,'BG SISTEMA'!B344:G613,6,FALSE)=15,VLOOKUP('CA EF (2)'!C365,'BG SISTEMA'!B344:F613,5,FALSE),0)</f>
        <v>#N/A</v>
      </c>
      <c r="E365" s="360"/>
      <c r="F365" s="360"/>
      <c r="G365" s="361">
        <v>0</v>
      </c>
      <c r="H365" s="361" t="e">
        <f t="shared" si="59"/>
        <v>#N/A</v>
      </c>
      <c r="I365" s="361">
        <v>0</v>
      </c>
      <c r="J365" s="361">
        <v>0</v>
      </c>
      <c r="K365" s="361">
        <v>0</v>
      </c>
      <c r="L365" s="361">
        <v>0</v>
      </c>
      <c r="M365" s="361">
        <v>0</v>
      </c>
      <c r="N365" s="361">
        <v>0</v>
      </c>
      <c r="O365" s="361">
        <v>0</v>
      </c>
      <c r="P365" s="361">
        <v>0</v>
      </c>
      <c r="Q365" s="361">
        <v>0</v>
      </c>
      <c r="R365" s="361">
        <v>0</v>
      </c>
      <c r="S365" s="361">
        <v>0</v>
      </c>
      <c r="T365" s="361">
        <v>0</v>
      </c>
      <c r="U365" s="361">
        <v>0</v>
      </c>
      <c r="V365" s="361">
        <v>0</v>
      </c>
      <c r="W365" s="361">
        <v>0</v>
      </c>
      <c r="X365" s="361">
        <v>0</v>
      </c>
      <c r="Y365" s="361">
        <v>0</v>
      </c>
      <c r="Z365" s="362" t="e">
        <f t="shared" si="60"/>
        <v>#N/A</v>
      </c>
      <c r="AA365" s="365"/>
    </row>
    <row r="366" spans="1:27" s="364" customFormat="1" ht="12.75" customHeight="1">
      <c r="A366" s="364">
        <f t="shared" si="61"/>
        <v>13</v>
      </c>
      <c r="B366" s="399">
        <v>7104073300901</v>
      </c>
      <c r="C366" s="400" t="s">
        <v>1877</v>
      </c>
      <c r="D366" s="359" t="e">
        <f>+IF(VLOOKUP(C366,'BG SISTEMA'!B345:G614,6,FALSE)=15,VLOOKUP('CA EF (2)'!C366,'BG SISTEMA'!B345:F614,5,FALSE),0)</f>
        <v>#N/A</v>
      </c>
      <c r="E366" s="360"/>
      <c r="F366" s="360"/>
      <c r="G366" s="361">
        <v>0</v>
      </c>
      <c r="H366" s="361" t="e">
        <f t="shared" si="59"/>
        <v>#N/A</v>
      </c>
      <c r="I366" s="361">
        <v>0</v>
      </c>
      <c r="J366" s="361">
        <v>0</v>
      </c>
      <c r="K366" s="361">
        <v>0</v>
      </c>
      <c r="L366" s="361">
        <v>0</v>
      </c>
      <c r="M366" s="361">
        <v>0</v>
      </c>
      <c r="N366" s="361">
        <v>0</v>
      </c>
      <c r="O366" s="361">
        <v>0</v>
      </c>
      <c r="P366" s="361">
        <v>0</v>
      </c>
      <c r="Q366" s="361">
        <v>0</v>
      </c>
      <c r="R366" s="361">
        <v>0</v>
      </c>
      <c r="S366" s="361">
        <v>0</v>
      </c>
      <c r="T366" s="361">
        <v>0</v>
      </c>
      <c r="U366" s="361">
        <v>0</v>
      </c>
      <c r="V366" s="361">
        <v>0</v>
      </c>
      <c r="W366" s="361">
        <v>0</v>
      </c>
      <c r="X366" s="361">
        <v>0</v>
      </c>
      <c r="Y366" s="361">
        <v>0</v>
      </c>
      <c r="Z366" s="362" t="e">
        <f t="shared" si="60"/>
        <v>#N/A</v>
      </c>
      <c r="AA366" s="365"/>
    </row>
    <row r="367" spans="1:27" s="364" customFormat="1" ht="12.75" customHeight="1">
      <c r="A367" s="364">
        <f t="shared" si="61"/>
        <v>15</v>
      </c>
      <c r="B367" s="398">
        <v>710407330090199</v>
      </c>
      <c r="C367" s="401" t="s">
        <v>1635</v>
      </c>
      <c r="D367" s="359" t="e">
        <f>+IF(VLOOKUP(C367,'BG SISTEMA'!B346:G615,6,FALSE)=15,VLOOKUP('CA EF (2)'!C367,'BG SISTEMA'!B346:F615,5,FALSE),0)</f>
        <v>#N/A</v>
      </c>
      <c r="E367" s="360"/>
      <c r="F367" s="360"/>
      <c r="G367" s="361">
        <v>0</v>
      </c>
      <c r="H367" s="361" t="e">
        <f t="shared" si="59"/>
        <v>#N/A</v>
      </c>
      <c r="I367" s="361">
        <v>0</v>
      </c>
      <c r="J367" s="361">
        <v>0</v>
      </c>
      <c r="K367" s="361" t="e">
        <f t="shared" ref="K367" si="67">-$H367</f>
        <v>#N/A</v>
      </c>
      <c r="L367" s="361">
        <v>0</v>
      </c>
      <c r="M367" s="361">
        <v>0</v>
      </c>
      <c r="N367" s="361">
        <v>0</v>
      </c>
      <c r="O367" s="361">
        <v>0</v>
      </c>
      <c r="P367" s="361">
        <v>0</v>
      </c>
      <c r="Q367" s="361">
        <v>0</v>
      </c>
      <c r="R367" s="361">
        <v>0</v>
      </c>
      <c r="S367" s="361">
        <v>0</v>
      </c>
      <c r="T367" s="361">
        <v>0</v>
      </c>
      <c r="U367" s="361">
        <v>0</v>
      </c>
      <c r="V367" s="361">
        <v>0</v>
      </c>
      <c r="W367" s="361">
        <v>0</v>
      </c>
      <c r="X367" s="361">
        <v>0</v>
      </c>
      <c r="Y367" s="361">
        <v>0</v>
      </c>
      <c r="Z367" s="362" t="e">
        <f t="shared" si="60"/>
        <v>#N/A</v>
      </c>
      <c r="AA367" s="365"/>
    </row>
    <row r="368" spans="1:27" s="364" customFormat="1" ht="12.75" customHeight="1">
      <c r="A368" s="364">
        <f t="shared" si="61"/>
        <v>11</v>
      </c>
      <c r="B368" s="399">
        <v>71040733010</v>
      </c>
      <c r="C368" s="400" t="s">
        <v>1878</v>
      </c>
      <c r="D368" s="359" t="e">
        <f>+IF(VLOOKUP(C368,'BG SISTEMA'!B347:G616,6,FALSE)=15,VLOOKUP('CA EF (2)'!C368,'BG SISTEMA'!B347:F616,5,FALSE),0)</f>
        <v>#N/A</v>
      </c>
      <c r="E368" s="360"/>
      <c r="F368" s="360"/>
      <c r="G368" s="361">
        <v>0</v>
      </c>
      <c r="H368" s="361" t="e">
        <f t="shared" si="59"/>
        <v>#N/A</v>
      </c>
      <c r="I368" s="361">
        <v>0</v>
      </c>
      <c r="J368" s="361">
        <v>0</v>
      </c>
      <c r="K368" s="361">
        <v>0</v>
      </c>
      <c r="L368" s="361">
        <v>0</v>
      </c>
      <c r="M368" s="361">
        <v>0</v>
      </c>
      <c r="N368" s="361">
        <v>0</v>
      </c>
      <c r="O368" s="361">
        <v>0</v>
      </c>
      <c r="P368" s="361">
        <v>0</v>
      </c>
      <c r="Q368" s="361">
        <v>0</v>
      </c>
      <c r="R368" s="361">
        <v>0</v>
      </c>
      <c r="S368" s="361">
        <v>0</v>
      </c>
      <c r="T368" s="361">
        <v>0</v>
      </c>
      <c r="U368" s="361">
        <v>0</v>
      </c>
      <c r="V368" s="361">
        <v>0</v>
      </c>
      <c r="W368" s="361">
        <v>0</v>
      </c>
      <c r="X368" s="361">
        <v>0</v>
      </c>
      <c r="Y368" s="361">
        <v>0</v>
      </c>
      <c r="Z368" s="362" t="e">
        <f t="shared" si="60"/>
        <v>#N/A</v>
      </c>
      <c r="AA368" s="363"/>
    </row>
    <row r="369" spans="1:27" s="364" customFormat="1" ht="12.75" customHeight="1">
      <c r="A369" s="364">
        <f t="shared" si="61"/>
        <v>13</v>
      </c>
      <c r="B369" s="399">
        <v>7104073301001</v>
      </c>
      <c r="C369" s="400" t="s">
        <v>1878</v>
      </c>
      <c r="D369" s="359" t="e">
        <f>+IF(VLOOKUP(C369,'BG SISTEMA'!B348:G617,6,FALSE)=15,VLOOKUP('CA EF (2)'!C369,'BG SISTEMA'!B348:F617,5,FALSE),0)</f>
        <v>#N/A</v>
      </c>
      <c r="E369" s="360"/>
      <c r="F369" s="360"/>
      <c r="G369" s="361">
        <v>0</v>
      </c>
      <c r="H369" s="361" t="e">
        <f t="shared" si="59"/>
        <v>#N/A</v>
      </c>
      <c r="I369" s="361">
        <v>0</v>
      </c>
      <c r="J369" s="361">
        <v>0</v>
      </c>
      <c r="K369" s="361">
        <v>0</v>
      </c>
      <c r="L369" s="361">
        <v>0</v>
      </c>
      <c r="M369" s="361">
        <v>0</v>
      </c>
      <c r="N369" s="361">
        <v>0</v>
      </c>
      <c r="O369" s="361">
        <v>0</v>
      </c>
      <c r="P369" s="361">
        <v>0</v>
      </c>
      <c r="Q369" s="361">
        <v>0</v>
      </c>
      <c r="R369" s="361">
        <v>0</v>
      </c>
      <c r="S369" s="361">
        <v>0</v>
      </c>
      <c r="T369" s="361">
        <v>0</v>
      </c>
      <c r="U369" s="361">
        <v>0</v>
      </c>
      <c r="V369" s="361">
        <v>0</v>
      </c>
      <c r="W369" s="361">
        <v>0</v>
      </c>
      <c r="X369" s="361">
        <v>0</v>
      </c>
      <c r="Y369" s="361">
        <v>0</v>
      </c>
      <c r="Z369" s="362" t="e">
        <f t="shared" si="60"/>
        <v>#N/A</v>
      </c>
      <c r="AA369" s="365"/>
    </row>
    <row r="370" spans="1:27" s="364" customFormat="1" ht="12.75" customHeight="1">
      <c r="A370" s="364">
        <f t="shared" si="61"/>
        <v>15</v>
      </c>
      <c r="B370" s="398">
        <v>710407330100199</v>
      </c>
      <c r="C370" s="401" t="s">
        <v>1637</v>
      </c>
      <c r="D370" s="359" t="e">
        <f>+IF(VLOOKUP(C370,'BG SISTEMA'!B349:G618,6,FALSE)=15,VLOOKUP('CA EF (2)'!C370,'BG SISTEMA'!B349:F618,5,FALSE),0)</f>
        <v>#N/A</v>
      </c>
      <c r="E370" s="360"/>
      <c r="F370" s="360"/>
      <c r="G370" s="361">
        <v>0</v>
      </c>
      <c r="H370" s="361" t="e">
        <f t="shared" si="59"/>
        <v>#N/A</v>
      </c>
      <c r="I370" s="361">
        <v>0</v>
      </c>
      <c r="J370" s="361">
        <v>0</v>
      </c>
      <c r="K370" s="361" t="e">
        <f t="shared" ref="K370" si="68">-$H370</f>
        <v>#N/A</v>
      </c>
      <c r="L370" s="361">
        <v>0</v>
      </c>
      <c r="M370" s="361">
        <v>0</v>
      </c>
      <c r="N370" s="361">
        <v>0</v>
      </c>
      <c r="O370" s="361">
        <v>0</v>
      </c>
      <c r="P370" s="361">
        <v>0</v>
      </c>
      <c r="Q370" s="361">
        <v>0</v>
      </c>
      <c r="R370" s="361">
        <v>0</v>
      </c>
      <c r="S370" s="361">
        <v>0</v>
      </c>
      <c r="T370" s="361">
        <v>0</v>
      </c>
      <c r="U370" s="361">
        <v>0</v>
      </c>
      <c r="V370" s="361">
        <v>0</v>
      </c>
      <c r="W370" s="361">
        <v>0</v>
      </c>
      <c r="X370" s="361">
        <v>0</v>
      </c>
      <c r="Y370" s="361">
        <v>0</v>
      </c>
      <c r="Z370" s="362" t="e">
        <f t="shared" si="60"/>
        <v>#N/A</v>
      </c>
      <c r="AA370" s="365"/>
    </row>
    <row r="371" spans="1:27" s="364" customFormat="1" ht="12.75" customHeight="1">
      <c r="A371" s="364">
        <f t="shared" si="61"/>
        <v>11</v>
      </c>
      <c r="B371" s="399">
        <v>71040733012</v>
      </c>
      <c r="C371" s="400" t="s">
        <v>1879</v>
      </c>
      <c r="D371" s="359" t="e">
        <f>+IF(VLOOKUP(C371,'BG SISTEMA'!B350:G619,6,FALSE)=15,VLOOKUP('CA EF (2)'!C371,'BG SISTEMA'!B350:F619,5,FALSE),0)</f>
        <v>#N/A</v>
      </c>
      <c r="E371" s="360"/>
      <c r="F371" s="360"/>
      <c r="G371" s="361">
        <v>0</v>
      </c>
      <c r="H371" s="361" t="e">
        <f t="shared" si="59"/>
        <v>#N/A</v>
      </c>
      <c r="I371" s="361">
        <v>0</v>
      </c>
      <c r="J371" s="361">
        <v>0</v>
      </c>
      <c r="K371" s="361">
        <v>0</v>
      </c>
      <c r="L371" s="361">
        <v>0</v>
      </c>
      <c r="M371" s="361">
        <v>0</v>
      </c>
      <c r="N371" s="361">
        <v>0</v>
      </c>
      <c r="O371" s="361">
        <v>0</v>
      </c>
      <c r="P371" s="361">
        <v>0</v>
      </c>
      <c r="Q371" s="361">
        <v>0</v>
      </c>
      <c r="R371" s="361">
        <v>0</v>
      </c>
      <c r="S371" s="361">
        <v>0</v>
      </c>
      <c r="T371" s="361">
        <v>0</v>
      </c>
      <c r="U371" s="361">
        <v>0</v>
      </c>
      <c r="V371" s="361">
        <v>0</v>
      </c>
      <c r="W371" s="361">
        <v>0</v>
      </c>
      <c r="X371" s="361">
        <v>0</v>
      </c>
      <c r="Y371" s="361">
        <v>0</v>
      </c>
      <c r="Z371" s="362" t="e">
        <f t="shared" si="60"/>
        <v>#N/A</v>
      </c>
      <c r="AA371" s="365"/>
    </row>
    <row r="372" spans="1:27" s="364" customFormat="1" ht="12.75" customHeight="1">
      <c r="A372" s="364">
        <f t="shared" si="61"/>
        <v>13</v>
      </c>
      <c r="B372" s="399">
        <v>7104073301201</v>
      </c>
      <c r="C372" s="400" t="s">
        <v>1879</v>
      </c>
      <c r="D372" s="359" t="e">
        <f>+IF(VLOOKUP(C372,'BG SISTEMA'!B351:G620,6,FALSE)=15,VLOOKUP('CA EF (2)'!C372,'BG SISTEMA'!B351:F620,5,FALSE),0)</f>
        <v>#N/A</v>
      </c>
      <c r="E372" s="360"/>
      <c r="F372" s="360"/>
      <c r="G372" s="361">
        <v>0</v>
      </c>
      <c r="H372" s="361" t="e">
        <f t="shared" si="59"/>
        <v>#N/A</v>
      </c>
      <c r="I372" s="361">
        <v>0</v>
      </c>
      <c r="J372" s="361">
        <v>0</v>
      </c>
      <c r="K372" s="361">
        <v>0</v>
      </c>
      <c r="L372" s="361">
        <v>0</v>
      </c>
      <c r="M372" s="361">
        <v>0</v>
      </c>
      <c r="N372" s="361">
        <v>0</v>
      </c>
      <c r="O372" s="361">
        <v>0</v>
      </c>
      <c r="P372" s="361">
        <v>0</v>
      </c>
      <c r="Q372" s="361">
        <v>0</v>
      </c>
      <c r="R372" s="361">
        <v>0</v>
      </c>
      <c r="S372" s="361">
        <v>0</v>
      </c>
      <c r="T372" s="361">
        <v>0</v>
      </c>
      <c r="U372" s="361">
        <v>0</v>
      </c>
      <c r="V372" s="361">
        <v>0</v>
      </c>
      <c r="W372" s="361">
        <v>0</v>
      </c>
      <c r="X372" s="361">
        <v>0</v>
      </c>
      <c r="Y372" s="361">
        <v>0</v>
      </c>
      <c r="Z372" s="362" t="e">
        <f t="shared" si="60"/>
        <v>#N/A</v>
      </c>
      <c r="AA372" s="365"/>
    </row>
    <row r="373" spans="1:27" s="364" customFormat="1" ht="12.75" customHeight="1">
      <c r="A373" s="364">
        <f t="shared" si="61"/>
        <v>15</v>
      </c>
      <c r="B373" s="398">
        <v>710407330120199</v>
      </c>
      <c r="C373" s="401" t="s">
        <v>1641</v>
      </c>
      <c r="D373" s="359" t="e">
        <f>+IF(VLOOKUP(C373,'BG SISTEMA'!B352:G621,6,FALSE)=15,VLOOKUP('CA EF (2)'!C373,'BG SISTEMA'!B352:F621,5,FALSE),0)</f>
        <v>#N/A</v>
      </c>
      <c r="E373" s="360"/>
      <c r="F373" s="360"/>
      <c r="G373" s="361">
        <v>0</v>
      </c>
      <c r="H373" s="361" t="e">
        <f t="shared" si="59"/>
        <v>#N/A</v>
      </c>
      <c r="I373" s="361">
        <v>0</v>
      </c>
      <c r="J373" s="361">
        <v>0</v>
      </c>
      <c r="K373" s="361">
        <v>0</v>
      </c>
      <c r="L373" s="361">
        <v>0</v>
      </c>
      <c r="M373" s="361">
        <v>0</v>
      </c>
      <c r="N373" s="361" t="e">
        <f t="shared" ref="N373" si="69">-$H373</f>
        <v>#N/A</v>
      </c>
      <c r="O373" s="361">
        <v>0</v>
      </c>
      <c r="P373" s="361">
        <v>0</v>
      </c>
      <c r="Q373" s="361">
        <v>0</v>
      </c>
      <c r="R373" s="361">
        <v>0</v>
      </c>
      <c r="S373" s="361">
        <v>0</v>
      </c>
      <c r="T373" s="361">
        <v>0</v>
      </c>
      <c r="U373" s="361">
        <v>0</v>
      </c>
      <c r="V373" s="361">
        <v>0</v>
      </c>
      <c r="W373" s="361">
        <v>0</v>
      </c>
      <c r="X373" s="361">
        <v>0</v>
      </c>
      <c r="Y373" s="361">
        <v>0</v>
      </c>
      <c r="Z373" s="362" t="e">
        <f t="shared" si="60"/>
        <v>#N/A</v>
      </c>
      <c r="AA373" s="363"/>
    </row>
    <row r="374" spans="1:27" s="364" customFormat="1" ht="12.75" customHeight="1">
      <c r="A374" s="364">
        <f t="shared" si="61"/>
        <v>11</v>
      </c>
      <c r="B374" s="399">
        <v>71040733035</v>
      </c>
      <c r="C374" s="400" t="s">
        <v>1880</v>
      </c>
      <c r="D374" s="359" t="e">
        <f>+IF(VLOOKUP(C374,'BG SISTEMA'!B353:G622,6,FALSE)=15,VLOOKUP('CA EF (2)'!C374,'BG SISTEMA'!B353:F622,5,FALSE),0)</f>
        <v>#N/A</v>
      </c>
      <c r="E374" s="360"/>
      <c r="F374" s="360"/>
      <c r="G374" s="361">
        <v>0</v>
      </c>
      <c r="H374" s="361" t="e">
        <f t="shared" si="59"/>
        <v>#N/A</v>
      </c>
      <c r="I374" s="361">
        <v>0</v>
      </c>
      <c r="J374" s="361">
        <v>0</v>
      </c>
      <c r="K374" s="361">
        <v>0</v>
      </c>
      <c r="L374" s="361">
        <v>0</v>
      </c>
      <c r="M374" s="361">
        <v>0</v>
      </c>
      <c r="N374" s="361">
        <v>0</v>
      </c>
      <c r="O374" s="361">
        <v>0</v>
      </c>
      <c r="P374" s="361">
        <v>0</v>
      </c>
      <c r="Q374" s="361">
        <v>0</v>
      </c>
      <c r="R374" s="361">
        <v>0</v>
      </c>
      <c r="S374" s="361">
        <v>0</v>
      </c>
      <c r="T374" s="361">
        <v>0</v>
      </c>
      <c r="U374" s="361">
        <v>0</v>
      </c>
      <c r="V374" s="361">
        <v>0</v>
      </c>
      <c r="W374" s="361">
        <v>0</v>
      </c>
      <c r="X374" s="361">
        <v>0</v>
      </c>
      <c r="Y374" s="361">
        <v>0</v>
      </c>
      <c r="Z374" s="362" t="e">
        <f t="shared" si="60"/>
        <v>#N/A</v>
      </c>
      <c r="AA374" s="365"/>
    </row>
    <row r="375" spans="1:27" s="364" customFormat="1" ht="12.75" customHeight="1">
      <c r="A375" s="364">
        <f t="shared" si="61"/>
        <v>13</v>
      </c>
      <c r="B375" s="399">
        <v>7104073303501</v>
      </c>
      <c r="C375" s="400" t="s">
        <v>1881</v>
      </c>
      <c r="D375" s="359" t="e">
        <f>+IF(VLOOKUP(C375,'BG SISTEMA'!B354:G623,6,FALSE)=15,VLOOKUP('CA EF (2)'!C375,'BG SISTEMA'!B354:F623,5,FALSE),0)</f>
        <v>#N/A</v>
      </c>
      <c r="E375" s="360"/>
      <c r="F375" s="360"/>
      <c r="G375" s="361">
        <v>0</v>
      </c>
      <c r="H375" s="361" t="e">
        <f t="shared" si="59"/>
        <v>#N/A</v>
      </c>
      <c r="I375" s="361">
        <v>0</v>
      </c>
      <c r="J375" s="361">
        <v>0</v>
      </c>
      <c r="K375" s="361">
        <v>0</v>
      </c>
      <c r="L375" s="361">
        <v>0</v>
      </c>
      <c r="M375" s="361">
        <v>0</v>
      </c>
      <c r="N375" s="361">
        <v>0</v>
      </c>
      <c r="O375" s="361">
        <v>0</v>
      </c>
      <c r="P375" s="361">
        <v>0</v>
      </c>
      <c r="Q375" s="361">
        <v>0</v>
      </c>
      <c r="R375" s="361">
        <v>0</v>
      </c>
      <c r="S375" s="361">
        <v>0</v>
      </c>
      <c r="T375" s="361">
        <v>0</v>
      </c>
      <c r="U375" s="361">
        <v>0</v>
      </c>
      <c r="V375" s="361">
        <v>0</v>
      </c>
      <c r="W375" s="361">
        <v>0</v>
      </c>
      <c r="X375" s="361">
        <v>0</v>
      </c>
      <c r="Y375" s="361">
        <v>0</v>
      </c>
      <c r="Z375" s="362" t="e">
        <f t="shared" si="60"/>
        <v>#N/A</v>
      </c>
      <c r="AA375" s="365"/>
    </row>
    <row r="376" spans="1:27" s="364" customFormat="1" ht="12.75" customHeight="1">
      <c r="A376" s="364">
        <f t="shared" si="61"/>
        <v>15</v>
      </c>
      <c r="B376" s="398">
        <v>710407330350101</v>
      </c>
      <c r="C376" s="401" t="s">
        <v>1642</v>
      </c>
      <c r="D376" s="359" t="e">
        <f>+IF(VLOOKUP(C376,'BG SISTEMA'!B355:G624,6,FALSE)=15,VLOOKUP('CA EF (2)'!C376,'BG SISTEMA'!B355:F624,5,FALSE),0)</f>
        <v>#N/A</v>
      </c>
      <c r="E376" s="360"/>
      <c r="F376" s="360"/>
      <c r="G376" s="361">
        <v>0</v>
      </c>
      <c r="H376" s="361" t="e">
        <f t="shared" si="59"/>
        <v>#N/A</v>
      </c>
      <c r="I376" s="361">
        <v>0</v>
      </c>
      <c r="J376" s="361">
        <v>0</v>
      </c>
      <c r="K376" s="361">
        <v>0</v>
      </c>
      <c r="L376" s="361">
        <v>0</v>
      </c>
      <c r="M376" s="361">
        <v>0</v>
      </c>
      <c r="N376" s="361" t="e">
        <f t="shared" ref="N376:N378" si="70">-$H376</f>
        <v>#N/A</v>
      </c>
      <c r="O376" s="361">
        <v>0</v>
      </c>
      <c r="P376" s="361">
        <v>0</v>
      </c>
      <c r="Q376" s="361">
        <v>0</v>
      </c>
      <c r="R376" s="361">
        <v>0</v>
      </c>
      <c r="S376" s="361">
        <v>0</v>
      </c>
      <c r="T376" s="361">
        <v>0</v>
      </c>
      <c r="U376" s="361">
        <v>0</v>
      </c>
      <c r="V376" s="361">
        <v>0</v>
      </c>
      <c r="W376" s="361">
        <v>0</v>
      </c>
      <c r="X376" s="361">
        <v>0</v>
      </c>
      <c r="Y376" s="361">
        <v>0</v>
      </c>
      <c r="Z376" s="362" t="e">
        <f t="shared" si="60"/>
        <v>#N/A</v>
      </c>
      <c r="AA376" s="365"/>
    </row>
    <row r="377" spans="1:27" s="364" customFormat="1" ht="12.75" customHeight="1">
      <c r="A377" s="364">
        <f t="shared" si="61"/>
        <v>13</v>
      </c>
      <c r="B377" s="399">
        <v>7104073303502</v>
      </c>
      <c r="C377" s="400" t="s">
        <v>1882</v>
      </c>
      <c r="D377" s="359" t="e">
        <f>+IF(VLOOKUP(C377,'BG SISTEMA'!B356:G625,6,FALSE)=15,VLOOKUP('CA EF (2)'!C377,'BG SISTEMA'!B356:F625,5,FALSE),0)</f>
        <v>#N/A</v>
      </c>
      <c r="E377" s="360"/>
      <c r="F377" s="360"/>
      <c r="G377" s="361">
        <v>0</v>
      </c>
      <c r="H377" s="361" t="e">
        <f t="shared" si="59"/>
        <v>#N/A</v>
      </c>
      <c r="I377" s="361">
        <v>0</v>
      </c>
      <c r="J377" s="361">
        <v>0</v>
      </c>
      <c r="K377" s="361">
        <v>0</v>
      </c>
      <c r="L377" s="361">
        <v>0</v>
      </c>
      <c r="M377" s="361">
        <v>0</v>
      </c>
      <c r="N377" s="361">
        <v>0</v>
      </c>
      <c r="O377" s="361">
        <v>0</v>
      </c>
      <c r="P377" s="361">
        <v>0</v>
      </c>
      <c r="Q377" s="361">
        <v>0</v>
      </c>
      <c r="R377" s="361">
        <v>0</v>
      </c>
      <c r="S377" s="361">
        <v>0</v>
      </c>
      <c r="T377" s="361">
        <v>0</v>
      </c>
      <c r="U377" s="361">
        <v>0</v>
      </c>
      <c r="V377" s="361">
        <v>0</v>
      </c>
      <c r="W377" s="361">
        <v>0</v>
      </c>
      <c r="X377" s="361">
        <v>0</v>
      </c>
      <c r="Y377" s="361">
        <v>0</v>
      </c>
      <c r="Z377" s="362" t="e">
        <f t="shared" si="60"/>
        <v>#N/A</v>
      </c>
      <c r="AA377" s="365"/>
    </row>
    <row r="378" spans="1:27" s="364" customFormat="1" ht="12.75" customHeight="1">
      <c r="A378" s="364">
        <f t="shared" si="61"/>
        <v>15</v>
      </c>
      <c r="B378" s="398">
        <v>710407330350299</v>
      </c>
      <c r="C378" s="401" t="s">
        <v>1643</v>
      </c>
      <c r="D378" s="359" t="e">
        <f>+IF(VLOOKUP(C378,'BG SISTEMA'!B357:G626,6,FALSE)=15,VLOOKUP('CA EF (2)'!C378,'BG SISTEMA'!B357:F626,5,FALSE),0)</f>
        <v>#N/A</v>
      </c>
      <c r="E378" s="360"/>
      <c r="F378" s="360"/>
      <c r="G378" s="361">
        <v>0</v>
      </c>
      <c r="H378" s="361" t="e">
        <f t="shared" si="59"/>
        <v>#N/A</v>
      </c>
      <c r="I378" s="361">
        <v>0</v>
      </c>
      <c r="J378" s="361">
        <v>0</v>
      </c>
      <c r="K378" s="361">
        <v>0</v>
      </c>
      <c r="L378" s="361">
        <v>0</v>
      </c>
      <c r="M378" s="361">
        <v>0</v>
      </c>
      <c r="N378" s="361" t="e">
        <f t="shared" si="70"/>
        <v>#N/A</v>
      </c>
      <c r="O378" s="361">
        <v>0</v>
      </c>
      <c r="P378" s="361">
        <v>0</v>
      </c>
      <c r="Q378" s="361">
        <v>0</v>
      </c>
      <c r="R378" s="361">
        <v>0</v>
      </c>
      <c r="S378" s="361">
        <v>0</v>
      </c>
      <c r="T378" s="361">
        <v>0</v>
      </c>
      <c r="U378" s="361">
        <v>0</v>
      </c>
      <c r="V378" s="361">
        <v>0</v>
      </c>
      <c r="W378" s="361">
        <v>0</v>
      </c>
      <c r="X378" s="361">
        <v>0</v>
      </c>
      <c r="Y378" s="361">
        <v>0</v>
      </c>
      <c r="Z378" s="362" t="e">
        <f t="shared" si="60"/>
        <v>#N/A</v>
      </c>
      <c r="AA378" s="365"/>
    </row>
    <row r="379" spans="1:27" s="364" customFormat="1" ht="12.75" customHeight="1">
      <c r="A379" s="364">
        <f t="shared" si="61"/>
        <v>11</v>
      </c>
      <c r="B379" s="399">
        <v>71040733046</v>
      </c>
      <c r="C379" s="400" t="s">
        <v>1883</v>
      </c>
      <c r="D379" s="359" t="e">
        <f>+IF(VLOOKUP(C379,'BG SISTEMA'!B358:G627,6,FALSE)=15,VLOOKUP('CA EF (2)'!C379,'BG SISTEMA'!B358:F627,5,FALSE),0)</f>
        <v>#N/A</v>
      </c>
      <c r="E379" s="360"/>
      <c r="F379" s="360"/>
      <c r="G379" s="361">
        <v>0</v>
      </c>
      <c r="H379" s="361" t="e">
        <f t="shared" si="59"/>
        <v>#N/A</v>
      </c>
      <c r="I379" s="361">
        <v>0</v>
      </c>
      <c r="J379" s="361">
        <v>0</v>
      </c>
      <c r="K379" s="361">
        <v>0</v>
      </c>
      <c r="L379" s="361">
        <v>0</v>
      </c>
      <c r="M379" s="361">
        <v>0</v>
      </c>
      <c r="N379" s="361">
        <v>0</v>
      </c>
      <c r="O379" s="361">
        <v>0</v>
      </c>
      <c r="P379" s="361">
        <v>0</v>
      </c>
      <c r="Q379" s="361">
        <v>0</v>
      </c>
      <c r="R379" s="361">
        <v>0</v>
      </c>
      <c r="S379" s="361">
        <v>0</v>
      </c>
      <c r="T379" s="361">
        <v>0</v>
      </c>
      <c r="U379" s="361">
        <v>0</v>
      </c>
      <c r="V379" s="361">
        <v>0</v>
      </c>
      <c r="W379" s="361">
        <v>0</v>
      </c>
      <c r="X379" s="361">
        <v>0</v>
      </c>
      <c r="Y379" s="361">
        <v>0</v>
      </c>
      <c r="Z379" s="362" t="e">
        <f t="shared" si="60"/>
        <v>#N/A</v>
      </c>
      <c r="AA379" s="365"/>
    </row>
    <row r="380" spans="1:27" s="364" customFormat="1" ht="12.75" customHeight="1">
      <c r="A380" s="364">
        <f t="shared" si="61"/>
        <v>13</v>
      </c>
      <c r="B380" s="399">
        <v>7104073304601</v>
      </c>
      <c r="C380" s="400" t="s">
        <v>1883</v>
      </c>
      <c r="D380" s="359" t="e">
        <f>+IF(VLOOKUP(C380,'BG SISTEMA'!B359:G628,6,FALSE)=15,VLOOKUP('CA EF (2)'!C380,'BG SISTEMA'!B359:F628,5,FALSE),0)</f>
        <v>#N/A</v>
      </c>
      <c r="E380" s="360"/>
      <c r="F380" s="360"/>
      <c r="G380" s="361">
        <v>0</v>
      </c>
      <c r="H380" s="361" t="e">
        <f t="shared" ref="H380:H406" si="71">+D380+E380-F380-G380</f>
        <v>#N/A</v>
      </c>
      <c r="I380" s="361">
        <v>0</v>
      </c>
      <c r="J380" s="361">
        <v>0</v>
      </c>
      <c r="K380" s="361">
        <v>0</v>
      </c>
      <c r="L380" s="361">
        <v>0</v>
      </c>
      <c r="M380" s="361">
        <v>0</v>
      </c>
      <c r="N380" s="361">
        <v>0</v>
      </c>
      <c r="O380" s="361">
        <v>0</v>
      </c>
      <c r="P380" s="361">
        <v>0</v>
      </c>
      <c r="Q380" s="361">
        <v>0</v>
      </c>
      <c r="R380" s="361">
        <v>0</v>
      </c>
      <c r="S380" s="361">
        <v>0</v>
      </c>
      <c r="T380" s="361">
        <v>0</v>
      </c>
      <c r="U380" s="361">
        <v>0</v>
      </c>
      <c r="V380" s="361">
        <v>0</v>
      </c>
      <c r="W380" s="361">
        <v>0</v>
      </c>
      <c r="X380" s="361">
        <v>0</v>
      </c>
      <c r="Y380" s="361">
        <v>0</v>
      </c>
      <c r="Z380" s="362" t="e">
        <f t="shared" si="60"/>
        <v>#N/A</v>
      </c>
      <c r="AA380" s="363"/>
    </row>
    <row r="381" spans="1:27" s="364" customFormat="1" ht="12.75" customHeight="1">
      <c r="A381" s="364">
        <f t="shared" si="61"/>
        <v>15</v>
      </c>
      <c r="B381" s="398">
        <v>710407330460199</v>
      </c>
      <c r="C381" s="401" t="s">
        <v>1645</v>
      </c>
      <c r="D381" s="359" t="e">
        <f>+IF(VLOOKUP(C381,'BG SISTEMA'!B360:G629,6,FALSE)=15,VLOOKUP('CA EF (2)'!C381,'BG SISTEMA'!B360:F629,5,FALSE),0)</f>
        <v>#N/A</v>
      </c>
      <c r="E381" s="360"/>
      <c r="F381" s="360"/>
      <c r="G381" s="361">
        <v>0</v>
      </c>
      <c r="H381" s="361" t="e">
        <f t="shared" si="71"/>
        <v>#N/A</v>
      </c>
      <c r="I381" s="361">
        <v>0</v>
      </c>
      <c r="J381" s="361">
        <v>0</v>
      </c>
      <c r="K381" s="361">
        <v>0</v>
      </c>
      <c r="L381" s="361">
        <v>0</v>
      </c>
      <c r="M381" s="361">
        <v>0</v>
      </c>
      <c r="N381" s="361" t="e">
        <f t="shared" ref="N381" si="72">-$H381</f>
        <v>#N/A</v>
      </c>
      <c r="O381" s="361">
        <v>0</v>
      </c>
      <c r="P381" s="361">
        <v>0</v>
      </c>
      <c r="Q381" s="361">
        <v>0</v>
      </c>
      <c r="R381" s="361">
        <v>0</v>
      </c>
      <c r="S381" s="361">
        <v>0</v>
      </c>
      <c r="T381" s="361">
        <v>0</v>
      </c>
      <c r="U381" s="361">
        <v>0</v>
      </c>
      <c r="V381" s="361">
        <v>0</v>
      </c>
      <c r="W381" s="361">
        <v>0</v>
      </c>
      <c r="X381" s="361">
        <v>0</v>
      </c>
      <c r="Y381" s="361">
        <v>0</v>
      </c>
      <c r="Z381" s="362" t="e">
        <f t="shared" si="60"/>
        <v>#N/A</v>
      </c>
      <c r="AA381" s="365"/>
    </row>
    <row r="382" spans="1:27" s="364" customFormat="1" ht="12.75" customHeight="1">
      <c r="A382" s="364">
        <f t="shared" si="61"/>
        <v>8</v>
      </c>
      <c r="B382" s="399">
        <v>71040735</v>
      </c>
      <c r="C382" s="400" t="s">
        <v>1884</v>
      </c>
      <c r="D382" s="359" t="e">
        <f>+IF(VLOOKUP(C382,'BG SISTEMA'!B361:G630,6,FALSE)=15,VLOOKUP('CA EF (2)'!C382,'BG SISTEMA'!B361:F630,5,FALSE),0)</f>
        <v>#N/A</v>
      </c>
      <c r="E382" s="360"/>
      <c r="F382" s="360"/>
      <c r="G382" s="361">
        <v>0</v>
      </c>
      <c r="H382" s="361" t="e">
        <f t="shared" si="71"/>
        <v>#N/A</v>
      </c>
      <c r="I382" s="361">
        <v>0</v>
      </c>
      <c r="J382" s="361">
        <v>0</v>
      </c>
      <c r="K382" s="361">
        <v>0</v>
      </c>
      <c r="L382" s="361">
        <v>0</v>
      </c>
      <c r="M382" s="361">
        <v>0</v>
      </c>
      <c r="N382" s="361">
        <v>0</v>
      </c>
      <c r="O382" s="361">
        <v>0</v>
      </c>
      <c r="P382" s="361">
        <v>0</v>
      </c>
      <c r="Q382" s="361">
        <v>0</v>
      </c>
      <c r="R382" s="361">
        <v>0</v>
      </c>
      <c r="S382" s="361">
        <v>0</v>
      </c>
      <c r="T382" s="361">
        <v>0</v>
      </c>
      <c r="U382" s="361">
        <v>0</v>
      </c>
      <c r="V382" s="361">
        <v>0</v>
      </c>
      <c r="W382" s="361">
        <v>0</v>
      </c>
      <c r="X382" s="361">
        <v>0</v>
      </c>
      <c r="Y382" s="361">
        <v>0</v>
      </c>
      <c r="Z382" s="362" t="e">
        <f t="shared" si="60"/>
        <v>#N/A</v>
      </c>
      <c r="AA382" s="365"/>
    </row>
    <row r="383" spans="1:27" s="364" customFormat="1" ht="12.75" customHeight="1">
      <c r="A383" s="364">
        <f t="shared" si="61"/>
        <v>11</v>
      </c>
      <c r="B383" s="399">
        <v>71040735004</v>
      </c>
      <c r="C383" s="400" t="s">
        <v>1885</v>
      </c>
      <c r="D383" s="359" t="e">
        <f>+IF(VLOOKUP(C383,'BG SISTEMA'!B362:G631,6,FALSE)=15,VLOOKUP('CA EF (2)'!C383,'BG SISTEMA'!B362:F631,5,FALSE),0)</f>
        <v>#N/A</v>
      </c>
      <c r="E383" s="360"/>
      <c r="F383" s="360"/>
      <c r="G383" s="361">
        <v>0</v>
      </c>
      <c r="H383" s="361" t="e">
        <f t="shared" si="71"/>
        <v>#N/A</v>
      </c>
      <c r="I383" s="361">
        <v>0</v>
      </c>
      <c r="J383" s="361">
        <v>0</v>
      </c>
      <c r="K383" s="361">
        <v>0</v>
      </c>
      <c r="L383" s="361">
        <v>0</v>
      </c>
      <c r="M383" s="361">
        <v>0</v>
      </c>
      <c r="N383" s="361">
        <v>0</v>
      </c>
      <c r="O383" s="361">
        <v>0</v>
      </c>
      <c r="P383" s="361">
        <v>0</v>
      </c>
      <c r="Q383" s="361">
        <v>0</v>
      </c>
      <c r="R383" s="361">
        <v>0</v>
      </c>
      <c r="S383" s="361">
        <v>0</v>
      </c>
      <c r="T383" s="361">
        <v>0</v>
      </c>
      <c r="U383" s="361">
        <v>0</v>
      </c>
      <c r="V383" s="361">
        <v>0</v>
      </c>
      <c r="W383" s="361">
        <v>0</v>
      </c>
      <c r="X383" s="361">
        <v>0</v>
      </c>
      <c r="Y383" s="361">
        <v>0</v>
      </c>
      <c r="Z383" s="362" t="e">
        <f t="shared" si="60"/>
        <v>#N/A</v>
      </c>
      <c r="AA383" s="365"/>
    </row>
    <row r="384" spans="1:27" s="364" customFormat="1" ht="12.75" customHeight="1">
      <c r="A384" s="364">
        <f t="shared" si="61"/>
        <v>13</v>
      </c>
      <c r="B384" s="399">
        <v>7104073500401</v>
      </c>
      <c r="C384" s="400" t="s">
        <v>1886</v>
      </c>
      <c r="D384" s="359" t="e">
        <f>+IF(VLOOKUP(C384,'BG SISTEMA'!B363:G632,6,FALSE)=15,VLOOKUP('CA EF (2)'!C384,'BG SISTEMA'!B363:F632,5,FALSE),0)</f>
        <v>#N/A</v>
      </c>
      <c r="E384" s="360"/>
      <c r="F384" s="360"/>
      <c r="G384" s="361">
        <v>0</v>
      </c>
      <c r="H384" s="361" t="e">
        <f t="shared" si="71"/>
        <v>#N/A</v>
      </c>
      <c r="I384" s="361">
        <v>0</v>
      </c>
      <c r="J384" s="361">
        <v>0</v>
      </c>
      <c r="K384" s="361">
        <v>0</v>
      </c>
      <c r="L384" s="361">
        <v>0</v>
      </c>
      <c r="M384" s="361">
        <v>0</v>
      </c>
      <c r="N384" s="361">
        <v>0</v>
      </c>
      <c r="O384" s="361">
        <v>0</v>
      </c>
      <c r="P384" s="361">
        <v>0</v>
      </c>
      <c r="Q384" s="361">
        <v>0</v>
      </c>
      <c r="R384" s="361">
        <v>0</v>
      </c>
      <c r="S384" s="361">
        <v>0</v>
      </c>
      <c r="T384" s="361">
        <v>0</v>
      </c>
      <c r="U384" s="361">
        <v>0</v>
      </c>
      <c r="V384" s="361">
        <v>0</v>
      </c>
      <c r="W384" s="361">
        <v>0</v>
      </c>
      <c r="X384" s="361">
        <v>0</v>
      </c>
      <c r="Y384" s="361">
        <v>0</v>
      </c>
      <c r="Z384" s="362" t="e">
        <f t="shared" si="60"/>
        <v>#N/A</v>
      </c>
      <c r="AA384" s="365"/>
    </row>
    <row r="385" spans="1:27" s="364" customFormat="1" ht="12.75" customHeight="1">
      <c r="A385" s="364">
        <f t="shared" si="61"/>
        <v>15</v>
      </c>
      <c r="B385" s="398">
        <v>710407350040101</v>
      </c>
      <c r="C385" s="401" t="s">
        <v>1672</v>
      </c>
      <c r="D385" s="359" t="e">
        <f>+IF(VLOOKUP(C385,'BG SISTEMA'!B364:G633,6,FALSE)=15,VLOOKUP('CA EF (2)'!C385,'BG SISTEMA'!B364:F633,5,FALSE),0)</f>
        <v>#N/A</v>
      </c>
      <c r="E385" s="360"/>
      <c r="F385" s="360"/>
      <c r="G385" s="361">
        <v>0</v>
      </c>
      <c r="H385" s="361" t="e">
        <f t="shared" si="71"/>
        <v>#N/A</v>
      </c>
      <c r="I385" s="361">
        <v>0</v>
      </c>
      <c r="J385" s="361">
        <v>0</v>
      </c>
      <c r="K385" s="361">
        <v>0</v>
      </c>
      <c r="L385" s="361">
        <v>0</v>
      </c>
      <c r="M385" s="361">
        <v>0</v>
      </c>
      <c r="N385" s="361" t="e">
        <f t="shared" ref="N385:N391" si="73">-$H385</f>
        <v>#N/A</v>
      </c>
      <c r="O385" s="361">
        <v>0</v>
      </c>
      <c r="P385" s="361">
        <v>0</v>
      </c>
      <c r="Q385" s="361">
        <v>0</v>
      </c>
      <c r="R385" s="361">
        <v>0</v>
      </c>
      <c r="S385" s="361">
        <v>0</v>
      </c>
      <c r="T385" s="361">
        <v>0</v>
      </c>
      <c r="U385" s="361">
        <v>0</v>
      </c>
      <c r="V385" s="361">
        <v>0</v>
      </c>
      <c r="W385" s="361">
        <v>0</v>
      </c>
      <c r="X385" s="361">
        <v>0</v>
      </c>
      <c r="Y385" s="361">
        <v>0</v>
      </c>
      <c r="Z385" s="362" t="e">
        <f t="shared" ref="Z385:Z406" si="74">SUM(H385:Y385)</f>
        <v>#N/A</v>
      </c>
      <c r="AA385" s="365"/>
    </row>
    <row r="386" spans="1:27" s="364" customFormat="1" ht="12.75" customHeight="1">
      <c r="A386" s="364">
        <f t="shared" si="61"/>
        <v>15</v>
      </c>
      <c r="B386" s="398">
        <v>710407350040199</v>
      </c>
      <c r="C386" s="401" t="s">
        <v>1673</v>
      </c>
      <c r="D386" s="359" t="e">
        <f>+IF(VLOOKUP(C386,'BG SISTEMA'!B365:G634,6,FALSE)=15,VLOOKUP('CA EF (2)'!C386,'BG SISTEMA'!B365:F634,5,FALSE),0)</f>
        <v>#N/A</v>
      </c>
      <c r="E386" s="360"/>
      <c r="F386" s="360"/>
      <c r="G386" s="361">
        <v>0</v>
      </c>
      <c r="H386" s="361" t="e">
        <f t="shared" si="71"/>
        <v>#N/A</v>
      </c>
      <c r="I386" s="361">
        <v>0</v>
      </c>
      <c r="J386" s="361">
        <v>0</v>
      </c>
      <c r="K386" s="361">
        <v>0</v>
      </c>
      <c r="L386" s="361">
        <v>0</v>
      </c>
      <c r="M386" s="361">
        <v>0</v>
      </c>
      <c r="N386" s="361" t="e">
        <f t="shared" si="73"/>
        <v>#N/A</v>
      </c>
      <c r="O386" s="361">
        <v>0</v>
      </c>
      <c r="P386" s="361">
        <v>0</v>
      </c>
      <c r="Q386" s="361">
        <v>0</v>
      </c>
      <c r="R386" s="361">
        <v>0</v>
      </c>
      <c r="S386" s="361">
        <v>0</v>
      </c>
      <c r="T386" s="361">
        <v>0</v>
      </c>
      <c r="U386" s="361">
        <v>0</v>
      </c>
      <c r="V386" s="361">
        <v>0</v>
      </c>
      <c r="W386" s="361">
        <v>0</v>
      </c>
      <c r="X386" s="361">
        <v>0</v>
      </c>
      <c r="Y386" s="361">
        <v>0</v>
      </c>
      <c r="Z386" s="362" t="e">
        <f t="shared" si="74"/>
        <v>#N/A</v>
      </c>
      <c r="AA386" s="365"/>
    </row>
    <row r="387" spans="1:27" s="364" customFormat="1" ht="12.75" customHeight="1">
      <c r="A387" s="364">
        <f t="shared" si="61"/>
        <v>13</v>
      </c>
      <c r="B387" s="399">
        <v>7104073500402</v>
      </c>
      <c r="C387" s="400" t="s">
        <v>1887</v>
      </c>
      <c r="D387" s="359" t="e">
        <f>+IF(VLOOKUP(C387,'BG SISTEMA'!B366:G635,6,FALSE)=15,VLOOKUP('CA EF (2)'!C387,'BG SISTEMA'!B366:F635,5,FALSE),0)</f>
        <v>#N/A</v>
      </c>
      <c r="E387" s="360"/>
      <c r="F387" s="360"/>
      <c r="G387" s="361">
        <v>0</v>
      </c>
      <c r="H387" s="361" t="e">
        <f t="shared" si="71"/>
        <v>#N/A</v>
      </c>
      <c r="I387" s="361">
        <v>0</v>
      </c>
      <c r="J387" s="361">
        <v>0</v>
      </c>
      <c r="K387" s="361">
        <v>0</v>
      </c>
      <c r="L387" s="361">
        <v>0</v>
      </c>
      <c r="M387" s="361">
        <v>0</v>
      </c>
      <c r="N387" s="361">
        <v>0</v>
      </c>
      <c r="O387" s="361">
        <v>0</v>
      </c>
      <c r="P387" s="361">
        <v>0</v>
      </c>
      <c r="Q387" s="361">
        <v>0</v>
      </c>
      <c r="R387" s="361">
        <v>0</v>
      </c>
      <c r="S387" s="361">
        <v>0</v>
      </c>
      <c r="T387" s="361">
        <v>0</v>
      </c>
      <c r="U387" s="361">
        <v>0</v>
      </c>
      <c r="V387" s="361">
        <v>0</v>
      </c>
      <c r="W387" s="361">
        <v>0</v>
      </c>
      <c r="X387" s="361">
        <v>0</v>
      </c>
      <c r="Y387" s="361">
        <v>0</v>
      </c>
      <c r="Z387" s="362" t="e">
        <f t="shared" si="74"/>
        <v>#N/A</v>
      </c>
      <c r="AA387" s="363"/>
    </row>
    <row r="388" spans="1:27" s="364" customFormat="1" ht="12.75" customHeight="1">
      <c r="A388" s="364">
        <f t="shared" si="61"/>
        <v>15</v>
      </c>
      <c r="B388" s="398">
        <v>710407350040201</v>
      </c>
      <c r="C388" s="401" t="s">
        <v>1674</v>
      </c>
      <c r="D388" s="359" t="e">
        <f>+IF(VLOOKUP(C388,'BG SISTEMA'!B367:G636,6,FALSE)=15,VLOOKUP('CA EF (2)'!C388,'BG SISTEMA'!B367:F636,5,FALSE),0)</f>
        <v>#N/A</v>
      </c>
      <c r="E388" s="360"/>
      <c r="F388" s="360"/>
      <c r="G388" s="361">
        <v>0</v>
      </c>
      <c r="H388" s="361" t="e">
        <f t="shared" si="71"/>
        <v>#N/A</v>
      </c>
      <c r="I388" s="361">
        <v>0</v>
      </c>
      <c r="J388" s="361">
        <v>0</v>
      </c>
      <c r="K388" s="361">
        <v>0</v>
      </c>
      <c r="L388" s="361">
        <v>0</v>
      </c>
      <c r="M388" s="361">
        <v>0</v>
      </c>
      <c r="N388" s="361" t="e">
        <f t="shared" si="73"/>
        <v>#N/A</v>
      </c>
      <c r="O388" s="361">
        <v>0</v>
      </c>
      <c r="P388" s="361">
        <v>0</v>
      </c>
      <c r="Q388" s="361">
        <v>0</v>
      </c>
      <c r="R388" s="361">
        <v>0</v>
      </c>
      <c r="S388" s="361">
        <v>0</v>
      </c>
      <c r="T388" s="361">
        <v>0</v>
      </c>
      <c r="U388" s="361">
        <v>0</v>
      </c>
      <c r="V388" s="361">
        <v>0</v>
      </c>
      <c r="W388" s="361">
        <v>0</v>
      </c>
      <c r="X388" s="361">
        <v>0</v>
      </c>
      <c r="Y388" s="361">
        <v>0</v>
      </c>
      <c r="Z388" s="362" t="e">
        <f t="shared" si="74"/>
        <v>#N/A</v>
      </c>
      <c r="AA388" s="365"/>
    </row>
    <row r="389" spans="1:27" s="364" customFormat="1" ht="12.75" customHeight="1">
      <c r="A389" s="364">
        <f t="shared" si="61"/>
        <v>15</v>
      </c>
      <c r="B389" s="398">
        <v>710407350040299</v>
      </c>
      <c r="C389" s="401" t="s">
        <v>1675</v>
      </c>
      <c r="D389" s="359" t="e">
        <f>+IF(VLOOKUP(C389,'BG SISTEMA'!B368:G637,6,FALSE)=15,VLOOKUP('CA EF (2)'!C389,'BG SISTEMA'!B368:F637,5,FALSE),0)</f>
        <v>#N/A</v>
      </c>
      <c r="E389" s="360"/>
      <c r="F389" s="360"/>
      <c r="G389" s="361">
        <v>0</v>
      </c>
      <c r="H389" s="361" t="e">
        <f t="shared" si="71"/>
        <v>#N/A</v>
      </c>
      <c r="I389" s="361">
        <v>0</v>
      </c>
      <c r="J389" s="361">
        <v>0</v>
      </c>
      <c r="K389" s="361">
        <v>0</v>
      </c>
      <c r="L389" s="361">
        <v>0</v>
      </c>
      <c r="M389" s="361">
        <v>0</v>
      </c>
      <c r="N389" s="361" t="e">
        <f t="shared" si="73"/>
        <v>#N/A</v>
      </c>
      <c r="O389" s="361">
        <v>0</v>
      </c>
      <c r="P389" s="361">
        <v>0</v>
      </c>
      <c r="Q389" s="361">
        <v>0</v>
      </c>
      <c r="R389" s="361">
        <v>0</v>
      </c>
      <c r="S389" s="361">
        <v>0</v>
      </c>
      <c r="T389" s="361">
        <v>0</v>
      </c>
      <c r="U389" s="361">
        <v>0</v>
      </c>
      <c r="V389" s="361">
        <v>0</v>
      </c>
      <c r="W389" s="361">
        <v>0</v>
      </c>
      <c r="X389" s="361">
        <v>0</v>
      </c>
      <c r="Y389" s="361">
        <v>0</v>
      </c>
      <c r="Z389" s="362" t="e">
        <f t="shared" si="74"/>
        <v>#N/A</v>
      </c>
      <c r="AA389" s="365"/>
    </row>
    <row r="390" spans="1:27" s="364" customFormat="1" ht="12.75" customHeight="1">
      <c r="A390" s="364">
        <f t="shared" si="61"/>
        <v>13</v>
      </c>
      <c r="B390" s="399">
        <v>7104073500403</v>
      </c>
      <c r="C390" s="400" t="s">
        <v>1888</v>
      </c>
      <c r="D390" s="359" t="e">
        <f>+IF(VLOOKUP(C390,'BG SISTEMA'!B369:G638,6,FALSE)=15,VLOOKUP('CA EF (2)'!C390,'BG SISTEMA'!B369:F638,5,FALSE),0)</f>
        <v>#N/A</v>
      </c>
      <c r="E390" s="360"/>
      <c r="F390" s="360"/>
      <c r="G390" s="361">
        <v>0</v>
      </c>
      <c r="H390" s="361" t="e">
        <f t="shared" si="71"/>
        <v>#N/A</v>
      </c>
      <c r="I390" s="361">
        <v>0</v>
      </c>
      <c r="J390" s="361">
        <v>0</v>
      </c>
      <c r="K390" s="361">
        <v>0</v>
      </c>
      <c r="L390" s="361">
        <v>0</v>
      </c>
      <c r="M390" s="361">
        <v>0</v>
      </c>
      <c r="N390" s="361">
        <v>0</v>
      </c>
      <c r="O390" s="361">
        <v>0</v>
      </c>
      <c r="P390" s="361">
        <v>0</v>
      </c>
      <c r="Q390" s="361">
        <v>0</v>
      </c>
      <c r="R390" s="361">
        <v>0</v>
      </c>
      <c r="S390" s="361">
        <v>0</v>
      </c>
      <c r="T390" s="361">
        <v>0</v>
      </c>
      <c r="U390" s="361">
        <v>0</v>
      </c>
      <c r="V390" s="361">
        <v>0</v>
      </c>
      <c r="W390" s="361">
        <v>0</v>
      </c>
      <c r="X390" s="361">
        <v>0</v>
      </c>
      <c r="Y390" s="361">
        <v>0</v>
      </c>
      <c r="Z390" s="362" t="e">
        <f t="shared" si="74"/>
        <v>#N/A</v>
      </c>
      <c r="AA390" s="365"/>
    </row>
    <row r="391" spans="1:27" s="364" customFormat="1" ht="12.75" customHeight="1">
      <c r="A391" s="364">
        <f t="shared" si="61"/>
        <v>15</v>
      </c>
      <c r="B391" s="398">
        <v>710407350040399</v>
      </c>
      <c r="C391" s="401" t="s">
        <v>1677</v>
      </c>
      <c r="D391" s="359" t="e">
        <f>+IF(VLOOKUP(C391,'BG SISTEMA'!B370:G639,6,FALSE)=15,VLOOKUP('CA EF (2)'!C391,'BG SISTEMA'!B370:F639,5,FALSE),0)</f>
        <v>#N/A</v>
      </c>
      <c r="E391" s="360"/>
      <c r="F391" s="360"/>
      <c r="G391" s="361">
        <v>0</v>
      </c>
      <c r="H391" s="361" t="e">
        <f t="shared" si="71"/>
        <v>#N/A</v>
      </c>
      <c r="I391" s="361">
        <v>0</v>
      </c>
      <c r="J391" s="361">
        <v>0</v>
      </c>
      <c r="K391" s="361">
        <v>0</v>
      </c>
      <c r="L391" s="361">
        <v>0</v>
      </c>
      <c r="M391" s="361">
        <v>0</v>
      </c>
      <c r="N391" s="361" t="e">
        <f t="shared" si="73"/>
        <v>#N/A</v>
      </c>
      <c r="O391" s="361">
        <v>0</v>
      </c>
      <c r="P391" s="361">
        <v>0</v>
      </c>
      <c r="Q391" s="361">
        <v>0</v>
      </c>
      <c r="R391" s="361">
        <v>0</v>
      </c>
      <c r="S391" s="361">
        <v>0</v>
      </c>
      <c r="T391" s="361">
        <v>0</v>
      </c>
      <c r="U391" s="361">
        <v>0</v>
      </c>
      <c r="V391" s="361">
        <v>0</v>
      </c>
      <c r="W391" s="361">
        <v>0</v>
      </c>
      <c r="X391" s="361">
        <v>0</v>
      </c>
      <c r="Y391" s="361">
        <v>0</v>
      </c>
      <c r="Z391" s="362" t="e">
        <f t="shared" si="74"/>
        <v>#N/A</v>
      </c>
      <c r="AA391" s="365"/>
    </row>
    <row r="392" spans="1:27" s="364" customFormat="1" ht="12.75" customHeight="1">
      <c r="A392" s="364">
        <f t="shared" si="61"/>
        <v>11</v>
      </c>
      <c r="B392" s="399">
        <v>71040735007</v>
      </c>
      <c r="C392" s="400" t="s">
        <v>1889</v>
      </c>
      <c r="D392" s="359" t="e">
        <f>+IF(VLOOKUP(C392,'BG SISTEMA'!B371:G640,6,FALSE)=15,VLOOKUP('CA EF (2)'!C392,'BG SISTEMA'!B371:F640,5,FALSE),0)</f>
        <v>#N/A</v>
      </c>
      <c r="E392" s="360"/>
      <c r="F392" s="360"/>
      <c r="G392" s="361">
        <v>0</v>
      </c>
      <c r="H392" s="361" t="e">
        <f t="shared" si="71"/>
        <v>#N/A</v>
      </c>
      <c r="I392" s="361">
        <v>0</v>
      </c>
      <c r="J392" s="361">
        <v>0</v>
      </c>
      <c r="K392" s="361">
        <v>0</v>
      </c>
      <c r="L392" s="361">
        <v>0</v>
      </c>
      <c r="M392" s="361">
        <v>0</v>
      </c>
      <c r="N392" s="361">
        <v>0</v>
      </c>
      <c r="O392" s="361">
        <v>0</v>
      </c>
      <c r="P392" s="361">
        <v>0</v>
      </c>
      <c r="Q392" s="361">
        <v>0</v>
      </c>
      <c r="R392" s="361">
        <v>0</v>
      </c>
      <c r="S392" s="361">
        <v>0</v>
      </c>
      <c r="T392" s="361">
        <v>0</v>
      </c>
      <c r="U392" s="361">
        <v>0</v>
      </c>
      <c r="V392" s="361">
        <v>0</v>
      </c>
      <c r="W392" s="361">
        <v>0</v>
      </c>
      <c r="X392" s="361">
        <v>0</v>
      </c>
      <c r="Y392" s="361">
        <v>0</v>
      </c>
      <c r="Z392" s="362" t="e">
        <f t="shared" si="74"/>
        <v>#N/A</v>
      </c>
      <c r="AA392" s="365"/>
    </row>
    <row r="393" spans="1:27" s="364" customFormat="1" ht="12.75" customHeight="1">
      <c r="A393" s="364">
        <f t="shared" si="61"/>
        <v>13</v>
      </c>
      <c r="B393" s="399">
        <v>7104073500701</v>
      </c>
      <c r="C393" s="400" t="s">
        <v>1889</v>
      </c>
      <c r="D393" s="359" t="e">
        <f>+IF(VLOOKUP(C393,'BG SISTEMA'!B372:G641,6,FALSE)=15,VLOOKUP('CA EF (2)'!C393,'BG SISTEMA'!B372:F641,5,FALSE),0)</f>
        <v>#N/A</v>
      </c>
      <c r="E393" s="360"/>
      <c r="F393" s="360"/>
      <c r="G393" s="361">
        <v>0</v>
      </c>
      <c r="H393" s="361" t="e">
        <f t="shared" si="71"/>
        <v>#N/A</v>
      </c>
      <c r="I393" s="361">
        <v>0</v>
      </c>
      <c r="J393" s="361">
        <v>0</v>
      </c>
      <c r="K393" s="361">
        <v>0</v>
      </c>
      <c r="L393" s="361">
        <v>0</v>
      </c>
      <c r="M393" s="361">
        <v>0</v>
      </c>
      <c r="N393" s="361">
        <v>0</v>
      </c>
      <c r="O393" s="361">
        <v>0</v>
      </c>
      <c r="P393" s="361">
        <v>0</v>
      </c>
      <c r="Q393" s="361">
        <v>0</v>
      </c>
      <c r="R393" s="361">
        <v>0</v>
      </c>
      <c r="S393" s="361">
        <v>0</v>
      </c>
      <c r="T393" s="361">
        <v>0</v>
      </c>
      <c r="U393" s="361">
        <v>0</v>
      </c>
      <c r="V393" s="361">
        <v>0</v>
      </c>
      <c r="W393" s="361">
        <v>0</v>
      </c>
      <c r="X393" s="361">
        <v>0</v>
      </c>
      <c r="Y393" s="361">
        <v>0</v>
      </c>
      <c r="Z393" s="362" t="e">
        <f t="shared" si="74"/>
        <v>#N/A</v>
      </c>
      <c r="AA393" s="365"/>
    </row>
    <row r="394" spans="1:27" s="364" customFormat="1" ht="12.75" customHeight="1">
      <c r="A394" s="364">
        <f t="shared" si="61"/>
        <v>15</v>
      </c>
      <c r="B394" s="398">
        <v>710407350070199</v>
      </c>
      <c r="C394" s="401" t="s">
        <v>1681</v>
      </c>
      <c r="D394" s="359" t="e">
        <f>+IF(VLOOKUP(C394,'BG SISTEMA'!B373:G642,6,FALSE)=15,VLOOKUP('CA EF (2)'!C394,'BG SISTEMA'!B373:F642,5,FALSE),0)+2</f>
        <v>#N/A</v>
      </c>
      <c r="E394" s="360"/>
      <c r="F394" s="360"/>
      <c r="G394" s="361">
        <v>0</v>
      </c>
      <c r="H394" s="361" t="e">
        <f t="shared" si="71"/>
        <v>#N/A</v>
      </c>
      <c r="I394" s="361">
        <v>0</v>
      </c>
      <c r="J394" s="361">
        <v>0</v>
      </c>
      <c r="K394" s="361">
        <v>0</v>
      </c>
      <c r="L394" s="361">
        <v>0</v>
      </c>
      <c r="M394" s="361">
        <v>0</v>
      </c>
      <c r="N394" s="361">
        <v>0</v>
      </c>
      <c r="O394" s="361">
        <v>0</v>
      </c>
      <c r="P394" s="361">
        <v>0</v>
      </c>
      <c r="Q394" s="361">
        <v>0</v>
      </c>
      <c r="R394" s="361">
        <v>0</v>
      </c>
      <c r="S394" s="361">
        <v>0</v>
      </c>
      <c r="T394" s="361">
        <v>0</v>
      </c>
      <c r="U394" s="361">
        <v>0</v>
      </c>
      <c r="V394" s="361">
        <v>0</v>
      </c>
      <c r="W394" s="361">
        <v>0</v>
      </c>
      <c r="X394" s="361">
        <v>0</v>
      </c>
      <c r="Y394" s="361" t="e">
        <f t="shared" ref="Y394" si="75">-$H394</f>
        <v>#N/A</v>
      </c>
      <c r="Z394" s="362" t="e">
        <f t="shared" si="74"/>
        <v>#N/A</v>
      </c>
      <c r="AA394" s="363"/>
    </row>
    <row r="395" spans="1:27" s="364" customFormat="1" ht="12.75" customHeight="1">
      <c r="A395" s="364">
        <f t="shared" si="61"/>
        <v>11</v>
      </c>
      <c r="B395" s="399">
        <v>71040735008</v>
      </c>
      <c r="C395" s="400" t="s">
        <v>1890</v>
      </c>
      <c r="D395" s="359" t="e">
        <f>+IF(VLOOKUP(C395,'BG SISTEMA'!B374:G643,6,FALSE)=15,VLOOKUP('CA EF (2)'!C395,'BG SISTEMA'!B374:F643,5,FALSE),0)</f>
        <v>#N/A</v>
      </c>
      <c r="E395" s="360"/>
      <c r="F395" s="360"/>
      <c r="G395" s="361">
        <v>0</v>
      </c>
      <c r="H395" s="361" t="e">
        <f t="shared" si="71"/>
        <v>#N/A</v>
      </c>
      <c r="I395" s="361">
        <v>0</v>
      </c>
      <c r="J395" s="361">
        <v>0</v>
      </c>
      <c r="K395" s="361">
        <v>0</v>
      </c>
      <c r="L395" s="361">
        <v>0</v>
      </c>
      <c r="M395" s="361">
        <v>0</v>
      </c>
      <c r="N395" s="361">
        <v>0</v>
      </c>
      <c r="O395" s="361">
        <v>0</v>
      </c>
      <c r="P395" s="361">
        <v>0</v>
      </c>
      <c r="Q395" s="361">
        <v>0</v>
      </c>
      <c r="R395" s="361">
        <v>0</v>
      </c>
      <c r="S395" s="361">
        <v>0</v>
      </c>
      <c r="T395" s="361">
        <v>0</v>
      </c>
      <c r="U395" s="361">
        <v>0</v>
      </c>
      <c r="V395" s="361">
        <v>0</v>
      </c>
      <c r="W395" s="361">
        <v>0</v>
      </c>
      <c r="X395" s="361">
        <v>0</v>
      </c>
      <c r="Y395" s="361">
        <v>0</v>
      </c>
      <c r="Z395" s="362" t="e">
        <f t="shared" si="74"/>
        <v>#N/A</v>
      </c>
      <c r="AA395" s="365"/>
    </row>
    <row r="396" spans="1:27" s="364" customFormat="1" ht="12.75" customHeight="1">
      <c r="A396" s="364">
        <f t="shared" si="61"/>
        <v>13</v>
      </c>
      <c r="B396" s="399">
        <v>7104073500801</v>
      </c>
      <c r="C396" s="400" t="s">
        <v>1890</v>
      </c>
      <c r="D396" s="359" t="e">
        <f>+IF(VLOOKUP(C396,'BG SISTEMA'!B375:G644,6,FALSE)=15,VLOOKUP('CA EF (2)'!C396,'BG SISTEMA'!B375:F644,5,FALSE),0)</f>
        <v>#N/A</v>
      </c>
      <c r="E396" s="360"/>
      <c r="F396" s="360"/>
      <c r="G396" s="361">
        <v>0</v>
      </c>
      <c r="H396" s="361" t="e">
        <f t="shared" si="71"/>
        <v>#N/A</v>
      </c>
      <c r="I396" s="361">
        <v>0</v>
      </c>
      <c r="J396" s="361">
        <v>0</v>
      </c>
      <c r="K396" s="361">
        <v>0</v>
      </c>
      <c r="L396" s="361">
        <v>0</v>
      </c>
      <c r="M396" s="361">
        <v>0</v>
      </c>
      <c r="N396" s="361">
        <v>0</v>
      </c>
      <c r="O396" s="361">
        <v>0</v>
      </c>
      <c r="P396" s="361">
        <v>0</v>
      </c>
      <c r="Q396" s="361">
        <v>0</v>
      </c>
      <c r="R396" s="361">
        <v>0</v>
      </c>
      <c r="S396" s="361">
        <v>0</v>
      </c>
      <c r="T396" s="361">
        <v>0</v>
      </c>
      <c r="U396" s="361">
        <v>0</v>
      </c>
      <c r="V396" s="361">
        <v>0</v>
      </c>
      <c r="W396" s="361">
        <v>0</v>
      </c>
      <c r="X396" s="361">
        <v>0</v>
      </c>
      <c r="Y396" s="361">
        <v>0</v>
      </c>
      <c r="Z396" s="362" t="e">
        <f t="shared" si="74"/>
        <v>#N/A</v>
      </c>
      <c r="AA396" s="365"/>
    </row>
    <row r="397" spans="1:27" s="364" customFormat="1" ht="12.75" customHeight="1">
      <c r="A397" s="364">
        <f t="shared" si="61"/>
        <v>15</v>
      </c>
      <c r="B397" s="398">
        <v>710407350080199</v>
      </c>
      <c r="C397" s="401" t="s">
        <v>1683</v>
      </c>
      <c r="D397" s="359" t="e">
        <f>+IF(VLOOKUP(C397,'BG SISTEMA'!B376:G645,6,FALSE)=15,VLOOKUP('CA EF (2)'!C397,'BG SISTEMA'!B376:F645,5,FALSE),0)</f>
        <v>#N/A</v>
      </c>
      <c r="E397" s="360"/>
      <c r="F397" s="360"/>
      <c r="G397" s="361">
        <v>0</v>
      </c>
      <c r="H397" s="361" t="e">
        <f t="shared" si="71"/>
        <v>#N/A</v>
      </c>
      <c r="I397" s="361">
        <v>0</v>
      </c>
      <c r="J397" s="361">
        <v>0</v>
      </c>
      <c r="K397" s="361">
        <v>0</v>
      </c>
      <c r="L397" s="361">
        <v>0</v>
      </c>
      <c r="M397" s="361">
        <v>0</v>
      </c>
      <c r="N397" s="361">
        <v>0</v>
      </c>
      <c r="O397" s="361">
        <v>0</v>
      </c>
      <c r="P397" s="361">
        <v>0</v>
      </c>
      <c r="Q397" s="361">
        <v>0</v>
      </c>
      <c r="R397" s="361">
        <v>0</v>
      </c>
      <c r="S397" s="361">
        <v>0</v>
      </c>
      <c r="T397" s="361">
        <v>0</v>
      </c>
      <c r="U397" s="361">
        <v>0</v>
      </c>
      <c r="V397" s="361">
        <v>0</v>
      </c>
      <c r="W397" s="361">
        <v>0</v>
      </c>
      <c r="X397" s="361">
        <v>0</v>
      </c>
      <c r="Y397" s="361" t="e">
        <f t="shared" ref="Y397" si="76">-$H397</f>
        <v>#N/A</v>
      </c>
      <c r="Z397" s="362" t="e">
        <f t="shared" si="74"/>
        <v>#N/A</v>
      </c>
      <c r="AA397" s="365"/>
    </row>
    <row r="398" spans="1:27" s="364" customFormat="1" ht="12.75" customHeight="1">
      <c r="A398" s="364">
        <f t="shared" si="61"/>
        <v>8</v>
      </c>
      <c r="B398" s="399">
        <v>71040737</v>
      </c>
      <c r="C398" s="400" t="s">
        <v>1891</v>
      </c>
      <c r="D398" s="359" t="e">
        <f>+IF(VLOOKUP(C398,'BG SISTEMA'!B377:G646,6,FALSE)=15,VLOOKUP('CA EF (2)'!C398,'BG SISTEMA'!B377:F646,5,FALSE),0)</f>
        <v>#N/A</v>
      </c>
      <c r="E398" s="360"/>
      <c r="F398" s="360"/>
      <c r="G398" s="361">
        <v>0</v>
      </c>
      <c r="H398" s="361" t="e">
        <f t="shared" si="71"/>
        <v>#N/A</v>
      </c>
      <c r="I398" s="361">
        <v>0</v>
      </c>
      <c r="J398" s="361">
        <v>0</v>
      </c>
      <c r="K398" s="361">
        <v>0</v>
      </c>
      <c r="L398" s="361">
        <v>0</v>
      </c>
      <c r="M398" s="361">
        <v>0</v>
      </c>
      <c r="N398" s="361">
        <v>0</v>
      </c>
      <c r="O398" s="361">
        <v>0</v>
      </c>
      <c r="P398" s="361">
        <v>0</v>
      </c>
      <c r="Q398" s="361">
        <v>0</v>
      </c>
      <c r="R398" s="361">
        <v>0</v>
      </c>
      <c r="S398" s="361">
        <v>0</v>
      </c>
      <c r="T398" s="361">
        <v>0</v>
      </c>
      <c r="U398" s="361">
        <v>0</v>
      </c>
      <c r="V398" s="361">
        <v>0</v>
      </c>
      <c r="W398" s="361">
        <v>0</v>
      </c>
      <c r="X398" s="361">
        <v>0</v>
      </c>
      <c r="Y398" s="361">
        <v>0</v>
      </c>
      <c r="Z398" s="362" t="e">
        <f t="shared" si="74"/>
        <v>#N/A</v>
      </c>
      <c r="AA398" s="365"/>
    </row>
    <row r="399" spans="1:27" s="364" customFormat="1" ht="12.75" customHeight="1">
      <c r="A399" s="364">
        <f t="shared" si="61"/>
        <v>11</v>
      </c>
      <c r="B399" s="399">
        <v>71040737001</v>
      </c>
      <c r="C399" s="400" t="s">
        <v>1892</v>
      </c>
      <c r="D399" s="359" t="e">
        <f>+IF(VLOOKUP(C399,'BG SISTEMA'!B378:G647,6,FALSE)=15,VLOOKUP('CA EF (2)'!C399,'BG SISTEMA'!B378:F647,5,FALSE),0)</f>
        <v>#N/A</v>
      </c>
      <c r="E399" s="360"/>
      <c r="F399" s="360"/>
      <c r="G399" s="361">
        <v>0</v>
      </c>
      <c r="H399" s="361" t="e">
        <f t="shared" si="71"/>
        <v>#N/A</v>
      </c>
      <c r="I399" s="361">
        <v>0</v>
      </c>
      <c r="J399" s="361">
        <v>0</v>
      </c>
      <c r="K399" s="361">
        <v>0</v>
      </c>
      <c r="L399" s="361">
        <v>0</v>
      </c>
      <c r="M399" s="361">
        <v>0</v>
      </c>
      <c r="N399" s="361">
        <v>0</v>
      </c>
      <c r="O399" s="361">
        <v>0</v>
      </c>
      <c r="P399" s="361">
        <v>0</v>
      </c>
      <c r="Q399" s="361">
        <v>0</v>
      </c>
      <c r="R399" s="361">
        <v>0</v>
      </c>
      <c r="S399" s="361">
        <v>0</v>
      </c>
      <c r="T399" s="361">
        <v>0</v>
      </c>
      <c r="U399" s="361">
        <v>0</v>
      </c>
      <c r="V399" s="361">
        <v>0</v>
      </c>
      <c r="W399" s="361">
        <v>0</v>
      </c>
      <c r="X399" s="361">
        <v>0</v>
      </c>
      <c r="Y399" s="361">
        <v>0</v>
      </c>
      <c r="Z399" s="362" t="e">
        <f t="shared" si="74"/>
        <v>#N/A</v>
      </c>
      <c r="AA399" s="365"/>
    </row>
    <row r="400" spans="1:27" s="364" customFormat="1" ht="12.75" customHeight="1">
      <c r="A400" s="364">
        <f t="shared" si="61"/>
        <v>13</v>
      </c>
      <c r="B400" s="399">
        <v>7104073700101</v>
      </c>
      <c r="C400" s="400" t="s">
        <v>1893</v>
      </c>
      <c r="D400" s="359" t="e">
        <f>+IF(VLOOKUP(C400,'BG SISTEMA'!B379:G648,6,FALSE)=15,VLOOKUP('CA EF (2)'!C400,'BG SISTEMA'!B379:F648,5,FALSE),0)</f>
        <v>#N/A</v>
      </c>
      <c r="E400" s="360"/>
      <c r="F400" s="360"/>
      <c r="G400" s="361">
        <v>0</v>
      </c>
      <c r="H400" s="361" t="e">
        <f t="shared" si="71"/>
        <v>#N/A</v>
      </c>
      <c r="I400" s="361">
        <v>0</v>
      </c>
      <c r="J400" s="361">
        <v>0</v>
      </c>
      <c r="K400" s="361">
        <v>0</v>
      </c>
      <c r="L400" s="361">
        <v>0</v>
      </c>
      <c r="M400" s="361">
        <v>0</v>
      </c>
      <c r="N400" s="361">
        <v>0</v>
      </c>
      <c r="O400" s="361">
        <v>0</v>
      </c>
      <c r="P400" s="361">
        <v>0</v>
      </c>
      <c r="Q400" s="361">
        <v>0</v>
      </c>
      <c r="R400" s="361">
        <v>0</v>
      </c>
      <c r="S400" s="361">
        <v>0</v>
      </c>
      <c r="T400" s="361">
        <v>0</v>
      </c>
      <c r="U400" s="361">
        <v>0</v>
      </c>
      <c r="V400" s="361">
        <v>0</v>
      </c>
      <c r="W400" s="361">
        <v>0</v>
      </c>
      <c r="X400" s="361">
        <v>0</v>
      </c>
      <c r="Y400" s="361">
        <v>0</v>
      </c>
      <c r="Z400" s="362" t="e">
        <f t="shared" si="74"/>
        <v>#N/A</v>
      </c>
      <c r="AA400" s="363"/>
    </row>
    <row r="401" spans="1:39" s="364" customFormat="1" ht="12.75" customHeight="1">
      <c r="A401" s="364">
        <f t="shared" si="61"/>
        <v>15</v>
      </c>
      <c r="B401" s="398">
        <v>710407370010199</v>
      </c>
      <c r="C401" s="401" t="s">
        <v>1689</v>
      </c>
      <c r="D401" s="359" t="e">
        <f>+IF(VLOOKUP(C401,'BG SISTEMA'!B380:G649,6,FALSE)=15,VLOOKUP('CA EF (2)'!C401,'BG SISTEMA'!B380:F649,5,FALSE),0)</f>
        <v>#N/A</v>
      </c>
      <c r="E401" s="360"/>
      <c r="F401" s="360"/>
      <c r="G401" s="361">
        <v>0</v>
      </c>
      <c r="H401" s="361" t="e">
        <f t="shared" si="71"/>
        <v>#N/A</v>
      </c>
      <c r="I401" s="361">
        <v>0</v>
      </c>
      <c r="J401" s="361">
        <v>0</v>
      </c>
      <c r="K401" s="361">
        <v>0</v>
      </c>
      <c r="L401" s="361">
        <v>0</v>
      </c>
      <c r="M401" s="361">
        <v>0</v>
      </c>
      <c r="N401" s="361" t="e">
        <f t="shared" ref="N401" si="77">-$H401</f>
        <v>#N/A</v>
      </c>
      <c r="O401" s="361">
        <v>0</v>
      </c>
      <c r="P401" s="361">
        <v>0</v>
      </c>
      <c r="Q401" s="361">
        <v>0</v>
      </c>
      <c r="R401" s="361">
        <v>0</v>
      </c>
      <c r="S401" s="361">
        <v>0</v>
      </c>
      <c r="T401" s="361">
        <v>0</v>
      </c>
      <c r="U401" s="361">
        <v>0</v>
      </c>
      <c r="V401" s="361">
        <v>0</v>
      </c>
      <c r="W401" s="361">
        <v>0</v>
      </c>
      <c r="X401" s="361">
        <v>0</v>
      </c>
      <c r="Y401" s="361">
        <v>0</v>
      </c>
      <c r="Z401" s="362" t="e">
        <f t="shared" si="74"/>
        <v>#N/A</v>
      </c>
      <c r="AA401" s="365"/>
    </row>
    <row r="402" spans="1:39" s="364" customFormat="1" ht="12.75" customHeight="1">
      <c r="A402" s="364">
        <f t="shared" si="61"/>
        <v>13</v>
      </c>
      <c r="B402" s="399">
        <v>7104073700104</v>
      </c>
      <c r="C402" s="400" t="s">
        <v>1894</v>
      </c>
      <c r="D402" s="359" t="e">
        <f>+IF(VLOOKUP(C402,'BG SISTEMA'!B381:G650,6,FALSE)=15,VLOOKUP('CA EF (2)'!C402,'BG SISTEMA'!B381:F650,5,FALSE),0)</f>
        <v>#N/A</v>
      </c>
      <c r="E402" s="360"/>
      <c r="F402" s="360"/>
      <c r="G402" s="361">
        <v>0</v>
      </c>
      <c r="H402" s="361" t="e">
        <f t="shared" si="71"/>
        <v>#N/A</v>
      </c>
      <c r="I402" s="361">
        <v>0</v>
      </c>
      <c r="J402" s="361">
        <v>0</v>
      </c>
      <c r="K402" s="361">
        <v>0</v>
      </c>
      <c r="L402" s="361">
        <v>0</v>
      </c>
      <c r="M402" s="361">
        <v>0</v>
      </c>
      <c r="N402" s="361">
        <v>0</v>
      </c>
      <c r="O402" s="361">
        <v>0</v>
      </c>
      <c r="P402" s="361">
        <v>0</v>
      </c>
      <c r="Q402" s="361">
        <v>0</v>
      </c>
      <c r="R402" s="361">
        <v>0</v>
      </c>
      <c r="S402" s="361">
        <v>0</v>
      </c>
      <c r="T402" s="361">
        <v>0</v>
      </c>
      <c r="U402" s="361">
        <v>0</v>
      </c>
      <c r="V402" s="361">
        <v>0</v>
      </c>
      <c r="W402" s="361">
        <v>0</v>
      </c>
      <c r="X402" s="361">
        <v>0</v>
      </c>
      <c r="Y402" s="361">
        <v>0</v>
      </c>
      <c r="Z402" s="362" t="e">
        <f t="shared" si="74"/>
        <v>#N/A</v>
      </c>
      <c r="AA402" s="365"/>
    </row>
    <row r="403" spans="1:39" s="364" customFormat="1" ht="12.75" customHeight="1">
      <c r="A403" s="364">
        <f t="shared" si="61"/>
        <v>15</v>
      </c>
      <c r="B403" s="398">
        <v>710407370010499</v>
      </c>
      <c r="C403" s="401" t="s">
        <v>1695</v>
      </c>
      <c r="D403" s="359" t="e">
        <f>+IF(VLOOKUP(C403,'BG SISTEMA'!B382:G651,6,FALSE)=15,VLOOKUP('CA EF (2)'!C403,'BG SISTEMA'!B382:F651,5,FALSE),0)</f>
        <v>#N/A</v>
      </c>
      <c r="E403" s="360"/>
      <c r="F403" s="360"/>
      <c r="G403" s="361">
        <v>0</v>
      </c>
      <c r="H403" s="361" t="e">
        <f t="shared" si="71"/>
        <v>#N/A</v>
      </c>
      <c r="I403" s="361">
        <v>0</v>
      </c>
      <c r="J403" s="361">
        <v>0</v>
      </c>
      <c r="K403" s="361">
        <v>0</v>
      </c>
      <c r="L403" s="361">
        <v>0</v>
      </c>
      <c r="M403" s="361">
        <v>0</v>
      </c>
      <c r="N403" s="361" t="e">
        <f t="shared" ref="N403:N406" si="78">-$H403</f>
        <v>#N/A</v>
      </c>
      <c r="O403" s="361">
        <v>0</v>
      </c>
      <c r="P403" s="361">
        <v>0</v>
      </c>
      <c r="Q403" s="361">
        <v>0</v>
      </c>
      <c r="R403" s="361">
        <v>0</v>
      </c>
      <c r="S403" s="361">
        <v>0</v>
      </c>
      <c r="T403" s="361">
        <v>0</v>
      </c>
      <c r="U403" s="361">
        <v>0</v>
      </c>
      <c r="V403" s="361">
        <v>0</v>
      </c>
      <c r="W403" s="361">
        <v>0</v>
      </c>
      <c r="X403" s="361">
        <v>0</v>
      </c>
      <c r="Y403" s="361">
        <v>0</v>
      </c>
      <c r="Z403" s="362" t="e">
        <f t="shared" si="74"/>
        <v>#N/A</v>
      </c>
      <c r="AA403" s="365"/>
    </row>
    <row r="404" spans="1:39" s="364" customFormat="1" ht="12.75" customHeight="1">
      <c r="A404" s="364">
        <f t="shared" si="61"/>
        <v>11</v>
      </c>
      <c r="B404" s="399">
        <v>71040737002</v>
      </c>
      <c r="C404" s="400" t="s">
        <v>1895</v>
      </c>
      <c r="D404" s="359" t="e">
        <f>+IF(VLOOKUP(C404,'BG SISTEMA'!B383:G652,6,FALSE)=15,VLOOKUP('CA EF (2)'!C404,'BG SISTEMA'!B383:F652,5,FALSE),0)</f>
        <v>#N/A</v>
      </c>
      <c r="E404" s="360"/>
      <c r="F404" s="360"/>
      <c r="G404" s="361">
        <v>0</v>
      </c>
      <c r="H404" s="361" t="e">
        <f t="shared" si="71"/>
        <v>#N/A</v>
      </c>
      <c r="I404" s="361">
        <v>0</v>
      </c>
      <c r="J404" s="361">
        <v>0</v>
      </c>
      <c r="K404" s="361">
        <v>0</v>
      </c>
      <c r="L404" s="361">
        <v>0</v>
      </c>
      <c r="M404" s="361">
        <v>0</v>
      </c>
      <c r="N404" s="361" t="e">
        <f t="shared" si="78"/>
        <v>#N/A</v>
      </c>
      <c r="O404" s="361">
        <v>0</v>
      </c>
      <c r="P404" s="361">
        <v>0</v>
      </c>
      <c r="Q404" s="361">
        <v>0</v>
      </c>
      <c r="R404" s="361">
        <v>0</v>
      </c>
      <c r="S404" s="361">
        <v>0</v>
      </c>
      <c r="T404" s="361">
        <v>0</v>
      </c>
      <c r="U404" s="361">
        <v>0</v>
      </c>
      <c r="V404" s="361">
        <v>0</v>
      </c>
      <c r="W404" s="361">
        <v>0</v>
      </c>
      <c r="X404" s="361">
        <v>0</v>
      </c>
      <c r="Y404" s="361">
        <v>0</v>
      </c>
      <c r="Z404" s="362" t="e">
        <f t="shared" si="74"/>
        <v>#N/A</v>
      </c>
      <c r="AA404" s="365"/>
    </row>
    <row r="405" spans="1:39" s="364" customFormat="1" ht="12.75" customHeight="1">
      <c r="A405" s="364">
        <f t="shared" si="61"/>
        <v>13</v>
      </c>
      <c r="B405" s="399">
        <v>7104073700201</v>
      </c>
      <c r="C405" s="400" t="s">
        <v>1896</v>
      </c>
      <c r="D405" s="359" t="e">
        <f>+IF(VLOOKUP(C405,'BG SISTEMA'!B384:G653,6,FALSE)=15,VLOOKUP('CA EF (2)'!C405,'BG SISTEMA'!B384:F653,5,FALSE),0)</f>
        <v>#N/A</v>
      </c>
      <c r="E405" s="360"/>
      <c r="F405" s="360"/>
      <c r="G405" s="361">
        <v>0</v>
      </c>
      <c r="H405" s="361" t="e">
        <f t="shared" si="71"/>
        <v>#N/A</v>
      </c>
      <c r="I405" s="361">
        <v>0</v>
      </c>
      <c r="J405" s="361">
        <v>0</v>
      </c>
      <c r="K405" s="361">
        <v>0</v>
      </c>
      <c r="L405" s="361">
        <v>0</v>
      </c>
      <c r="M405" s="361">
        <v>0</v>
      </c>
      <c r="N405" s="361">
        <v>0</v>
      </c>
      <c r="O405" s="361">
        <v>0</v>
      </c>
      <c r="P405" s="361">
        <v>0</v>
      </c>
      <c r="Q405" s="361">
        <v>0</v>
      </c>
      <c r="R405" s="361">
        <v>0</v>
      </c>
      <c r="S405" s="361">
        <v>0</v>
      </c>
      <c r="T405" s="361">
        <v>0</v>
      </c>
      <c r="U405" s="361">
        <v>0</v>
      </c>
      <c r="V405" s="361">
        <v>0</v>
      </c>
      <c r="W405" s="361">
        <v>0</v>
      </c>
      <c r="X405" s="361">
        <v>0</v>
      </c>
      <c r="Y405" s="361">
        <v>0</v>
      </c>
      <c r="Z405" s="362" t="e">
        <f t="shared" si="74"/>
        <v>#N/A</v>
      </c>
      <c r="AA405" s="365"/>
    </row>
    <row r="406" spans="1:39" s="364" customFormat="1" ht="12.75" customHeight="1">
      <c r="A406" s="364">
        <f t="shared" si="61"/>
        <v>15</v>
      </c>
      <c r="B406" s="398">
        <v>710407370020199</v>
      </c>
      <c r="C406" s="401" t="s">
        <v>1698</v>
      </c>
      <c r="D406" s="359" t="e">
        <f>+IF(VLOOKUP(C406,'BG SISTEMA'!B385:G654,6,FALSE)=15,VLOOKUP('CA EF (2)'!C406,'BG SISTEMA'!B385:F654,5,FALSE),0)</f>
        <v>#N/A</v>
      </c>
      <c r="E406" s="360"/>
      <c r="F406" s="360"/>
      <c r="G406" s="361">
        <v>0</v>
      </c>
      <c r="H406" s="361" t="e">
        <f t="shared" si="71"/>
        <v>#N/A</v>
      </c>
      <c r="I406" s="361">
        <v>0</v>
      </c>
      <c r="J406" s="361">
        <v>0</v>
      </c>
      <c r="K406" s="361">
        <v>0</v>
      </c>
      <c r="L406" s="361">
        <v>0</v>
      </c>
      <c r="M406" s="361">
        <v>0</v>
      </c>
      <c r="N406" s="361" t="e">
        <f t="shared" si="78"/>
        <v>#N/A</v>
      </c>
      <c r="O406" s="361">
        <v>0</v>
      </c>
      <c r="P406" s="361">
        <v>0</v>
      </c>
      <c r="Q406" s="361">
        <v>0</v>
      </c>
      <c r="R406" s="361">
        <v>0</v>
      </c>
      <c r="S406" s="361">
        <v>0</v>
      </c>
      <c r="T406" s="361">
        <v>0</v>
      </c>
      <c r="U406" s="361">
        <v>0</v>
      </c>
      <c r="V406" s="361">
        <v>0</v>
      </c>
      <c r="W406" s="361">
        <v>0</v>
      </c>
      <c r="X406" s="361">
        <v>0</v>
      </c>
      <c r="Y406" s="361">
        <v>0</v>
      </c>
      <c r="Z406" s="362" t="e">
        <f t="shared" si="74"/>
        <v>#N/A</v>
      </c>
      <c r="AA406" s="363"/>
    </row>
    <row r="407" spans="1:39" s="373" customFormat="1" ht="10.199999999999999">
      <c r="B407" s="366"/>
      <c r="C407" s="367" t="s">
        <v>1705</v>
      </c>
      <c r="D407" s="368">
        <f>-'BG SISTEMA'!F190</f>
        <v>226</v>
      </c>
      <c r="E407" s="369"/>
      <c r="F407" s="368">
        <f>-D407</f>
        <v>-226</v>
      </c>
      <c r="G407" s="368">
        <v>0</v>
      </c>
      <c r="H407" s="369">
        <f>+D407-G407-E407+F407</f>
        <v>0</v>
      </c>
      <c r="I407" s="370"/>
      <c r="J407" s="370"/>
      <c r="K407" s="370"/>
      <c r="L407" s="370"/>
      <c r="M407" s="370"/>
      <c r="N407" s="370"/>
      <c r="O407" s="370"/>
      <c r="P407" s="370"/>
      <c r="Q407" s="370"/>
      <c r="R407" s="370"/>
      <c r="S407" s="370"/>
      <c r="T407" s="370"/>
      <c r="U407" s="370"/>
      <c r="V407" s="370"/>
      <c r="W407" s="370"/>
      <c r="X407" s="370"/>
      <c r="Y407" s="370"/>
      <c r="Z407" s="369"/>
      <c r="AA407" s="371"/>
      <c r="AB407" s="372"/>
      <c r="AC407" s="372"/>
      <c r="AD407" s="372"/>
      <c r="AE407" s="372"/>
      <c r="AF407" s="372"/>
      <c r="AG407" s="372"/>
      <c r="AH407" s="372"/>
      <c r="AI407" s="372"/>
      <c r="AJ407" s="372"/>
      <c r="AK407" s="372"/>
      <c r="AL407" s="372"/>
      <c r="AM407" s="372"/>
    </row>
    <row r="408" spans="1:39" s="358" customFormat="1" ht="10.8" thickBot="1">
      <c r="C408" s="374" t="s">
        <v>1706</v>
      </c>
      <c r="D408" s="375" t="e">
        <f>+SUM(D4:D407)</f>
        <v>#N/A</v>
      </c>
      <c r="E408" s="375" t="e">
        <f>+SUM(E4:E407)</f>
        <v>#N/A</v>
      </c>
      <c r="F408" s="375" t="e">
        <f>+SUM(F4:F407)</f>
        <v>#N/A</v>
      </c>
      <c r="G408" s="375">
        <f>+SUM(G4:G407)</f>
        <v>1.5028884410858154</v>
      </c>
      <c r="H408" s="375" t="e">
        <f>+SUM(H62:H407)</f>
        <v>#N/A</v>
      </c>
      <c r="I408" s="375" t="e">
        <f t="shared" ref="I408:Z408" si="79">+SUM(I4:I407)</f>
        <v>#N/A</v>
      </c>
      <c r="J408" s="375">
        <f t="shared" si="79"/>
        <v>0</v>
      </c>
      <c r="K408" s="375" t="e">
        <f t="shared" si="79"/>
        <v>#N/A</v>
      </c>
      <c r="L408" s="375">
        <f t="shared" si="79"/>
        <v>0</v>
      </c>
      <c r="M408" s="375">
        <f t="shared" si="79"/>
        <v>0</v>
      </c>
      <c r="N408" s="375" t="e">
        <f t="shared" si="79"/>
        <v>#N/A</v>
      </c>
      <c r="O408" s="375">
        <f t="shared" si="79"/>
        <v>0</v>
      </c>
      <c r="P408" s="375">
        <f t="shared" si="79"/>
        <v>0</v>
      </c>
      <c r="Q408" s="375">
        <f t="shared" si="79"/>
        <v>0</v>
      </c>
      <c r="R408" s="375" t="e">
        <f t="shared" si="79"/>
        <v>#N/A</v>
      </c>
      <c r="S408" s="375" t="e">
        <f t="shared" si="79"/>
        <v>#N/A</v>
      </c>
      <c r="T408" s="375">
        <f t="shared" si="79"/>
        <v>0</v>
      </c>
      <c r="U408" s="375" t="e">
        <f t="shared" si="79"/>
        <v>#N/A</v>
      </c>
      <c r="V408" s="375">
        <f t="shared" si="79"/>
        <v>0</v>
      </c>
      <c r="W408" s="375">
        <f t="shared" si="79"/>
        <v>0</v>
      </c>
      <c r="X408" s="375">
        <f t="shared" si="79"/>
        <v>0</v>
      </c>
      <c r="Y408" s="375" t="e">
        <f t="shared" si="79"/>
        <v>#N/A</v>
      </c>
      <c r="Z408" s="375" t="e">
        <f t="shared" si="79"/>
        <v>#N/A</v>
      </c>
      <c r="AA408" s="376"/>
      <c r="AB408" s="377"/>
      <c r="AC408" s="377"/>
      <c r="AD408" s="377"/>
      <c r="AE408" s="377"/>
      <c r="AF408" s="377"/>
      <c r="AG408" s="377"/>
      <c r="AH408" s="377"/>
      <c r="AI408" s="377"/>
      <c r="AJ408" s="377"/>
      <c r="AK408" s="377"/>
      <c r="AL408" s="377"/>
      <c r="AM408" s="377"/>
    </row>
    <row r="409" spans="1:39" thickTop="1">
      <c r="D409" s="378"/>
      <c r="E409" s="378"/>
      <c r="F409" s="378" t="e">
        <f>E408-F408</f>
        <v>#N/A</v>
      </c>
      <c r="I409" s="379"/>
      <c r="J409" s="379"/>
      <c r="K409" s="379"/>
      <c r="L409" s="379"/>
      <c r="M409" s="379"/>
      <c r="N409" s="379"/>
      <c r="O409" s="379" t="e">
        <f>+SUM(I408:O408)</f>
        <v>#N/A</v>
      </c>
      <c r="P409" s="379"/>
      <c r="Q409" s="379"/>
      <c r="R409" s="379"/>
      <c r="S409" s="379"/>
      <c r="T409" s="379" t="e">
        <f>+SUM(P408:T408)</f>
        <v>#N/A</v>
      </c>
      <c r="U409" s="379"/>
      <c r="V409" s="379"/>
      <c r="W409" s="379"/>
      <c r="X409" s="379" t="e">
        <f>+SUM(U408:X408)</f>
        <v>#N/A</v>
      </c>
      <c r="Y409" s="379" t="e">
        <f>Y408</f>
        <v>#N/A</v>
      </c>
      <c r="Z409" s="379" t="e">
        <f>SUM(I408:Y408)</f>
        <v>#N/A</v>
      </c>
      <c r="AA409" s="376"/>
      <c r="AB409" s="377"/>
      <c r="AC409" s="377"/>
      <c r="AD409" s="377"/>
      <c r="AE409" s="377"/>
      <c r="AF409" s="377"/>
      <c r="AG409" s="377"/>
      <c r="AH409" s="377"/>
      <c r="AI409" s="377"/>
      <c r="AJ409" s="377"/>
      <c r="AK409" s="377"/>
      <c r="AL409" s="377"/>
      <c r="AM409" s="377"/>
    </row>
    <row r="410" spans="1:39" ht="14.4">
      <c r="C410" s="380"/>
      <c r="D410" s="380"/>
      <c r="E410" s="380"/>
      <c r="F410" s="381"/>
      <c r="G410" s="382"/>
      <c r="H410" s="382"/>
      <c r="I410" s="383"/>
      <c r="J410" s="383"/>
      <c r="K410" s="383"/>
      <c r="L410" s="383"/>
      <c r="M410" s="383"/>
      <c r="N410" s="384"/>
      <c r="O410" s="384"/>
      <c r="P410" s="383"/>
      <c r="Q410" s="383"/>
      <c r="R410" s="383"/>
      <c r="S410" s="383"/>
      <c r="T410" s="383"/>
      <c r="U410" s="383"/>
      <c r="V410" s="383"/>
      <c r="W410" s="383"/>
      <c r="X410" s="383"/>
      <c r="Y410" s="383"/>
      <c r="Z410" s="383" t="e">
        <f>+Z408-Z409</f>
        <v>#N/A</v>
      </c>
      <c r="AA410" s="385"/>
      <c r="AB410" s="377"/>
      <c r="AC410" s="377"/>
      <c r="AD410" s="377"/>
      <c r="AE410" s="377"/>
      <c r="AF410" s="377"/>
      <c r="AG410" s="377"/>
      <c r="AH410" s="377"/>
      <c r="AI410" s="377"/>
      <c r="AJ410" s="377"/>
      <c r="AK410" s="377"/>
      <c r="AL410" s="377"/>
      <c r="AM410" s="377"/>
    </row>
    <row r="411" spans="1:39" ht="14.4">
      <c r="D411" s="386"/>
      <c r="G411" s="387"/>
      <c r="H411" s="387"/>
      <c r="Z411" s="386"/>
      <c r="AA411" s="385"/>
    </row>
    <row r="412" spans="1:39" ht="14.4">
      <c r="D412" s="386"/>
      <c r="H412" s="388"/>
      <c r="I412" s="389"/>
      <c r="J412" s="389"/>
      <c r="K412" s="389"/>
      <c r="L412" s="389"/>
      <c r="M412" s="389"/>
      <c r="N412" s="389"/>
      <c r="O412" s="389"/>
      <c r="P412" s="389"/>
      <c r="Q412" s="389"/>
      <c r="R412" s="389"/>
      <c r="S412" s="389"/>
      <c r="T412" s="389"/>
      <c r="U412" s="389"/>
      <c r="V412" s="389"/>
      <c r="W412" s="389"/>
      <c r="X412" s="389"/>
      <c r="Y412" s="389"/>
    </row>
    <row r="413" spans="1:39" ht="14.4">
      <c r="D413" s="390"/>
      <c r="I413" s="391"/>
      <c r="J413" s="391"/>
      <c r="K413" s="391"/>
      <c r="L413" s="391"/>
      <c r="M413" s="391"/>
      <c r="N413" s="391"/>
      <c r="O413" s="391"/>
      <c r="P413" s="391"/>
      <c r="Q413" s="391"/>
      <c r="R413" s="391"/>
      <c r="S413" s="391"/>
      <c r="T413" s="391"/>
      <c r="U413" s="391"/>
      <c r="V413" s="391"/>
      <c r="W413" s="391"/>
      <c r="X413" s="391"/>
      <c r="Y413" s="391"/>
      <c r="Z413" s="386"/>
    </row>
    <row r="414" spans="1:39" ht="15" customHeight="1">
      <c r="D414" s="390"/>
    </row>
  </sheetData>
  <autoFilter ref="A2:AM409" xr:uid="{F3859593-41F4-42F5-AFFA-389A9D2B1683}">
    <filterColumn colId="4" showButton="0"/>
    <filterColumn colId="8" showButton="0"/>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20" showButton="0"/>
    <filterColumn colId="21" showButton="0"/>
    <filterColumn colId="22" showButton="0"/>
  </autoFilter>
  <customSheetViews>
    <customSheetView guid="{0A2CCCB3-571A-4A67-B569-64E7C0BD6DFC}" scale="90" showGridLines="0" showAutoFilter="1" state="hidden">
      <pane xSplit="7" ySplit="2.5762711864406782" topLeftCell="I384" activePane="bottomRight" state="frozen"/>
      <selection pane="bottomRight" activeCell="G408" sqref="G408"/>
      <pageMargins left="0" right="0" top="0" bottom="0" header="0" footer="0"/>
      <pageSetup orientation="portrait" r:id="rId1"/>
      <autoFilter ref="A2:AM409" xr:uid="{E3B11DDD-A9DD-417B-A2CA-3F23E1A0C713}">
        <filterColumn colId="4" showButton="0"/>
        <filterColumn colId="8" showButton="0"/>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20" showButton="0"/>
        <filterColumn colId="21" showButton="0"/>
        <filterColumn colId="22" showButton="0"/>
      </autoFilter>
    </customSheetView>
    <customSheetView guid="{52ACAEC5-A07E-476F-A492-622AB5A07DC8}" scale="90" showGridLines="0" showAutoFilter="1" state="hidden">
      <pane xSplit="8" ySplit="3" topLeftCell="I384" activePane="bottomRight" state="frozen"/>
      <selection pane="bottomRight" activeCell="G408" sqref="G408"/>
      <pageMargins left="0" right="0" top="0" bottom="0" header="0" footer="0"/>
      <pageSetup orientation="portrait" r:id="rId2"/>
      <autoFilter ref="A2:AM409" xr:uid="{750D95F6-DBBC-423D-9EA3-73AB881DF81A}">
        <filterColumn colId="4" showButton="0"/>
        <filterColumn colId="8" showButton="0"/>
        <filterColumn colId="9"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20" showButton="0"/>
        <filterColumn colId="21" showButton="0"/>
        <filterColumn colId="22" showButton="0"/>
      </autoFilter>
    </customSheetView>
  </customSheetViews>
  <mergeCells count="8">
    <mergeCell ref="C1:Z1"/>
    <mergeCell ref="C2:C3"/>
    <mergeCell ref="E2:F2"/>
    <mergeCell ref="I2:O2"/>
    <mergeCell ref="P2:T2"/>
    <mergeCell ref="U2:X2"/>
    <mergeCell ref="Y2:Y3"/>
    <mergeCell ref="Z2:Z3"/>
  </mergeCells>
  <pageMargins left="0.7" right="0.7" top="0.75" bottom="0.75" header="0.3" footer="0.3"/>
  <pageSetup orientation="portrait"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5" Type="http://schemas.openxmlformats.org/package/2006/relationships/digital-signature/signature" Target="sig4.xml"/><Relationship Id="rId4" Type="http://schemas.openxmlformats.org/package/2006/relationships/digital-signature/signature" Target="sig5.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AZ8858DRl5QS2wWQfFypd8gnjg/75+TB+Wv6VUYxl5o=</DigestValue>
    </Reference>
    <Reference Type="http://www.w3.org/2000/09/xmldsig#Object" URI="#idOfficeObject">
      <DigestMethod Algorithm="http://www.w3.org/2001/04/xmlenc#sha256"/>
      <DigestValue>3qlZiw9mD1asTVEzoG1zidXnW04i1km8LIY1UAiIol8=</DigestValue>
    </Reference>
    <Reference Type="http://uri.etsi.org/01903#SignedProperties" URI="#idSignedProperties">
      <Transforms>
        <Transform Algorithm="http://www.w3.org/TR/2001/REC-xml-c14n-20010315"/>
      </Transforms>
      <DigestMethod Algorithm="http://www.w3.org/2001/04/xmlenc#sha256"/>
      <DigestValue>qs9JEUiAAkPciRriwqES/jqZIfNvd666W6VsrceqkUs=</DigestValue>
    </Reference>
    <Reference Type="http://www.w3.org/2000/09/xmldsig#Object" URI="#idValidSigLnImg">
      <DigestMethod Algorithm="http://www.w3.org/2001/04/xmlenc#sha256"/>
      <DigestValue>dX29nY/WgumfLkOTyUtyw1UGvCHYJ/zMVPNX1PuSAsw=</DigestValue>
    </Reference>
    <Reference Type="http://www.w3.org/2000/09/xmldsig#Object" URI="#idInvalidSigLnImg">
      <DigestMethod Algorithm="http://www.w3.org/2001/04/xmlenc#sha256"/>
      <DigestValue>FtyhtE+t140pE+PHIBpvTO27xV5IRoBqEMMEWjOZqfA=</DigestValue>
    </Reference>
  </SignedInfo>
  <SignatureValue>Zq6YGBOpnlEoCOvAXqLGJeP+LMa/kkLUTPGvwDoUKTj93gtQP6xjEXU+cQsDH0N2etT8P9Qvt4rI
EGQo4MyQgXR6MeqdHdTJ/ACSQcjeKXOoDCIxwoTYH1vd4nQYmDkZ0dtpKxBozmDw1I2s6k+49j2o
141d9YmZcslDxpu2I+ZKCAz/BcoHGuNpl4nCn90dCqZ2+bQ88rTKc5NRia/Z5XuAEttpaG+M3Muj
7+W1ae8dBoeThwjFneqU+V9g5qQta7lV/jpS2bhocJk+bGaBG2OAfUrXYAP6fHz+XJSeYSsZFahF
ThBNBf4BFXR9WQKGJbuyWnRi7WbxkMnB5mlz2g==</SignatureValue>
  <KeyInfo>
    <X509Data>
      <X509Certificate>MIIHsjCCBZqgAwIBAgIRAMnNkFNnFQiGRLhX/r+4a68wDQYJKoZIhvcNAQELBQAwgYUxCzAJBgNVBAYTAlBZMQ0wCwYDVQQKEwRJQ1BQMTgwNgYDVQQLEy9QcmVzdGFkb3IgQ3VhbGlmaWNhZG8gZGUgU2VydmljaW9zIGRlIENvbmZpYW56YTEVMBMGA1UEAxMMQ09ERTEwMCBTLkEuMRYwFAYDVQQFEw1SVUM4MDA4MDYxMC03MB4XDTIzMDUxMTE5MjYzNVoXDTI1MDUxMTE5MjYzNVowgcYxCzAJBgNVBAYTAlBZMTYwNAYDVQQKDC1DRVJUSUZJQ0FETyBDVUFMSUZJQ0FETyBERSBGSVJNQSBFTEVDVFLDk05JQ0ExCzAJBgNVBAsTAkYyMRkwFwYDVQQEExBTQU5DSEVaIENIQVBBUlJPMRgwFgYDVQQqEw9EQUhJQU5BIEZBQklBTkExKTAnBgNVBAMTIERBSElBTkEgRkFCSUFOQSBTQU5DSEVaIENIQVBBUlJPMRIwEAYDVQQFEwlDSTUyNDY3NzAwggEiMA0GCSqGSIb3DQEBAQUAA4IBDwAwggEKAoIBAQC8o4GbgdJ25tfrCcwwS/Nhq2U6qW/x6LgFSnue1Jd3y9EGxCPjpQe1nf5PmdHB+R27UZQ34c8/GJaKdbmvIcyAzdqVaFPY5RGgoekl69Agk2ivHFqprHuwFJ8myKRVcuZRRZi2E2BzXpail9ncoDVhosKgcdGWUJtiKWuoxZzyeLGJTO/CfIbQ7bIQwB02atBMqieXDu+EuNwi3XlSFpBYAu90Nkuo8KoCJ/hKzVWUm23t0lluM8gUMBneAGpoIJfvn+H5mY0dsvCgfUCv2uI4VWzDbKY+jmqVA2wNa4wQXJVt/IOvGI6ybPPVM8TgpJjMXYiJjzy9o7e48DMMsqx3AgMBAAGjggLYMIIC1DAMBgNVHRMBAf8EAjAAMB0GA1UdDgQWBBT7weqFNQPFpO5dQyTc+7LWuT7dzDAfBgNVHSMEGDAWgBS+NVRiaGDnJtMxwV+XseL2ZM4H9TAOBgNVHQ8BAf8EBAMCBeAwTwYDVR0RBEgwRoEXREFIWVNBTkNIRVoyMEBHTUFJTC5DT02kKzApMScwJQYDVQQNDB5GSVJNQSBFTEVDVFLDk05JQ0EgQ1VBTElGSUNBREEwgfcGA1UdIASB7zCB7DCB6QYLKwYBBAGDrnABAQQwgdkwRgYIKwYBBQUHAgEWOmh0dHBzOi8vY29kZTEwMC5jb20ucHkvcmVwb3NpdG9yaW8tZGUtZG9jdW1lbnRvcy1wdWJsaWNvcy8wgY4GCCsGAQUFBwICMIGBDH9jZXJ0aWZpY2FkbyBjdWFsaWZpY2FkbyBkZSBmaXJtYSBlbGVjdHLDs25pY2EgdGlwbyBGMi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EMIGJBggrBgEFBQcBAQR9MHswOQYIKwYBBQUHMAGGLWh0dHA6Ly9vY3NwLmNvZGUxMDAuY29tLnB5L29jc3AvY2EtY29kZTEwMC1zYTA+BggrBgEFBQcwAoYyaHR0cDovL3BjYTEuY29kZTEwMC5jb20ucHkvY2VydHMvY2EtY29kZTEwMC1zYS5jZXIwDQYJKoZIhvcNAQELBQADggIBANsG58IPI4kQUWOcUd7aW47ozK4Ki23O2Qlrk3ffEgD8zZiOpmGia72MJDVlgnLBW80WiTHvOLEJRH6YKEseYnc4LOS9XmXtCQ8Vu8MGs9M9Q6a2lA1tqbWUmILPr+gWnoZfsdbmUoW7dTh7H/9HSOMAmdC+F7r04LNcEDNG/8JK3aaGJAD+OIM85zQfhinVy2uEGK1j1Twhk4tx08JBjtjQ//GbV4wKTQF7zoVzVuS3Sg1D+cAK5yl7A6xr+KQFn6LE6JDPcNg5g51ogvSPKmQ6RXVEtaPl+XpTfGqbpV8kX349TAeY1cy5euVSPLQ+vVLC2tZARlzQrzXACrzrn6ITl5vPP8KHz0xJNztlt6XFX5RjJ3daqefdX6PGTwnBoTEbzduowiuNM1qKsaM9cZ3vt4dmcaD2NLEqh+/dDUeoy3JB8DORotWk13Ed8VnEoMtPxNvhKhfz70Ow+kVTJpwt3vLuNJJT471DWFZs5XhjAXqtJHNFrhsAgjr8SyB7uTg0OvHnnPqlLtH+21WovDiuiF5/kbuuFl78mkIRefcUhqpEfrv/ymM+MC5LjNrKwCeyD48VFxM8PLeNUdqONlUflXFU2N8YYo3b0zfho+Ns6RHVtVp3+zLqR46WRwLDaqIKyPEDj1Q1xBZ7CQ4Ablood2Xqvp6oL3ZkBXZHed0f</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QbM+i5yYYJURVnHpAGSr+AhSp8iRw6RualS3p9ZTjnE=</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8+Y2NdpiSmtepOg2Q/1X94709YUFf08PlLUIzucK1u0=</DigestValue>
      </Reference>
      <Reference URI="/xl/drawings/drawing2.xml?ContentType=application/vnd.openxmlformats-officedocument.drawing+xml">
        <DigestMethod Algorithm="http://www.w3.org/2001/04/xmlenc#sha256"/>
        <DigestValue>ZkL68nKGwArs3N91frT3O4YV7SBkTzjqamTI1s0NOjo=</DigestValue>
      </Reference>
      <Reference URI="/xl/drawings/drawing3.xml?ContentType=application/vnd.openxmlformats-officedocument.drawing+xml">
        <DigestMethod Algorithm="http://www.w3.org/2001/04/xmlenc#sha256"/>
        <DigestValue>oce6UBBBkN35/KsQetJC8NcOUE+1pQSiaspKMA0NGnE=</DigestValue>
      </Reference>
      <Reference URI="/xl/drawings/drawing4.xml?ContentType=application/vnd.openxmlformats-officedocument.drawing+xml">
        <DigestMethod Algorithm="http://www.w3.org/2001/04/xmlenc#sha256"/>
        <DigestValue>EdIdlF1dgrZBz47qfNyXfFp4BEYk8/s95m3J1vdSu8I=</DigestValue>
      </Reference>
      <Reference URI="/xl/drawings/drawing5.xml?ContentType=application/vnd.openxmlformats-officedocument.drawing+xml">
        <DigestMethod Algorithm="http://www.w3.org/2001/04/xmlenc#sha256"/>
        <DigestValue>Q0M4WgforAIjZxV6RviIpH8RInvrXCeKN1ztVp+dHXs=</DigestValue>
      </Reference>
      <Reference URI="/xl/drawings/drawing6.xml?ContentType=application/vnd.openxmlformats-officedocument.drawing+xml">
        <DigestMethod Algorithm="http://www.w3.org/2001/04/xmlenc#sha256"/>
        <DigestValue>DWsBpR64uy1HSfStK8+qf3OVxc3XvVlaXQ3RW9Jq8QU=</DigestValue>
      </Reference>
      <Reference URI="/xl/drawings/drawing7.xml?ContentType=application/vnd.openxmlformats-officedocument.drawing+xml">
        <DigestMethod Algorithm="http://www.w3.org/2001/04/xmlenc#sha256"/>
        <DigestValue>cS4kMPDmA3uvVcpiHYXam+MHSJz6ZuZxkazuRevuCsk=</DigestValue>
      </Reference>
      <Reference URI="/xl/drawings/drawing8.xml?ContentType=application/vnd.openxmlformats-officedocument.drawing+xml">
        <DigestMethod Algorithm="http://www.w3.org/2001/04/xmlenc#sha256"/>
        <DigestValue>QPFvBJyh1frm1zfBUZiBPxEyrhpRjTfhkDSyI7TNEuU=</DigestValue>
      </Reference>
      <Reference URI="/xl/drawings/drawing9.xml?ContentType=application/vnd.openxmlformats-officedocument.drawing+xml">
        <DigestMethod Algorithm="http://www.w3.org/2001/04/xmlenc#sha256"/>
        <DigestValue>eSqAb0raEu5n1ioGW6q/TNktZ3ed5Phul2/ai+LRslY=</DigestValue>
      </Reference>
      <Reference URI="/xl/drawings/vmlDrawing1.vml?ContentType=application/vnd.openxmlformats-officedocument.vmlDrawing">
        <DigestMethod Algorithm="http://www.w3.org/2001/04/xmlenc#sha256"/>
        <DigestValue>iKtd3p9bDhBvWFKLbuwt2tKMEWtxNTvN5NZarBq06TI=</DigestValue>
      </Reference>
      <Reference URI="/xl/media/image1.png?ContentType=image/png">
        <DigestMethod Algorithm="http://www.w3.org/2001/04/xmlenc#sha256"/>
        <DigestValue>Z0BjTa2MrSoBCsJR0SBxUbgGXZf7T0aOlhk5ozDpDcI=</DigestValue>
      </Reference>
      <Reference URI="/xl/media/image2.emf?ContentType=image/x-emf">
        <DigestMethod Algorithm="http://www.w3.org/2001/04/xmlenc#sha256"/>
        <DigestValue>HXA3IasaEG5jyQqWYDXg/9HVARx55cJ58wTeczUUkZc=</DigestValue>
      </Reference>
      <Reference URI="/xl/media/image3.png?ContentType=image/png">
        <DigestMethod Algorithm="http://www.w3.org/2001/04/xmlenc#sha256"/>
        <DigestValue>QdwHpdjTO4/okzb0OcthhBsP03OsG3LTKmcoe4hQjV8=</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10.bin?ContentType=application/vnd.openxmlformats-officedocument.spreadsheetml.printerSettings">
        <DigestMethod Algorithm="http://www.w3.org/2001/04/xmlenc#sha256"/>
        <DigestValue>OQGkaOQoVvQs0nDQPt9BBheqUPoUKhioyVExE2X2kgA=</DigestValue>
      </Reference>
      <Reference URI="/xl/printerSettings/printerSettings11.bin?ContentType=application/vnd.openxmlformats-officedocument.spreadsheetml.printerSettings">
        <DigestMethod Algorithm="http://www.w3.org/2001/04/xmlenc#sha256"/>
        <DigestValue>9yjjssqgVLrlwdP86N2GOKU1tKS31g/+Va06di8PmHw=</DigestValue>
      </Reference>
      <Reference URI="/xl/printerSettings/printerSettings12.bin?ContentType=application/vnd.openxmlformats-officedocument.spreadsheetml.printerSettings">
        <DigestMethod Algorithm="http://www.w3.org/2001/04/xmlenc#sha256"/>
        <DigestValue>OQGkaOQoVvQs0nDQPt9BBheqUPoUKhioyVExE2X2kgA=</DigestValue>
      </Reference>
      <Reference URI="/xl/printerSettings/printerSettings13.bin?ContentType=application/vnd.openxmlformats-officedocument.spreadsheetml.printerSettings">
        <DigestMethod Algorithm="http://www.w3.org/2001/04/xmlenc#sha256"/>
        <DigestValue>q15ETqBbj7TeYhhRCu2x+zEh2/q6ZKAUtyN2yQT++jg=</DigestValue>
      </Reference>
      <Reference URI="/xl/printerSettings/printerSettings14.bin?ContentType=application/vnd.openxmlformats-officedocument.spreadsheetml.printerSettings">
        <DigestMethod Algorithm="http://www.w3.org/2001/04/xmlenc#sha256"/>
        <DigestValue>WDyTbIhfp/xyaKZ0CboxuAeQHnoKrnKwGzttPmkgWsc=</DigestValue>
      </Reference>
      <Reference URI="/xl/printerSettings/printerSettings15.bin?ContentType=application/vnd.openxmlformats-officedocument.spreadsheetml.printerSettings">
        <DigestMethod Algorithm="http://www.w3.org/2001/04/xmlenc#sha256"/>
        <DigestValue>q15ETqBbj7TeYhhRCu2x+zEh2/q6ZKAUtyN2yQT++jg=</DigestValue>
      </Reference>
      <Reference URI="/xl/printerSettings/printerSettings16.bin?ContentType=application/vnd.openxmlformats-officedocument.spreadsheetml.printerSettings">
        <DigestMethod Algorithm="http://www.w3.org/2001/04/xmlenc#sha256"/>
        <DigestValue>9BEDvEtLT0sYKxzC33m1GXOVCEz7eNWpAlAQTHxciJc=</DigestValue>
      </Reference>
      <Reference URI="/xl/printerSettings/printerSettings17.bin?ContentType=application/vnd.openxmlformats-officedocument.spreadsheetml.printerSettings">
        <DigestMethod Algorithm="http://www.w3.org/2001/04/xmlenc#sha256"/>
        <DigestValue>9BEDvEtLT0sYKxzC33m1GXOVCEz7eNWpAlAQTHxciJc=</DigestValue>
      </Reference>
      <Reference URI="/xl/printerSettings/printerSettings18.bin?ContentType=application/vnd.openxmlformats-officedocument.spreadsheetml.printerSettings">
        <DigestMethod Algorithm="http://www.w3.org/2001/04/xmlenc#sha256"/>
        <DigestValue>9BEDvEtLT0sYKxzC33m1GXOVCEz7eNWpAlAQTHxciJc=</DigestValue>
      </Reference>
      <Reference URI="/xl/printerSettings/printerSettings19.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20.bin?ContentType=application/vnd.openxmlformats-officedocument.spreadsheetml.printerSettings">
        <DigestMethod Algorithm="http://www.w3.org/2001/04/xmlenc#sha256"/>
        <DigestValue>9BEDvEtLT0sYKxzC33m1GXOVCEz7eNWpAlAQTHxciJc=</DigestValue>
      </Reference>
      <Reference URI="/xl/printerSettings/printerSettings21.bin?ContentType=application/vnd.openxmlformats-officedocument.spreadsheetml.printerSettings">
        <DigestMethod Algorithm="http://www.w3.org/2001/04/xmlenc#sha256"/>
        <DigestValue>9BEDvEtLT0sYKxzC33m1GXOVCEz7eNWpAlAQTHxciJc=</DigestValue>
      </Reference>
      <Reference URI="/xl/printerSettings/printerSettings22.bin?ContentType=application/vnd.openxmlformats-officedocument.spreadsheetml.printerSettings">
        <DigestMethod Algorithm="http://www.w3.org/2001/04/xmlenc#sha256"/>
        <DigestValue>OQGkaOQoVvQs0nDQPt9BBheqUPoUKhioyVExE2X2kgA=</DigestValue>
      </Reference>
      <Reference URI="/xl/printerSettings/printerSettings23.bin?ContentType=application/vnd.openxmlformats-officedocument.spreadsheetml.printerSettings">
        <DigestMethod Algorithm="http://www.w3.org/2001/04/xmlenc#sha256"/>
        <DigestValue>9yjjssqgVLrlwdP86N2GOKU1tKS31g/+Va06di8PmHw=</DigestValue>
      </Reference>
      <Reference URI="/xl/printerSettings/printerSettings24.bin?ContentType=application/vnd.openxmlformats-officedocument.spreadsheetml.printerSettings">
        <DigestMethod Algorithm="http://www.w3.org/2001/04/xmlenc#sha256"/>
        <DigestValue>OQGkaOQoVvQs0nDQPt9BBheqUPoUKhioyVExE2X2kgA=</DigestValue>
      </Reference>
      <Reference URI="/xl/printerSettings/printerSettings25.bin?ContentType=application/vnd.openxmlformats-officedocument.spreadsheetml.printerSettings">
        <DigestMethod Algorithm="http://www.w3.org/2001/04/xmlenc#sha256"/>
        <DigestValue>OQGkaOQoVvQs0nDQPt9BBheqUPoUKhioyVExE2X2kgA=</DigestValue>
      </Reference>
      <Reference URI="/xl/printerSettings/printerSettings26.bin?ContentType=application/vnd.openxmlformats-officedocument.spreadsheetml.printerSettings">
        <DigestMethod Algorithm="http://www.w3.org/2001/04/xmlenc#sha256"/>
        <DigestValue>9yjjssqgVLrlwdP86N2GOKU1tKS31g/+Va06di8PmHw=</DigestValue>
      </Reference>
      <Reference URI="/xl/printerSettings/printerSettings27.bin?ContentType=application/vnd.openxmlformats-officedocument.spreadsheetml.printerSettings">
        <DigestMethod Algorithm="http://www.w3.org/2001/04/xmlenc#sha256"/>
        <DigestValue>OQGkaOQoVvQs0nDQPt9BBheqUPoUKhioyVExE2X2kgA=</DigestValue>
      </Reference>
      <Reference URI="/xl/printerSettings/printerSettings3.bin?ContentType=application/vnd.openxmlformats-officedocument.spreadsheetml.printerSettings">
        <DigestMethod Algorithm="http://www.w3.org/2001/04/xmlenc#sha256"/>
        <DigestValue>GyyR84UYFfbFvVrs+ip9vPggIMAXC0nxkmeUVNsGxCc=</DigestValue>
      </Reference>
      <Reference URI="/xl/printerSettings/printerSettings4.bin?ContentType=application/vnd.openxmlformats-officedocument.spreadsheetml.printerSettings">
        <DigestMethod Algorithm="http://www.w3.org/2001/04/xmlenc#sha256"/>
        <DigestValue>OQGkaOQoVvQs0nDQPt9BBheqUPoUKhioyVExE2X2kgA=</DigestValue>
      </Reference>
      <Reference URI="/xl/printerSettings/printerSettings5.bin?ContentType=application/vnd.openxmlformats-officedocument.spreadsheetml.printerSettings">
        <DigestMethod Algorithm="http://www.w3.org/2001/04/xmlenc#sha256"/>
        <DigestValue>9yjjssqgVLrlwdP86N2GOKU1tKS31g/+Va06di8PmHw=</DigestValue>
      </Reference>
      <Reference URI="/xl/printerSettings/printerSettings6.bin?ContentType=application/vnd.openxmlformats-officedocument.spreadsheetml.printerSettings">
        <DigestMethod Algorithm="http://www.w3.org/2001/04/xmlenc#sha256"/>
        <DigestValue>OQGkaOQoVvQs0nDQPt9BBheqUPoUKhioyVExE2X2kgA=</DigestValue>
      </Reference>
      <Reference URI="/xl/printerSettings/printerSettings7.bin?ContentType=application/vnd.openxmlformats-officedocument.spreadsheetml.printerSettings">
        <DigestMethod Algorithm="http://www.w3.org/2001/04/xmlenc#sha256"/>
        <DigestValue>q15ETqBbj7TeYhhRCu2x+zEh2/q6ZKAUtyN2yQT++jg=</DigestValue>
      </Reference>
      <Reference URI="/xl/printerSettings/printerSettings8.bin?ContentType=application/vnd.openxmlformats-officedocument.spreadsheetml.printerSettings">
        <DigestMethod Algorithm="http://www.w3.org/2001/04/xmlenc#sha256"/>
        <DigestValue>WDyTbIhfp/xyaKZ0CboxuAeQHnoKrnKwGzttPmkgWsc=</DigestValue>
      </Reference>
      <Reference URI="/xl/printerSettings/printerSettings9.bin?ContentType=application/vnd.openxmlformats-officedocument.spreadsheetml.printerSettings">
        <DigestMethod Algorithm="http://www.w3.org/2001/04/xmlenc#sha256"/>
        <DigestValue>q15ETqBbj7TeYhhRCu2x+zEh2/q6ZKAUtyN2yQT++jg=</DigestValue>
      </Reference>
      <Reference URI="/xl/sharedStrings.xml?ContentType=application/vnd.openxmlformats-officedocument.spreadsheetml.sharedStrings+xml">
        <DigestMethod Algorithm="http://www.w3.org/2001/04/xmlenc#sha256"/>
        <DigestValue>u0gaT9+gaAb16+0llfFAMK4XfjCfdxAMoKFqgQLF/CU=</DigestValue>
      </Reference>
      <Reference URI="/xl/styles.xml?ContentType=application/vnd.openxmlformats-officedocument.spreadsheetml.styles+xml">
        <DigestMethod Algorithm="http://www.w3.org/2001/04/xmlenc#sha256"/>
        <DigestValue>XDA/ibP0X75+6SpCtSzPD2q/YQx+24+BpKzaGxJ7L6A=</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xX9VBzPAmUPYUWRj4BFISG2d7q/VjIWJlAK0O2xh1JE=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dla6smiaSAX0vtO1FFjcRmAxuFquP+NfH+Ds12PRttY=</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VFRxVyC90vatQ3Z49Qk2s8nHscJRWs7zjG5JFgOxuYk=</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m1FQh6/93OanUtszvQJAMSLEMvT0fp9bTdEUNev6hNk=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bbXSmliB2VlhPnXFToNXo5xoOAdWTz6CA5Vk7zkIFfU=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jb/YVqGE0cGgzcdKFQhSCJSZEwt9jqkrCST2tCTYeFs=</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TyNXRUyEmfiPFoCMOr029GBqgxPPpyXuf0llK7a6WrM=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SUg9/0UQUVfs7X8t1HgtpMEEj3g2elvv3gZ20i2lWL0=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cI2Vj5AgTGyfCc/9SIsQOrWEJs8oSGRX7/W+dlAbIjw=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RQlOiroLMT5kfaQVhEqdLY7S3pammVddrYvo53aMp+A=</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eDBPRlwIBDAvNSOYw+G4f1y7+1U+6wSfd3qqYAiH8AM=</DigestValue>
      </Reference>
      <Reference URI="/xl/worksheets/sheet1.xml?ContentType=application/vnd.openxmlformats-officedocument.spreadsheetml.worksheet+xml">
        <DigestMethod Algorithm="http://www.w3.org/2001/04/xmlenc#sha256"/>
        <DigestValue>QZDeBmQpglFJ0ycKnTf7bM+kZmB9gXDqLTWNHelusZg=</DigestValue>
      </Reference>
      <Reference URI="/xl/worksheets/sheet10.xml?ContentType=application/vnd.openxmlformats-officedocument.spreadsheetml.worksheet+xml">
        <DigestMethod Algorithm="http://www.w3.org/2001/04/xmlenc#sha256"/>
        <DigestValue>y+fqSB9PT3I9/0RwCTSgQdTy+7QvMDC8prittqJlpns=</DigestValue>
      </Reference>
      <Reference URI="/xl/worksheets/sheet11.xml?ContentType=application/vnd.openxmlformats-officedocument.spreadsheetml.worksheet+xml">
        <DigestMethod Algorithm="http://www.w3.org/2001/04/xmlenc#sha256"/>
        <DigestValue>LwcOexph/XpxA8GPm6DA/VS9MzkdulIXBS37XiOvgGw=</DigestValue>
      </Reference>
      <Reference URI="/xl/worksheets/sheet12.xml?ContentType=application/vnd.openxmlformats-officedocument.spreadsheetml.worksheet+xml">
        <DigestMethod Algorithm="http://www.w3.org/2001/04/xmlenc#sha256"/>
        <DigestValue>2B0NhXOGinzK5h8xXDDPsHZxayh2dpCh/eL2moo4Evw=</DigestValue>
      </Reference>
      <Reference URI="/xl/worksheets/sheet13.xml?ContentType=application/vnd.openxmlformats-officedocument.spreadsheetml.worksheet+xml">
        <DigestMethod Algorithm="http://www.w3.org/2001/04/xmlenc#sha256"/>
        <DigestValue>4CdUzr3DwTsgL1OPU584qsFwsLnFZBJ8d/WcIjbByfc=</DigestValue>
      </Reference>
      <Reference URI="/xl/worksheets/sheet2.xml?ContentType=application/vnd.openxmlformats-officedocument.spreadsheetml.worksheet+xml">
        <DigestMethod Algorithm="http://www.w3.org/2001/04/xmlenc#sha256"/>
        <DigestValue>xcnwZ9aGWea4tUItR3JjSofJgx8pfWVHyDm3TXacHl0=</DigestValue>
      </Reference>
      <Reference URI="/xl/worksheets/sheet3.xml?ContentType=application/vnd.openxmlformats-officedocument.spreadsheetml.worksheet+xml">
        <DigestMethod Algorithm="http://www.w3.org/2001/04/xmlenc#sha256"/>
        <DigestValue>LaafsUW6UMaEG4QLGjnu4gz4aB91pdJKkWiKTM8x7gs=</DigestValue>
      </Reference>
      <Reference URI="/xl/worksheets/sheet4.xml?ContentType=application/vnd.openxmlformats-officedocument.spreadsheetml.worksheet+xml">
        <DigestMethod Algorithm="http://www.w3.org/2001/04/xmlenc#sha256"/>
        <DigestValue>Yd+qXSZQM0epv+cubZZ8BjgZRUV4E/HIKCUlRl9SlBg=</DigestValue>
      </Reference>
      <Reference URI="/xl/worksheets/sheet5.xml?ContentType=application/vnd.openxmlformats-officedocument.spreadsheetml.worksheet+xml">
        <DigestMethod Algorithm="http://www.w3.org/2001/04/xmlenc#sha256"/>
        <DigestValue>BIotFw1o8vPVdX4ct0Z7URDxTlKGl5cwuoZ/EWI9jdE=</DigestValue>
      </Reference>
      <Reference URI="/xl/worksheets/sheet6.xml?ContentType=application/vnd.openxmlformats-officedocument.spreadsheetml.worksheet+xml">
        <DigestMethod Algorithm="http://www.w3.org/2001/04/xmlenc#sha256"/>
        <DigestValue>/u8m2Kv8kOutZ6S/lNq21HnPwH6ADCDb9Lm/FUKtH28=</DigestValue>
      </Reference>
      <Reference URI="/xl/worksheets/sheet7.xml?ContentType=application/vnd.openxmlformats-officedocument.spreadsheetml.worksheet+xml">
        <DigestMethod Algorithm="http://www.w3.org/2001/04/xmlenc#sha256"/>
        <DigestValue>afF5Li/7Mn9aIQ4Gk6oLEMWslLlgYlSPx3Y/cgUkBAY=</DigestValue>
      </Reference>
      <Reference URI="/xl/worksheets/sheet8.xml?ContentType=application/vnd.openxmlformats-officedocument.spreadsheetml.worksheet+xml">
        <DigestMethod Algorithm="http://www.w3.org/2001/04/xmlenc#sha256"/>
        <DigestValue>6NwVDEbmfCYKTtd8PaaMokrzPnBI+QaG//py2qZmXJs=</DigestValue>
      </Reference>
      <Reference URI="/xl/worksheets/sheet9.xml?ContentType=application/vnd.openxmlformats-officedocument.spreadsheetml.worksheet+xml">
        <DigestMethod Algorithm="http://www.w3.org/2001/04/xmlenc#sha256"/>
        <DigestValue>26zsQEJR6AeEfWgxMLJIL2BoH8/yGyKzswQS7CIL1j4=</DigestValue>
      </Reference>
    </Manifest>
    <SignatureProperties>
      <SignatureProperty Id="idSignatureTime" Target="#idPackageSignature">
        <mdssi:SignatureTime xmlns:mdssi="http://schemas.openxmlformats.org/package/2006/digital-signature">
          <mdssi:Format>YYYY-MM-DDThh:mm:ssTZD</mdssi:Format>
          <mdssi:Value>2025-03-31T12:34:57Z</mdssi:Value>
        </mdssi:SignatureTime>
      </SignatureProperty>
    </SignatureProperties>
  </Object>
  <Object Id="idOfficeObject">
    <SignatureProperties>
      <SignatureProperty Id="idOfficeV1Details" Target="#idPackageSignature">
        <SignatureInfoV1 xmlns="http://schemas.microsoft.com/office/2006/digsig">
          <SetupID>{924F148D-B890-4156-8E0F-B52AA5E28554}</SetupID>
          <SignatureText>Dahiana Sánchez</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2025-03-31T12:34:57Z</xd:SigningTime>
          <xd:SigningCertificate>
            <xd:Cert>
              <xd:CertDigest>
                <DigestMethod Algorithm="http://www.w3.org/2001/04/xmlenc#sha256"/>
                <DigestValue>dJ9yXvegHlgOHjcZk17y67OD6UHqmLjWRpwgAtUwVWc=</DigestValue>
              </xd:CertDigest>
              <xd:IssuerSerial>
                <X509IssuerName>SERIALNUMBER=RUC80080610-7, CN=CODE100 S.A., OU=Prestador Cualificado de Servicios de Confianza, O=ICPP, C=PY</X509IssuerName>
                <X509SerialNumber>268242175283590528351552862199679052719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FwBAACfAAAAAAAAAAAAAABtGAAALAsAACBFTUYAAAEAbBkAAJoAAAAGAAAAAAAAAAAAAAAAAAAAgAcAADgEAABYAQAAwQAAAAAAAAAAAAAAAAAAAMA/BQDo8QIACgAAABAAAAAAAAAAAAAAAEsAAAAQAAAAAAAAAAUAAAAeAAAAGAAAAAAAAAAAAAAAXQEAAKAAAAAnAAAAGAAAAAEAAAAAAAAAAAAAAAAAAAAlAAAADAAAAAEAAABMAAAAZAAAAAAAAAAAAAAAXAEAAJ8AAAAAAAAAAAAAAF0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cAQAAnwAAAAAAAAAAAAAAXQEAAKAAAAAhAPAAAAAAAAAAAAAAAIA/AAAAAAAAAAAAAIA/AAAAAAAAAAAAAAAAAAAAAAAAAAAAAAAAAAAAAAAAAAAlAAAADAAAAAAAAIAoAAAADAAAAAEAAAAnAAAAGAAAAAEAAAAAAAAA8PDwAAAAAAAlAAAADAAAAAEAAABMAAAAZAAAAAAAAAAAAAAAXAEAAJ8AAAAAAAAAAAAAAF0BAACgAAAAIQDwAAAAAAAAAAAAAACAPwAAAAAAAAAAAACAPwAAAAAAAAAAAAAAAAAAAAAAAAAAAAAAAAAAAAAAAAAAJQAAAAwAAAAAAACAKAAAAAwAAAABAAAAJwAAABgAAAABAAAAAAAAAPDw8AAAAAAAJQAAAAwAAAABAAAATAAAAGQAAAAAAAAAAAAAAFwBAACfAAAAAAAAAAAAAABdAQAAoAAAACEA8AAAAAAAAAAAAAAAgD8AAAAAAAAAAAAAgD8AAAAAAAAAAAAAAAAAAAAAAAAAAAAAAAAAAAAAAAAAACUAAAAMAAAAAAAAgCgAAAAMAAAAAQAAACcAAAAYAAAAAQAAAAAAAADw8PAAAAAAACUAAAAMAAAAAQAAAEwAAABkAAAAAAAAAAAAAABcAQAAnwAAAAAAAAAAAAAAXQEAAKAAAAAhAPAAAAAAAAAAAAAAAIA/AAAAAAAAAAAAAIA/AAAAAAAAAAAAAAAAAAAAAAAAAAAAAAAAAAAAAAAAAAAlAAAADAAAAAAAAIAoAAAADAAAAAEAAAAnAAAAGAAAAAEAAAAAAAAA////AAAAAAAlAAAADAAAAAEAAABMAAAAZAAAAAAAAAAAAAAAXAEAAJ8AAAAAAAAAAAAAAF0BAACgAAAAIQDwAAAAAAAAAAAAAACAPwAAAAAAAAAAAACAPwAAAAAAAAAAAAAAAAAAAAAAAAAAAAAAAAAAAAAAAAAAJQAAAAwAAAAAAACAKAAAAAwAAAABAAAAJwAAABgAAAABAAAAAAAAAP///wAAAAAAJQAAAAwAAAABAAAATAAAAGQAAAAAAAAAAAAAAFwBAACfAAAAAAAAAAAAAABd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YX2jkH2AAAABQAAAAkAAABMAAAAAAAAAAAAAAAAAAAA//////////9gAAAAMwAxAC8AMwAvADIAMAAyADUAAAAHAAAABwAAAAUAAAAHAAAABQAAAAcAAAAHAAAABwAAAAcAAABLAAAAQAAAADAAAAAFAAAAIAAAAAEAAAABAAAAEAAAAAAAAAAAAAAAXQEAAKAAAAAAAAAAAAAAAF0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hfaOQQwAAABbAAAAAQAAAEwAAAAEAAAACwAAADcAAAAiAAAAWwAAAFAAAABYACBp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MQAAABWAAAAMAAAADsAAACV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MUAAABXAAAAJQAAAAwAAAAEAAAAVAAAAKgAAAAxAAAAOwAAAMMAAABWAAAAAQAAAFVVj0GF9o5BMQAAADsAAAAPAAAATAAAAAAAAAAAAAAAAAAAAP//////////bAAAAEQAYQBoAGkAYQBuAGEAIABTAOEAbgBjAGgAZQB6AAAADgAAAAoAAAALAAAABQAAAAoAAAALAAAACgAAAAUAAAALAAAACgAAAAsAAAAJAAAACwAAAAoAAAAJAAAASwAAAEAAAAAwAAAABQAAACAAAAABAAAAAQAAABAAAAAAAAAAAAAAAF0BAACgAAAAAAAAAAAAAABdAQAAoAAAACUAAAAMAAAAAgAAACcAAAAYAAAABQAAAAAAAAD///8AAAAAACUAAAAMAAAABQAAAEwAAABkAAAAAAAAAGEAAABcAQAAmwAAAAAAAABhAAAAXQEAADsAAAAhAPAAAAAAAAAAAAAAAIA/AAAAAAAAAAAAAIA/AAAAAAAAAAAAAAAAAAAAAAAAAAAAAAAAAAAAAAAAAAAlAAAADAAAAAAAAIAoAAAADAAAAAUAAAAnAAAAGAAAAAUAAAAAAAAA////AAAAAAAlAAAADAAAAAUAAABMAAAAZAAAAA4AAABhAAAAPwEAAHEAAAAOAAAAYQAAADIBAAARAAAAIQDwAAAAAAAAAAAAAACAPwAAAAAAAAAAAACAPwAAAAAAAAAAAAAAAAAAAAAAAAAAAAAAAAAAAAAAAAAAJQAAAAwAAAAAAACAKAAAAAwAAAAFAAAAJwAAABgAAAAFAAAAAAAAAP///wAAAAAAJQAAAAwAAAAFAAAATAAAAGQAAAAOAAAAdgAAAD8BAACGAAAADgAAAHYAAAAyAQAAEQAAACEA8AAAAAAAAAAAAAAAgD8AAAAAAAAAAAAAgD8AAAAAAAAAAAAAAAAAAAAAAAAAAAAAAAAAAAAAAAAAACUAAAAMAAAAAAAAgCgAAAAMAAAABQAAACcAAAAYAAAABQAAAAAAAAD///8AAAAAACUAAAAMAAAABQAAAEwAAABkAAAADgAAAIsAAABOAQAAmwAAAA4AAACLAAAAQQEAABEAAAAhAPAAAAAAAAAAAAAAAIA/AAAAAAAAAAAAAIA/AAAAAAAAAAAAAAAAAAAAAAAAAAAAAAAAAAAAAAAAAAAlAAAADAAAAAAAAIAoAAAADAAAAAUAAAAlAAAADAAAAAEAAAAYAAAADAAAAAAAAAASAAAADAAAAAEAAAAWAAAADAAAAAAAAABUAAAAXAEAAA8AAACLAAAATQEAAJsAAAABAAAAVVWPQYX2jkEPAAAAiwAAAC0AAABMAAAABAAAAA4AAACLAAAATwEAAJwAAACoAAAARgBpAHIAbQBhAGQAbwAgAHAAbwByADoAIABEAEEASABJAEEATgBBACAARgBBAEIASQBBAE4AQQAgAFMAQQBOAEMASABFAFoAIABDAEgAQQBQAEEAUgBSAE8AAAAGAAAAAwAAAAUAAAALAAAABwAAAAgAAAAIAAAABAAAAAgAAAAIAAAABQAAAAMAAAAEAAAACQAAAAgAAAAJAAAAAwAAAAgAAAAKAAAACAAAAAQAAAAGAAAACAAAAAcAAAADAAAACAAAAAoAAAAIAAAABAAAAAcAAAAIAAAACgAAAAgAAAAJAAAABwAAAAcAAAAEAAAACAAAAAkAAAAIAAAABwAAAAgAAAAIAAAACAAAAAoAAAAWAAAADAAAAAAAAAAlAAAADAAAAAIAAAAOAAAAFAAAAAAAAAAQAAAAFAAAAA==</Object>
  <Object Id="idInvalidSigLnImg">AQAAAGwAAAAAAAAAAAAAAFwBAACfAAAAAAAAAAAAAABtGAAALAsAACBFTUYAAAEA7B8AAKEAAAAGAAAAAAAAAAAAAAAAAAAAgAcAADgEAABYAQAAwQAAAAAAAAAAAAAAAAAAAMA/BQDo8QIACgAAABAAAAAAAAAAAAAAAEsAAAAQAAAAAAAAAAUAAAAeAAAAGAAAAAAAAAAAAAAAXQEAAKAAAAAnAAAAGAAAAAEAAAAAAAAAAAAAAAAAAAAlAAAADAAAAAEAAABMAAAAZAAAAAAAAAAAAAAAXAEAAJ8AAAAAAAAAAAAAAF0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cAQAAnwAAAAAAAAAAAAAAXQEAAKAAAAAhAPAAAAAAAAAAAAAAAIA/AAAAAAAAAAAAAIA/AAAAAAAAAAAAAAAAAAAAAAAAAAAAAAAAAAAAAAAAAAAlAAAADAAAAAAAAIAoAAAADAAAAAEAAAAnAAAAGAAAAAEAAAAAAAAA8PDwAAAAAAAlAAAADAAAAAEAAABMAAAAZAAAAAAAAAAAAAAAXAEAAJ8AAAAAAAAAAAAAAF0BAACgAAAAIQDwAAAAAAAAAAAAAACAPwAAAAAAAAAAAACAPwAAAAAAAAAAAAAAAAAAAAAAAAAAAAAAAAAAAAAAAAAAJQAAAAwAAAAAAACAKAAAAAwAAAABAAAAJwAAABgAAAABAAAAAAAAAPDw8AAAAAAAJQAAAAwAAAABAAAATAAAAGQAAAAAAAAAAAAAAFwBAACfAAAAAAAAAAAAAABdAQAAoAAAACEA8AAAAAAAAAAAAAAAgD8AAAAAAAAAAAAAgD8AAAAAAAAAAAAAAAAAAAAAAAAAAAAAAAAAAAAAAAAAACUAAAAMAAAAAAAAgCgAAAAMAAAAAQAAACcAAAAYAAAAAQAAAAAAAADw8PAAAAAAACUAAAAMAAAAAQAAAEwAAABkAAAAAAAAAAAAAABcAQAAnwAAAAAAAAAAAAAAXQEAAKAAAAAhAPAAAAAAAAAAAAAAAIA/AAAAAAAAAAAAAIA/AAAAAAAAAAAAAAAAAAAAAAAAAAAAAAAAAAAAAAAAAAAlAAAADAAAAAAAAIAoAAAADAAAAAEAAAAnAAAAGAAAAAEAAAAAAAAA////AAAAAAAlAAAADAAAAAEAAABMAAAAZAAAAAAAAAAAAAAAXAEAAJ8AAAAAAAAAAAAAAF0BAACgAAAAIQDwAAAAAAAAAAAAAACAPwAAAAAAAAAAAACAPwAAAAAAAAAAAAAAAAAAAAAAAAAAAAAAAAAAAAAAAAAAJQAAAAwAAAAAAACAKAAAAAwAAAABAAAAJwAAABgAAAABAAAAAAAAAP///wAAAAAAJQAAAAwAAAABAAAATAAAAGQAAAAAAAAAAAAAAFwBAACfAAAAAAAAAAAAAABd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hfaOQTEAAAAFAAAADwAAAEwAAAAAAAAAAAAAAAAAAAD//////////2wAAABGAGkAcgBtAGEAIABuAG8AIAB2AOEAbABpAGQAYQAAAAYAAAADAAAABQAAAAsAAAAHAAAABAAAAAcAAAAIAAAABAAAAAYAAAAHAAAAAwAAAAMAAAAIAAAABwAAAEsAAABAAAAAMAAAAAUAAAAgAAAAAQAAAAEAAAAQAAAAAAAAAAAAAABdAQAAoAAAAAAAAAAAAAAAXQ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GF9o5BDAAAAFsAAAABAAAATAAAAAQAAAALAAAANwAAACIAAABbAAAAUAAAAFgAUC0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xAAAAFYAAAAwAAAAOwAAAJU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xQAAAFcAAAAlAAAADAAAAAQAAABUAAAAqAAAADEAAAA7AAAAwwAAAFYAAAABAAAAVVWPQYX2jkExAAAAOwAAAA8AAABMAAAAAAAAAAAAAAAAAAAA//////////9sAAAARABhAGgAaQBhAG4AYQAgAFMA4QBuAGMAaABlAHoANC4OAAAACgAAAAsAAAAFAAAACgAAAAsAAAAKAAAABQAAAAsAAAAKAAAACwAAAAkAAAALAAAACgAAAAkAAABLAAAAQAAAADAAAAAFAAAAIAAAAAEAAAABAAAAEAAAAAAAAAAAAAAAXQEAAKAAAAAAAAAAAAAAAF0BAACgAAAAJQAAAAwAAAACAAAAJwAAABgAAAAFAAAAAAAAAP///wAAAAAAJQAAAAwAAAAFAAAATAAAAGQAAAAAAAAAYQAAAFwBAACbAAAAAAAAAGEAAABdAQAAOwAAACEA8AAAAAAAAAAAAAAAgD8AAAAAAAAAAAAAgD8AAAAAAAAAAAAAAAAAAAAAAAAAAAAAAAAAAAAAAAAAACUAAAAMAAAAAAAAgCgAAAAMAAAABQAAACcAAAAYAAAABQAAAAAAAAD///8AAAAAACUAAAAMAAAABQAAAEwAAABkAAAADgAAAGEAAAA/AQAAcQAAAA4AAABhAAAAMgEAABEAAAAhAPAAAAAAAAAAAAAAAIA/AAAAAAAAAAAAAIA/AAAAAAAAAAAAAAAAAAAAAAAAAAAAAAAAAAAAAAAAAAAlAAAADAAAAAAAAIAoAAAADAAAAAUAAAAnAAAAGAAAAAUAAAAAAAAA////AAAAAAAlAAAADAAAAAUAAABMAAAAZAAAAA4AAAB2AAAAPwEAAIYAAAAOAAAAdgAAADIBAAARAAAAIQDwAAAAAAAAAAAAAACAPwAAAAAAAAAAAACAPwAAAAAAAAAAAAAAAAAAAAAAAAAAAAAAAAAAAAAAAAAAJQAAAAwAAAAAAACAKAAAAAwAAAAFAAAAJwAAABgAAAAFAAAAAAAAAP///wAAAAAAJQAAAAwAAAAFAAAATAAAAGQAAAAOAAAAiwAAAE4BAACbAAAADgAAAIsAAABBAQAAEQAAACEA8AAAAAAAAAAAAAAAgD8AAAAAAAAAAAAAgD8AAAAAAAAAAAAAAAAAAAAAAAAAAAAAAAAAAAAAAAAAACUAAAAMAAAAAAAAgCgAAAAMAAAABQAAACUAAAAMAAAAAQAAABgAAAAMAAAAAAAAABIAAAAMAAAAAQAAABYAAAAMAAAAAAAAAFQAAABcAQAADwAAAIsAAABNAQAAmwAAAAEAAABVVY9BhfaOQQ8AAACLAAAALQAAAEwAAAAEAAAADgAAAIsAAABPAQAAnAAAAKgAAABGAGkAcgBtAGEAZABvACAAcABvAHIAOgAgAEQAQQBIAEkAQQBOAEEAIABGAEEAQgBJAEEATgBBACAAUwBBAE4AQwBIAEUAWgAgAEMASABBAFAAQQBSAFIATwAOLwYAAAADAAAABQAAAAsAAAAHAAAACAAAAAgAAAAEAAAACAAAAAgAAAAFAAAAAwAAAAQAAAAJAAAACAAAAAkAAAADAAAACAAAAAoAAAAIAAAABAAAAAYAAAAIAAAABwAAAAMAAAAIAAAACgAAAAgAAAAEAAAABwAAAAgAAAAKAAAACAAAAAkAAAAHAAAABwAAAAQAAAAIAAAACQAAAAgAAAAHAAAACAAAAAgAAAAIAAAAC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79qx7jDZDr2fRcs+P9KjEX0L0HsWMQTVjo1NhAaPaXI=</DigestValue>
    </Reference>
    <Reference Type="http://www.w3.org/2000/09/xmldsig#Object" URI="#idOfficeObject">
      <DigestMethod Algorithm="http://www.w3.org/2001/04/xmlenc#sha256"/>
      <DigestValue>EgDbpk5kAnA1tvg6a7MDYN+6TnroWxStS7EIxBBdcRI=</DigestValue>
    </Reference>
    <Reference Type="http://uri.etsi.org/01903#SignedProperties" URI="#idSignedProperties">
      <Transforms>
        <Transform Algorithm="http://www.w3.org/TR/2001/REC-xml-c14n-20010315"/>
      </Transforms>
      <DigestMethod Algorithm="http://www.w3.org/2001/04/xmlenc#sha256"/>
      <DigestValue>gefMb3Q+Fwn0jjN/9ZKY30cPIN12p+N5aoSTmVG+Ndo=</DigestValue>
    </Reference>
    <Reference Type="http://www.w3.org/2000/09/xmldsig#Object" URI="#idValidSigLnImg">
      <DigestMethod Algorithm="http://www.w3.org/2001/04/xmlenc#sha256"/>
      <DigestValue>vQqfKQ/ejdJbVFKRzIWJS9M62xZaAeapfTJfGq5MGAM=</DigestValue>
    </Reference>
    <Reference Type="http://www.w3.org/2000/09/xmldsig#Object" URI="#idInvalidSigLnImg">
      <DigestMethod Algorithm="http://www.w3.org/2001/04/xmlenc#sha256"/>
      <DigestValue>n+7ub3XaADy4fVWtAws1zNAtWgAkoDn0cAunuKDGimo=</DigestValue>
    </Reference>
  </SignedInfo>
  <SignatureValue>Fk6VIAWLYMlIXv0jDCnSIOeERXMSbAKpzduiFO0hIBpyRK0Ndb7vE3SHL9tecyJXsoypzY1wAdFW
hBRxlly2soYrEN1yMHmkCQnaiozdOwHru2rCsJAIH8IH68lasNeZbxfo0u6CCNtXVufeAyE4BSub
jglB2fV4lo8Vkr53iHJA7x6MOwhwLbNQULI/g1TC3gq201pzSxYfjZb5MTEslI18Ah/3sjxiSCII
1rSkrpMCG9cjW5b1TcJo2Sy+bi2V7ecQemT4azBUlrCJkB5R7S8S0WBYqAs541jwqM4bDbBJ/L3i
hVrQHQEYyKxCuEdCKkYNHrSHGdvOqHjtAmA2Lg==</SignatureValue>
  <KeyInfo>
    <X509Data>
      <X509Certificate>MIIHpTCCBY2gAwIBAgIQaSiR2l8cvoVJkOfjpxzOWzANBgkqhkiG9w0BAQsFADCBhTELMAkGA1UEBhMCUFkxDTALBgNVBAoTBElDUFAxODA2BgNVBAsTL1ByZXN0YWRvciBDdWFsaWZpY2FkbyBkZSBTZXJ2aWNpb3MgZGUgQ29uZmlhbnphMRUwEwYDVQQDEwxDT0RFMTAwIFMuQS4xFjAUBgNVBAUTDVJVQzgwMDgwNjEwLTcwHhcNMjMwNTExMTk0NzU2WhcNMjUwNTExMTk0NzU2WjCBtzELMAkGA1UEBhMCUFkxNjA0BgNVBAoMLUNFUlRJRklDQURPIENVQUxJRklDQURPIERFIEZJUk1BIEVMRUNUUsOTTklDQTELMAkGA1UECxMCRjIxEzARBgNVBAQTClJJVkFTIE1BU0kxFzAVBgNVBCoTDkdVU1RBVk8gQURPTEZPMSIwIAYDVQQDExlHVVNUQVZPIEFET0xGTyBSSVZBUyBNQVNJMREwDwYDVQQFEwhDSTg3NTQzODCCASIwDQYJKoZIhvcNAQEBBQADggEPADCCAQoCggEBAMG0W+f3oOZjGzQwdRYJERbBm0F42rF6MhZMKlgirl4Fa3ou5zB30YdAhzMS1dweHPjAHpcqg75PkiX8u1WPljCJVhbe9iXN8Oed8+HVCJnWWTgJBc76p4hYGm60DHpAxSJkUoebEugJkfVay6RMFzNSXiv4LF4Drpfq66JyJi+1IiU0THDyp+cKWislY+qV3/JBlgsGuNpJvn9Zc6vPJE1a1V8cfIMDa7kuuJIlJIXlHvy+VAV6c08YRCINEvMJSjpCD1zOYxMG7DVSQke7zfYAQOLxLvVfAUtPtktWnd5rjVhE7bruY7y368HZiz5IWhCRNUPNjXsufstMf3sdJ7UCAwEAAaOCAtswggLXMAwGA1UdEwEB/wQCMAAwHQYDVR0OBBYEFM9YgeNnnTaMvdmyq6vBaQpswTt+MB8GA1UdIwQYMBaAFL41VGJoYOcm0zHBX5ex4vZkzgf1MA4GA1UdDwEB/wQEAwIF4DBSBgNVHREESzBJgRpHVVNUQVZPLlJJVkFTQEFUTEFTLkNPTS5QW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sFAAOCAgEAPq6gG1QttnXTXcRgzfur2rtd2V6Eds4jge1kOqnri5xpcy7uAqm8gCNjQJlVj/H5desMU6sR9SdUyNUN8ImyB8o8k+OOESpIsnqsORaNihjnYXTdUB5qWIeod3UgzbbvWyzgwiblK55oi/66DjBycR2tgHBxHeGfO0rRXyS8r9pgwAvZGuDEFrxu2yFLLdAw867xNXjym3UEA7P0vhlixAjQxhcoKRC2IpkfJ87rNYfJvT/d9vm1aB1WlYLKMjtxgPc8PlealRarR3Lf9X52QQprUPCbPwFQGNgsF17E+Du78L5d3aJ2kKsJR2ujCflRm+qm8ktqYbaY+n9A1KN+N1UBx2IZECjysu4NqJEIP97aXUkVPmFvgK0mLvUb2RJtHi9Uk9vlpS4CWb1VITzEFzLsGYgazxNrvbeJanF041WtuzLkMJU7mm7Zz8Epl9FRUIOlZplcrsuHxQMdtB0pFD5JsL8Nz3ezHgSJ27M/0z3y6SZ5/N8o3gT6oPwnM6iJ6LBNuUQDH92fGjQEfVlFXE71GvCTzHSTillii49AlO7CTC65fm0Gk/ZK2POO8k7PnAS/XVPVB6TdiWse4kiT9MGwLlqLVlcQnoYi4DwlTyhVDZW0N0yhXmU91i10zyI7aMP3rOZlvn5P+8ht5Fbi9SXudSt19VsPJ07tv2jY1U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QbM+i5yYYJURVnHpAGSr+AhSp8iRw6RualS3p9ZTjnE=</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8+Y2NdpiSmtepOg2Q/1X94709YUFf08PlLUIzucK1u0=</DigestValue>
      </Reference>
      <Reference URI="/xl/drawings/drawing2.xml?ContentType=application/vnd.openxmlformats-officedocument.drawing+xml">
        <DigestMethod Algorithm="http://www.w3.org/2001/04/xmlenc#sha256"/>
        <DigestValue>ZkL68nKGwArs3N91frT3O4YV7SBkTzjqamTI1s0NOjo=</DigestValue>
      </Reference>
      <Reference URI="/xl/drawings/drawing3.xml?ContentType=application/vnd.openxmlformats-officedocument.drawing+xml">
        <DigestMethod Algorithm="http://www.w3.org/2001/04/xmlenc#sha256"/>
        <DigestValue>oce6UBBBkN35/KsQetJC8NcOUE+1pQSiaspKMA0NGnE=</DigestValue>
      </Reference>
      <Reference URI="/xl/drawings/drawing4.xml?ContentType=application/vnd.openxmlformats-officedocument.drawing+xml">
        <DigestMethod Algorithm="http://www.w3.org/2001/04/xmlenc#sha256"/>
        <DigestValue>EdIdlF1dgrZBz47qfNyXfFp4BEYk8/s95m3J1vdSu8I=</DigestValue>
      </Reference>
      <Reference URI="/xl/drawings/drawing5.xml?ContentType=application/vnd.openxmlformats-officedocument.drawing+xml">
        <DigestMethod Algorithm="http://www.w3.org/2001/04/xmlenc#sha256"/>
        <DigestValue>Q0M4WgforAIjZxV6RviIpH8RInvrXCeKN1ztVp+dHXs=</DigestValue>
      </Reference>
      <Reference URI="/xl/drawings/drawing6.xml?ContentType=application/vnd.openxmlformats-officedocument.drawing+xml">
        <DigestMethod Algorithm="http://www.w3.org/2001/04/xmlenc#sha256"/>
        <DigestValue>DWsBpR64uy1HSfStK8+qf3OVxc3XvVlaXQ3RW9Jq8QU=</DigestValue>
      </Reference>
      <Reference URI="/xl/drawings/drawing7.xml?ContentType=application/vnd.openxmlformats-officedocument.drawing+xml">
        <DigestMethod Algorithm="http://www.w3.org/2001/04/xmlenc#sha256"/>
        <DigestValue>cS4kMPDmA3uvVcpiHYXam+MHSJz6ZuZxkazuRevuCsk=</DigestValue>
      </Reference>
      <Reference URI="/xl/drawings/drawing8.xml?ContentType=application/vnd.openxmlformats-officedocument.drawing+xml">
        <DigestMethod Algorithm="http://www.w3.org/2001/04/xmlenc#sha256"/>
        <DigestValue>QPFvBJyh1frm1zfBUZiBPxEyrhpRjTfhkDSyI7TNEuU=</DigestValue>
      </Reference>
      <Reference URI="/xl/drawings/drawing9.xml?ContentType=application/vnd.openxmlformats-officedocument.drawing+xml">
        <DigestMethod Algorithm="http://www.w3.org/2001/04/xmlenc#sha256"/>
        <DigestValue>eSqAb0raEu5n1ioGW6q/TNktZ3ed5Phul2/ai+LRslY=</DigestValue>
      </Reference>
      <Reference URI="/xl/drawings/vmlDrawing1.vml?ContentType=application/vnd.openxmlformats-officedocument.vmlDrawing">
        <DigestMethod Algorithm="http://www.w3.org/2001/04/xmlenc#sha256"/>
        <DigestValue>iKtd3p9bDhBvWFKLbuwt2tKMEWtxNTvN5NZarBq06TI=</DigestValue>
      </Reference>
      <Reference URI="/xl/media/image1.png?ContentType=image/png">
        <DigestMethod Algorithm="http://www.w3.org/2001/04/xmlenc#sha256"/>
        <DigestValue>Z0BjTa2MrSoBCsJR0SBxUbgGXZf7T0aOlhk5ozDpDcI=</DigestValue>
      </Reference>
      <Reference URI="/xl/media/image2.emf?ContentType=image/x-emf">
        <DigestMethod Algorithm="http://www.w3.org/2001/04/xmlenc#sha256"/>
        <DigestValue>HXA3IasaEG5jyQqWYDXg/9HVARx55cJ58wTeczUUkZc=</DigestValue>
      </Reference>
      <Reference URI="/xl/media/image3.png?ContentType=image/png">
        <DigestMethod Algorithm="http://www.w3.org/2001/04/xmlenc#sha256"/>
        <DigestValue>QdwHpdjTO4/okzb0OcthhBsP03OsG3LTKmcoe4hQjV8=</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10.bin?ContentType=application/vnd.openxmlformats-officedocument.spreadsheetml.printerSettings">
        <DigestMethod Algorithm="http://www.w3.org/2001/04/xmlenc#sha256"/>
        <DigestValue>OQGkaOQoVvQs0nDQPt9BBheqUPoUKhioyVExE2X2kgA=</DigestValue>
      </Reference>
      <Reference URI="/xl/printerSettings/printerSettings11.bin?ContentType=application/vnd.openxmlformats-officedocument.spreadsheetml.printerSettings">
        <DigestMethod Algorithm="http://www.w3.org/2001/04/xmlenc#sha256"/>
        <DigestValue>9yjjssqgVLrlwdP86N2GOKU1tKS31g/+Va06di8PmHw=</DigestValue>
      </Reference>
      <Reference URI="/xl/printerSettings/printerSettings12.bin?ContentType=application/vnd.openxmlformats-officedocument.spreadsheetml.printerSettings">
        <DigestMethod Algorithm="http://www.w3.org/2001/04/xmlenc#sha256"/>
        <DigestValue>OQGkaOQoVvQs0nDQPt9BBheqUPoUKhioyVExE2X2kgA=</DigestValue>
      </Reference>
      <Reference URI="/xl/printerSettings/printerSettings13.bin?ContentType=application/vnd.openxmlformats-officedocument.spreadsheetml.printerSettings">
        <DigestMethod Algorithm="http://www.w3.org/2001/04/xmlenc#sha256"/>
        <DigestValue>q15ETqBbj7TeYhhRCu2x+zEh2/q6ZKAUtyN2yQT++jg=</DigestValue>
      </Reference>
      <Reference URI="/xl/printerSettings/printerSettings14.bin?ContentType=application/vnd.openxmlformats-officedocument.spreadsheetml.printerSettings">
        <DigestMethod Algorithm="http://www.w3.org/2001/04/xmlenc#sha256"/>
        <DigestValue>WDyTbIhfp/xyaKZ0CboxuAeQHnoKrnKwGzttPmkgWsc=</DigestValue>
      </Reference>
      <Reference URI="/xl/printerSettings/printerSettings15.bin?ContentType=application/vnd.openxmlformats-officedocument.spreadsheetml.printerSettings">
        <DigestMethod Algorithm="http://www.w3.org/2001/04/xmlenc#sha256"/>
        <DigestValue>q15ETqBbj7TeYhhRCu2x+zEh2/q6ZKAUtyN2yQT++jg=</DigestValue>
      </Reference>
      <Reference URI="/xl/printerSettings/printerSettings16.bin?ContentType=application/vnd.openxmlformats-officedocument.spreadsheetml.printerSettings">
        <DigestMethod Algorithm="http://www.w3.org/2001/04/xmlenc#sha256"/>
        <DigestValue>9BEDvEtLT0sYKxzC33m1GXOVCEz7eNWpAlAQTHxciJc=</DigestValue>
      </Reference>
      <Reference URI="/xl/printerSettings/printerSettings17.bin?ContentType=application/vnd.openxmlformats-officedocument.spreadsheetml.printerSettings">
        <DigestMethod Algorithm="http://www.w3.org/2001/04/xmlenc#sha256"/>
        <DigestValue>9BEDvEtLT0sYKxzC33m1GXOVCEz7eNWpAlAQTHxciJc=</DigestValue>
      </Reference>
      <Reference URI="/xl/printerSettings/printerSettings18.bin?ContentType=application/vnd.openxmlformats-officedocument.spreadsheetml.printerSettings">
        <DigestMethod Algorithm="http://www.w3.org/2001/04/xmlenc#sha256"/>
        <DigestValue>9BEDvEtLT0sYKxzC33m1GXOVCEz7eNWpAlAQTHxciJc=</DigestValue>
      </Reference>
      <Reference URI="/xl/printerSettings/printerSettings19.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20.bin?ContentType=application/vnd.openxmlformats-officedocument.spreadsheetml.printerSettings">
        <DigestMethod Algorithm="http://www.w3.org/2001/04/xmlenc#sha256"/>
        <DigestValue>9BEDvEtLT0sYKxzC33m1GXOVCEz7eNWpAlAQTHxciJc=</DigestValue>
      </Reference>
      <Reference URI="/xl/printerSettings/printerSettings21.bin?ContentType=application/vnd.openxmlformats-officedocument.spreadsheetml.printerSettings">
        <DigestMethod Algorithm="http://www.w3.org/2001/04/xmlenc#sha256"/>
        <DigestValue>9BEDvEtLT0sYKxzC33m1GXOVCEz7eNWpAlAQTHxciJc=</DigestValue>
      </Reference>
      <Reference URI="/xl/printerSettings/printerSettings22.bin?ContentType=application/vnd.openxmlformats-officedocument.spreadsheetml.printerSettings">
        <DigestMethod Algorithm="http://www.w3.org/2001/04/xmlenc#sha256"/>
        <DigestValue>OQGkaOQoVvQs0nDQPt9BBheqUPoUKhioyVExE2X2kgA=</DigestValue>
      </Reference>
      <Reference URI="/xl/printerSettings/printerSettings23.bin?ContentType=application/vnd.openxmlformats-officedocument.spreadsheetml.printerSettings">
        <DigestMethod Algorithm="http://www.w3.org/2001/04/xmlenc#sha256"/>
        <DigestValue>9yjjssqgVLrlwdP86N2GOKU1tKS31g/+Va06di8PmHw=</DigestValue>
      </Reference>
      <Reference URI="/xl/printerSettings/printerSettings24.bin?ContentType=application/vnd.openxmlformats-officedocument.spreadsheetml.printerSettings">
        <DigestMethod Algorithm="http://www.w3.org/2001/04/xmlenc#sha256"/>
        <DigestValue>OQGkaOQoVvQs0nDQPt9BBheqUPoUKhioyVExE2X2kgA=</DigestValue>
      </Reference>
      <Reference URI="/xl/printerSettings/printerSettings25.bin?ContentType=application/vnd.openxmlformats-officedocument.spreadsheetml.printerSettings">
        <DigestMethod Algorithm="http://www.w3.org/2001/04/xmlenc#sha256"/>
        <DigestValue>OQGkaOQoVvQs0nDQPt9BBheqUPoUKhioyVExE2X2kgA=</DigestValue>
      </Reference>
      <Reference URI="/xl/printerSettings/printerSettings26.bin?ContentType=application/vnd.openxmlformats-officedocument.spreadsheetml.printerSettings">
        <DigestMethod Algorithm="http://www.w3.org/2001/04/xmlenc#sha256"/>
        <DigestValue>9yjjssqgVLrlwdP86N2GOKU1tKS31g/+Va06di8PmHw=</DigestValue>
      </Reference>
      <Reference URI="/xl/printerSettings/printerSettings27.bin?ContentType=application/vnd.openxmlformats-officedocument.spreadsheetml.printerSettings">
        <DigestMethod Algorithm="http://www.w3.org/2001/04/xmlenc#sha256"/>
        <DigestValue>OQGkaOQoVvQs0nDQPt9BBheqUPoUKhioyVExE2X2kgA=</DigestValue>
      </Reference>
      <Reference URI="/xl/printerSettings/printerSettings3.bin?ContentType=application/vnd.openxmlformats-officedocument.spreadsheetml.printerSettings">
        <DigestMethod Algorithm="http://www.w3.org/2001/04/xmlenc#sha256"/>
        <DigestValue>GyyR84UYFfbFvVrs+ip9vPggIMAXC0nxkmeUVNsGxCc=</DigestValue>
      </Reference>
      <Reference URI="/xl/printerSettings/printerSettings4.bin?ContentType=application/vnd.openxmlformats-officedocument.spreadsheetml.printerSettings">
        <DigestMethod Algorithm="http://www.w3.org/2001/04/xmlenc#sha256"/>
        <DigestValue>OQGkaOQoVvQs0nDQPt9BBheqUPoUKhioyVExE2X2kgA=</DigestValue>
      </Reference>
      <Reference URI="/xl/printerSettings/printerSettings5.bin?ContentType=application/vnd.openxmlformats-officedocument.spreadsheetml.printerSettings">
        <DigestMethod Algorithm="http://www.w3.org/2001/04/xmlenc#sha256"/>
        <DigestValue>9yjjssqgVLrlwdP86N2GOKU1tKS31g/+Va06di8PmHw=</DigestValue>
      </Reference>
      <Reference URI="/xl/printerSettings/printerSettings6.bin?ContentType=application/vnd.openxmlformats-officedocument.spreadsheetml.printerSettings">
        <DigestMethod Algorithm="http://www.w3.org/2001/04/xmlenc#sha256"/>
        <DigestValue>OQGkaOQoVvQs0nDQPt9BBheqUPoUKhioyVExE2X2kgA=</DigestValue>
      </Reference>
      <Reference URI="/xl/printerSettings/printerSettings7.bin?ContentType=application/vnd.openxmlformats-officedocument.spreadsheetml.printerSettings">
        <DigestMethod Algorithm="http://www.w3.org/2001/04/xmlenc#sha256"/>
        <DigestValue>q15ETqBbj7TeYhhRCu2x+zEh2/q6ZKAUtyN2yQT++jg=</DigestValue>
      </Reference>
      <Reference URI="/xl/printerSettings/printerSettings8.bin?ContentType=application/vnd.openxmlformats-officedocument.spreadsheetml.printerSettings">
        <DigestMethod Algorithm="http://www.w3.org/2001/04/xmlenc#sha256"/>
        <DigestValue>WDyTbIhfp/xyaKZ0CboxuAeQHnoKrnKwGzttPmkgWsc=</DigestValue>
      </Reference>
      <Reference URI="/xl/printerSettings/printerSettings9.bin?ContentType=application/vnd.openxmlformats-officedocument.spreadsheetml.printerSettings">
        <DigestMethod Algorithm="http://www.w3.org/2001/04/xmlenc#sha256"/>
        <DigestValue>q15ETqBbj7TeYhhRCu2x+zEh2/q6ZKAUtyN2yQT++jg=</DigestValue>
      </Reference>
      <Reference URI="/xl/sharedStrings.xml?ContentType=application/vnd.openxmlformats-officedocument.spreadsheetml.sharedStrings+xml">
        <DigestMethod Algorithm="http://www.w3.org/2001/04/xmlenc#sha256"/>
        <DigestValue>u0gaT9+gaAb16+0llfFAMK4XfjCfdxAMoKFqgQLF/CU=</DigestValue>
      </Reference>
      <Reference URI="/xl/styles.xml?ContentType=application/vnd.openxmlformats-officedocument.spreadsheetml.styles+xml">
        <DigestMethod Algorithm="http://www.w3.org/2001/04/xmlenc#sha256"/>
        <DigestValue>XDA/ibP0X75+6SpCtSzPD2q/YQx+24+BpKzaGxJ7L6A=</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xX9VBzPAmUPYUWRj4BFISG2d7q/VjIWJlAK0O2xh1JE=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dla6smiaSAX0vtO1FFjcRmAxuFquP+NfH+Ds12PRttY=</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VFRxVyC90vatQ3Z49Qk2s8nHscJRWs7zjG5JFgOxuYk=</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m1FQh6/93OanUtszvQJAMSLEMvT0fp9bTdEUNev6hNk=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bbXSmliB2VlhPnXFToNXo5xoOAdWTz6CA5Vk7zkIFfU=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jb/YVqGE0cGgzcdKFQhSCJSZEwt9jqkrCST2tCTYeFs=</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TyNXRUyEmfiPFoCMOr029GBqgxPPpyXuf0llK7a6WrM=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SUg9/0UQUVfs7X8t1HgtpMEEj3g2elvv3gZ20i2lWL0=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cI2Vj5AgTGyfCc/9SIsQOrWEJs8oSGRX7/W+dlAbIjw=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RQlOiroLMT5kfaQVhEqdLY7S3pammVddrYvo53aMp+A=</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eDBPRlwIBDAvNSOYw+G4f1y7+1U+6wSfd3qqYAiH8AM=</DigestValue>
      </Reference>
      <Reference URI="/xl/worksheets/sheet1.xml?ContentType=application/vnd.openxmlformats-officedocument.spreadsheetml.worksheet+xml">
        <DigestMethod Algorithm="http://www.w3.org/2001/04/xmlenc#sha256"/>
        <DigestValue>QZDeBmQpglFJ0ycKnTf7bM+kZmB9gXDqLTWNHelusZg=</DigestValue>
      </Reference>
      <Reference URI="/xl/worksheets/sheet10.xml?ContentType=application/vnd.openxmlformats-officedocument.spreadsheetml.worksheet+xml">
        <DigestMethod Algorithm="http://www.w3.org/2001/04/xmlenc#sha256"/>
        <DigestValue>y+fqSB9PT3I9/0RwCTSgQdTy+7QvMDC8prittqJlpns=</DigestValue>
      </Reference>
      <Reference URI="/xl/worksheets/sheet11.xml?ContentType=application/vnd.openxmlformats-officedocument.spreadsheetml.worksheet+xml">
        <DigestMethod Algorithm="http://www.w3.org/2001/04/xmlenc#sha256"/>
        <DigestValue>LwcOexph/XpxA8GPm6DA/VS9MzkdulIXBS37XiOvgGw=</DigestValue>
      </Reference>
      <Reference URI="/xl/worksheets/sheet12.xml?ContentType=application/vnd.openxmlformats-officedocument.spreadsheetml.worksheet+xml">
        <DigestMethod Algorithm="http://www.w3.org/2001/04/xmlenc#sha256"/>
        <DigestValue>2B0NhXOGinzK5h8xXDDPsHZxayh2dpCh/eL2moo4Evw=</DigestValue>
      </Reference>
      <Reference URI="/xl/worksheets/sheet13.xml?ContentType=application/vnd.openxmlformats-officedocument.spreadsheetml.worksheet+xml">
        <DigestMethod Algorithm="http://www.w3.org/2001/04/xmlenc#sha256"/>
        <DigestValue>4CdUzr3DwTsgL1OPU584qsFwsLnFZBJ8d/WcIjbByfc=</DigestValue>
      </Reference>
      <Reference URI="/xl/worksheets/sheet2.xml?ContentType=application/vnd.openxmlformats-officedocument.spreadsheetml.worksheet+xml">
        <DigestMethod Algorithm="http://www.w3.org/2001/04/xmlenc#sha256"/>
        <DigestValue>xcnwZ9aGWea4tUItR3JjSofJgx8pfWVHyDm3TXacHl0=</DigestValue>
      </Reference>
      <Reference URI="/xl/worksheets/sheet3.xml?ContentType=application/vnd.openxmlformats-officedocument.spreadsheetml.worksheet+xml">
        <DigestMethod Algorithm="http://www.w3.org/2001/04/xmlenc#sha256"/>
        <DigestValue>LaafsUW6UMaEG4QLGjnu4gz4aB91pdJKkWiKTM8x7gs=</DigestValue>
      </Reference>
      <Reference URI="/xl/worksheets/sheet4.xml?ContentType=application/vnd.openxmlformats-officedocument.spreadsheetml.worksheet+xml">
        <DigestMethod Algorithm="http://www.w3.org/2001/04/xmlenc#sha256"/>
        <DigestValue>Yd+qXSZQM0epv+cubZZ8BjgZRUV4E/HIKCUlRl9SlBg=</DigestValue>
      </Reference>
      <Reference URI="/xl/worksheets/sheet5.xml?ContentType=application/vnd.openxmlformats-officedocument.spreadsheetml.worksheet+xml">
        <DigestMethod Algorithm="http://www.w3.org/2001/04/xmlenc#sha256"/>
        <DigestValue>BIotFw1o8vPVdX4ct0Z7URDxTlKGl5cwuoZ/EWI9jdE=</DigestValue>
      </Reference>
      <Reference URI="/xl/worksheets/sheet6.xml?ContentType=application/vnd.openxmlformats-officedocument.spreadsheetml.worksheet+xml">
        <DigestMethod Algorithm="http://www.w3.org/2001/04/xmlenc#sha256"/>
        <DigestValue>/u8m2Kv8kOutZ6S/lNq21HnPwH6ADCDb9Lm/FUKtH28=</DigestValue>
      </Reference>
      <Reference URI="/xl/worksheets/sheet7.xml?ContentType=application/vnd.openxmlformats-officedocument.spreadsheetml.worksheet+xml">
        <DigestMethod Algorithm="http://www.w3.org/2001/04/xmlenc#sha256"/>
        <DigestValue>afF5Li/7Mn9aIQ4Gk6oLEMWslLlgYlSPx3Y/cgUkBAY=</DigestValue>
      </Reference>
      <Reference URI="/xl/worksheets/sheet8.xml?ContentType=application/vnd.openxmlformats-officedocument.spreadsheetml.worksheet+xml">
        <DigestMethod Algorithm="http://www.w3.org/2001/04/xmlenc#sha256"/>
        <DigestValue>6NwVDEbmfCYKTtd8PaaMokrzPnBI+QaG//py2qZmXJs=</DigestValue>
      </Reference>
      <Reference URI="/xl/worksheets/sheet9.xml?ContentType=application/vnd.openxmlformats-officedocument.spreadsheetml.worksheet+xml">
        <DigestMethod Algorithm="http://www.w3.org/2001/04/xmlenc#sha256"/>
        <DigestValue>26zsQEJR6AeEfWgxMLJIL2BoH8/yGyKzswQS7CIL1j4=</DigestValue>
      </Reference>
    </Manifest>
    <SignatureProperties>
      <SignatureProperty Id="idSignatureTime" Target="#idPackageSignature">
        <mdssi:SignatureTime xmlns:mdssi="http://schemas.openxmlformats.org/package/2006/digital-signature">
          <mdssi:Format>YYYY-MM-DDThh:mm:ssTZD</mdssi:Format>
          <mdssi:Value>2025-03-31T12:58:05Z</mdssi:Value>
        </mdssi:SignatureTime>
      </SignatureProperty>
    </SignatureProperties>
  </Object>
  <Object Id="idOfficeObject">
    <SignatureProperties>
      <SignatureProperty Id="idOfficeV1Details" Target="#idPackageSignature">
        <SignatureInfoV1 xmlns="http://schemas.microsoft.com/office/2006/digsig">
          <SetupID>{8421FD0D-5E02-481B-9CAF-55ED428340AF}</SetupID>
          <SignatureText>Gustavo Rivas</SignatureText>
          <SignatureImage/>
          <SignatureComments/>
          <WindowsVersion>10.0</WindowsVersion>
          <OfficeVersion>16.0.18526/26</OfficeVersion>
          <ApplicationVersion>16.0.18526</ApplicationVersion>
          <Monitors>3</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2025-03-31T12:58:05Z</xd:SigningTime>
          <xd:SigningCertificate>
            <xd:Cert>
              <xd:CertDigest>
                <DigestMethod Algorithm="http://www.w3.org/2001/04/xmlenc#sha256"/>
                <DigestValue>26u2b1lI2Sf0EEIcwFU4CEEms9NSkjP3txaJxEHcCys=</DigestValue>
              </xd:CertDigest>
              <xd:IssuerSerial>
                <X509IssuerName>SERIALNUMBER=RUC80080610-7, CN=CODE100 S.A., OU=Prestador Cualificado de Servicios de Confianza, O=ICPP, C=PY</X509IssuerName>
                <X509SerialNumber>139779589682325342926204718834691919451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Object Id="idValidSigLnImg">AQAAAGwAAAAAAAAAAAAAAD8BAACfAAAAAAAAAAAAAABmFgAALAsAACBFTUYAAAEANBkAAJo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YX2jkH2AAAABQAAAAkAAABMAAAAAAAAAAAAAAAAAAAA//////////9gAAAAMwAx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hfaO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sAAABWAAAAMAAAADsAAAB8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KwAAABXAAAAJQAAAAwAAAAEAAAAVAAAAJwAAAAxAAAAOwAAAKoAAABWAAAAAQAAAFVVj0GF9o5BMQAAADsAAAANAAAATAAAAAAAAAAAAAAAAAAAAP//////////aAAAAEcAdQBzAHQAYQB2AG8AIABSAGkAdgBhAHMAAAAOAAAACwAAAAgAAAAHAAAACgAAAAoAAAAMAAAABQAAAAwAAAAFAAAACgAAAAoAAAAI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wAAABgAAAAFAAAAAAAAAP///wAAAAAAJQAAAAwAAAAFAAAATAAAAGQAAAAOAAAAdgAAADEBAACGAAAADgAAAHYAAAAkAQAAEQAAACEA8AAAAAAAAAAAAAAAgD8AAAAAAAAAAAAAgD8AAAAAAAAAAAAAAAAAAAAAAAAAAAAAAAAAAAAAAAAAACUAAAAMAAAAAAAAgCgAAAAMAAAABQAAACcAAAAYAAAABQAAAAAAAAD///8AAAAAACUAAAAMAAAABQAAAEwAAABkAAAADgAAAIsAAAAWAQAAmwAAAA4AAACLAAAACQEAABEAAAAhAPAAAAAAAAAAAAAAAIA/AAAAAAAAAAAAAIA/AAAAAAAAAAAAAAAAAAAAAAAAAAAAAAAAAAAAAAAAAAAlAAAADAAAAAAAAIAoAAAADAAAAAUAAAAlAAAADAAAAAEAAAAYAAAADAAAAAAAAAASAAAADAAAAAEAAAAWAAAADAAAAAAAAABUAAAAMAEAAA8AAACLAAAAFQEAAJsAAAABAAAAVVWPQYX2jkEPAAAAiwAAACYAAABMAAAABAAAAA4AAACLAAAAFwEAAJwAAACYAAAARgBpAHIAbQBhAGQAbwAgAHAAbwByADoAIABHAFUAUwBUAEEAVgBPACAAQQBEAE8ATABGAE8AIABSAEkAVgBBAFMAIABNAEEAUwBJAAYAAAADAAAABQAAAAsAAAAHAAAACAAAAAgAAAAEAAAACAAAAAgAAAAFAAAAAwAAAAQAAAAJAAAACQAAAAcAAAAHAAAACAAAAAgAAAAKAAAABAAAAAgAAAAJAAAACgAAAAYAAAAGAAAACgAAAAQAAAAIAAAAAwAAAAgAAAAIAAAABwAAAAQAAAAMAAAACAAAAAcAAAADAAAAFgAAAAwAAAAAAAAAJQAAAAwAAAACAAAADgAAABQAAAAAAAAAEAAAABQAAAA=</Object>
  <Object Id="idInvalidSigLnImg">AQAAAGwAAAAAAAAAAAAAAD8BAACfAAAAAAAAAAAAAABmFgAALAsAACBFTUYAAAEAtB8AAKEAAAAGAAAAAAAAAAAAAAAAAAAAgAcAADgEAABYAQAAwQAAAAAAAAAAAAAAAAAAAMA/BQDo8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hfaO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GF9o5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qwAAAFYAAAAwAAAAOwAAAHw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rAAAAFcAAAAlAAAADAAAAAQAAABUAAAAnAAAADEAAAA7AAAAqgAAAFYAAAABAAAAVVWPQYX2jkExAAAAOwAAAA0AAABMAAAAAAAAAAAAAAAAAAAA//////////9oAAAARwB1AHMAdABhAHYAbwAgAFIAaQB2AGEAcwAAAA4AAAALAAAACAAAAAcAAAAKAAAACgAAAAwAAAAFAAAADAAAAAUAAAAKAAAACgAAAAg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nAAAAGAAAAAUAAAAAAAAA////AAAAAAAlAAAADAAAAAUAAABMAAAAZAAAAA4AAAB2AAAAMQEAAIYAAAAOAAAAdgAAACQBAAARAAAAIQDwAAAAAAAAAAAAAACAPwAAAAAAAAAAAACAPwAAAAAAAAAAAAAAAAAAAAAAAAAAAAAAAAAAAAAAAAAAJQAAAAwAAAAAAACAKAAAAAwAAAAFAAAAJwAAABgAAAAFAAAAAAAAAP///wAAAAAAJQAAAAwAAAAFAAAATAAAAGQAAAAOAAAAiwAAABYBAACbAAAADgAAAIsAAAAJAQAAEQAAACEA8AAAAAAAAAAAAAAAgD8AAAAAAAAAAAAAgD8AAAAAAAAAAAAAAAAAAAAAAAAAAAAAAAAAAAAAAAAAACUAAAAMAAAAAAAAgCgAAAAMAAAABQAAACUAAAAMAAAAAQAAABgAAAAMAAAAAAAAABIAAAAMAAAAAQAAABYAAAAMAAAAAAAAAFQAAAAwAQAADwAAAIsAAAAVAQAAmwAAAAEAAABVVY9BhfaOQQ8AAACLAAAAJgAAAEwAAAAEAAAADgAAAIsAAAAXAQAAnAAAAJgAAABGAGkAcgBtAGEAZABvACAAcABvAHIAOgAgAEcAVQBTAFQAQQBWAE8AIABBAEQATwBMAEYATwAgAFIASQBWAEEAUwAgAE0AQQBTAEkABgAAAAMAAAAFAAAACwAAAAcAAAAIAAAACAAAAAQAAAAIAAAACAAAAAUAAAADAAAABAAAAAkAAAAJAAAABwAAAAcAAAAIAAAACAAAAAoAAAAEAAAACAAAAAkAAAAKAAAABgAAAAYAAAAKAAAABAAAAAgAAAADAAAACAAAAAgAAAAHAAAABAAAAAwAAAAIAAAABwAAAAM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/6ed0/ytXTCb2I+Z+pqG2F9WhBcGu7FdJHh6w1+GSAHs1mxmPweQolwvk0X0lffBcu9pFn42Zjgi
jFMjazoR7g==</DigestValue>
    </Reference>
    <Reference Type="http://www.w3.org/2000/09/xmldsig#Object" URI="#idOfficeObject">
      <DigestMethod Algorithm="http://www.w3.org/2001/04/xmlenc#sha512"/>
      <DigestValue>Hb4xh71LDZ75ZVB2cdoUbNWGiQc4+sH8aH2IyGCIeGla8fHeD/hSgkhr5gOxL73t6ZnVlI5D1+t7
PDwnNS28MA==</DigestValue>
    </Reference>
    <Reference Type="http://uri.etsi.org/01903#SignedProperties" URI="#idSignedProperties">
      <Transforms>
        <Transform Algorithm="http://www.w3.org/TR/2001/REC-xml-c14n-20010315"/>
      </Transforms>
      <DigestMethod Algorithm="http://www.w3.org/2001/04/xmlenc#sha512"/>
      <DigestValue>O+HRllV9Fq6s1fqDC+TO5qTwI9uDkl/T30lFFLvost7cauaEFLHa3VsRG5lUaQ+t/U2zNbqjE0Dv
D65g0I2iVg==</DigestValue>
    </Reference>
    <Reference Type="http://www.w3.org/2000/09/xmldsig#Object" URI="#idValidSigLnImg">
      <DigestMethod Algorithm="http://www.w3.org/2001/04/xmlenc#sha512"/>
      <DigestValue>ARuh+esqKM2CTOcVeGGKV8EgeW6B+6Bu4AJNh3LF+EF4uQgSueYW8o1IKwethdLrxhYudVML/VQf
n/qsk0pQ1g==</DigestValue>
    </Reference>
    <Reference Type="http://www.w3.org/2000/09/xmldsig#Object" URI="#idInvalidSigLnImg">
      <DigestMethod Algorithm="http://www.w3.org/2001/04/xmlenc#sha512"/>
      <DigestValue>KUL9mnjqpEn7/dVxBQcPKEl9qafqYF1R5/gKXuVT1IQx7wBCiWGpvtwxFnvWPCUN4NZLtLyuIVo3
Cj0PK6lrCg==</DigestValue>
    </Reference>
  </SignedInfo>
  <SignatureValue>FcD/4oV4/dkPGiuHWe4iORnxBSpCXFcpKMnTCDyaKfEndRrTtD5ayS5ZtF9HljzrCzUEZc9TcXcp
Tf7UJY+lqJTH/COlvRGRrN9lLYHpeM8z0m/9OfO/jXBmSnumj5rmHRuHrixe3055rlS+opAoqGYJ
+k0V/zp03Py6U+zYQznkNvUaujmHQhrKtHVPaUauEK+uIGSSBcsS9Yx8uWLlD5eVkA0H76Y3f037
Car0pmcsGJi41az8HdJxRaCNRIFoFMsFLkK0xUsvg+cJM6YDVl3ag+LII1h84L14XgndgtZkOipU
9y+IpcsalID8M6bqQAlgOXFTFYfvhBIS9NbQbA==</SignatureValue>
  <KeyInfo>
    <X509Data>
      <X509Certificate>MIIHsTCCBZmgAwIBAgIQesEWFFsQ2oxKo5SVd5+fqDANBgkqhkiG9w0BAQ0FADCBhTELMAkGA1UEBhMCUFkxDTALBgNVBAoTBElDUFAxODA2BgNVBAsTL1ByZXN0YWRvciBDdWFsaWZpY2FkbyBkZSBTZXJ2aWNpb3MgZGUgQ29uZmlhbnphMRUwEwYDVQQDEwxDT0RFMTAwIFMuQS4xFjAUBgNVBAUTDVJVQzgwMDgwNjEwLTcwHhcNMjQxMDI4MTM1NDU5WhcNMjYxMDI4MTM1NDU5WjCBwTELMAkGA1UEBhMCUFkxNjA0BgNVBAoMLUNFUlRJRklDQURPIENVQUxJRklDQURPIERFIEZJUk1BIEVMRUNUUsOTTklDQTELMAkGA1UECxMCRjIxGTAXBgNVBAQTEFpBTERJVkFSIFNJTFZFUkExFTATBgNVBCoTDE1JR1VFTCBBTkdFTDEnMCUGA1UEAxMeTUlHVUVMIEFOR0VMICBaQUxESVZBUiBTSUxWRVJBMRIwEAYDVQQFEwlDSTExMTY4NzQwggEiMA0GCSqGSIb3DQEBAQUAA4IBDwAwggEKAoIBAQDk2GcVMfKE1LzFuDcL7ClS9uQfBTCbKX6TSOXlAhwYtzQsZjGlSKwFhgAbTZSt1smJz2eccnmyDw/cJiuNLLFxVtQwd41sx/hgHyySaLasRfxCH4eC4oEopDwHefSItLq1MiaZvk5Nxz3dltf031x/8E0r4U2/GwcMGb7FWDeSnvEIJH3Kge04CLS2llK19lB2wyKi/1C+LF6tR66cc72XqqLPyS1tw+AdxxjmNaxCQWaa0zRe79sKwan9YN6/o+FzJoPEwI03K1Q4dRcxRjYdwicMVXsglKBHAdQ7K6nZoXfRsRxS8B3gmUFWVRtk97KIPDIdBJwWCNKZWdkz+pszAgMBAAGjggLdMIIC2TAMBgNVHRMBAf8EAjAAMB0GA1UdDgQWBBTBtXscdJA9QrUyDXeVBJFl7xa+/jAfBgNVHSMEGDAWgBS+NVRiaGDnJtMxwV+XseL2ZM4H9TAOBgNVHQ8BAf8EBAMCBeAwVAYDVR0RBE0wS4EcTUlHVUVMLlNBTERJVkFSQEFUTEFTLkNPTS5QW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hGMuDJX5uNIfqUABJBrKbUmNGodvlMkkQOsa8O1mAZ2V2odqVpVi3bkPbtr00GZrD00cQuzmbsmk0J57gNlIKNskxR2cjw6xBBkXn73ZlFCDAemf3VppObm4BtR9VlxBlzKQf63GzCcn9ZU7bpyeWDTgV4WBDv+Sedo6y6quuolYV0vOL5pvGfiPhwIBPUtwyEZqabBA5lZGQ+QRMbb9EpHuAsznN3zuO8MPI2PJlhh0M1wVyvnITrvYCQjOvZ4eSqKXfI8Q1ZKIJaTDsjl7/cqRA8zhGXIaRAotoFkH/gkMONJWnkT16GUqhpLN2l491LelXMVtKNAZBVA64123f8+75KcZzKnz8TLamDLQEF4/ciw4gl3fSGQ/nSMPKPNQDvLUKWeJ49BK8Csxtw5Zk8CzfrD99bqhCOPzUvDFzuco4w+ekYP/RMTTgp9ENBdQ0zItZ8OEHJASfcArpGLsmgAi2MuKMVZnBlClSwNdPZ3ow6o/a6eQVfrjcxHBk98SMeGNl3rWnjoGQ9GXV/WUBbnbLSP3n8V8ya0dK2TQ7xBeQO58Ettob+bBArFrIcvK9csDpu3ERE2hjg7monsJxgUV8yXtMAaFnm4rwGr7dfDrFv5AxM6d3LcYt7FI4MpKkB0E+VQbUChPPSPHRKZNTYRdCPImf0Ol1yUJnr9TUq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512"/>
        <DigestValue>k4+QK1ANB54ylNCY3QeSIJhKqojQIgeHSgijjpsBFahyLAtl9qvevsIXuvT4tgcMcb17dYiaJOtRn+mM+MXMSw==</DigestValue>
      </Reference>
      <Reference URI="/xl/calcChain.xml?ContentType=application/vnd.openxmlformats-officedocument.spreadsheetml.calcChain+xml">
        <DigestMethod Algorithm="http://www.w3.org/2001/04/xmlenc#sha512"/>
        <DigestValue>8/G0/YhOBhcvCQvnf8uyd7TZx3stZ3xx4ReIU+4SZ0IESRfHDlLXfdK8d36JlMVowkTeIKqMRint1ciL4Tpvgg==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aFE0aiNieU9gk7jsNkxHxEbUiuLJo3xIIgvp0oE7jCDnM+kFuYc0UWUvyTVT5SXoQiXCjXHymAZc5y9zadBEdQ==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+AjIm+0CYCoSh3SDy8tysplnUZmjZDgqLDcHLk5jcl5ZcmB7A86lk1m2cRmxuICh45hflMT0dK63Zl0kBg7tFA==</DigestValue>
      </Reference>
      <Reference URI="/xl/drawings/drawing1.xml?ContentType=application/vnd.openxmlformats-officedocument.drawing+xml">
        <DigestMethod Algorithm="http://www.w3.org/2001/04/xmlenc#sha512"/>
        <DigestValue>Hn72NSZv51Wm/M5Wz77VoyVYbRou6HFZngXG+YxkMETD/qNCFuZj/QlFzfjsPDOr4XbAxSeGp9L/ay18UHOCpg==</DigestValue>
      </Reference>
      <Reference URI="/xl/drawings/drawing2.xml?ContentType=application/vnd.openxmlformats-officedocument.drawing+xml">
        <DigestMethod Algorithm="http://www.w3.org/2001/04/xmlenc#sha512"/>
        <DigestValue>CIMdraO4hlOm9xAQDZ/t7uEdU70ojZ324ZUYHNTrSHendbteYQmC2mAL64jH7lhPWL9Tjvo8JI4hczehxlBPSA==</DigestValue>
      </Reference>
      <Reference URI="/xl/drawings/drawing3.xml?ContentType=application/vnd.openxmlformats-officedocument.drawing+xml">
        <DigestMethod Algorithm="http://www.w3.org/2001/04/xmlenc#sha512"/>
        <DigestValue>+TrxEJ5tV1lYMNymSpCQABnJv1LaLgHtaWI7TG5PXwQ517rlgqaLGyr2mcA6/MBpvf3RRBFkDRP0nkzjetEvsA==</DigestValue>
      </Reference>
      <Reference URI="/xl/drawings/drawing4.xml?ContentType=application/vnd.openxmlformats-officedocument.drawing+xml">
        <DigestMethod Algorithm="http://www.w3.org/2001/04/xmlenc#sha512"/>
        <DigestValue>eiJnVnYBnu+cS5vz/RTEF3+3o1YUSdPwZOnz6sX/Xfgy2zpsVFDimqPONbBd42U5HgKGMlsEhm4UmA6Eb5IrqA==</DigestValue>
      </Reference>
      <Reference URI="/xl/drawings/drawing5.xml?ContentType=application/vnd.openxmlformats-officedocument.drawing+xml">
        <DigestMethod Algorithm="http://www.w3.org/2001/04/xmlenc#sha512"/>
        <DigestValue>JyI6SOoP8V3evD1qv5rSwe6ZApo3Cp9YSCPVvbllAbapdAQEpplNXpTqO2XIr2efDqZVBbX9o3tNgGef6tBx7A==</DigestValue>
      </Reference>
      <Reference URI="/xl/drawings/drawing6.xml?ContentType=application/vnd.openxmlformats-officedocument.drawing+xml">
        <DigestMethod Algorithm="http://www.w3.org/2001/04/xmlenc#sha512"/>
        <DigestValue>sMeAN5f8EypNyGboGmfhlEhmEpozUj6HyYqdb14aUQ+iX64n2EZTRmsLL06wfECo5GG8n/wVeIbsauCF3iI4pw==</DigestValue>
      </Reference>
      <Reference URI="/xl/drawings/drawing7.xml?ContentType=application/vnd.openxmlformats-officedocument.drawing+xml">
        <DigestMethod Algorithm="http://www.w3.org/2001/04/xmlenc#sha512"/>
        <DigestValue>vCginLw+iItP1Zauu4KeVV9lHyqSD/FmLGazfo/71z1cMo0phZL55DljWhSqY9ch/qeco2LoWVdyQU8pbjekNQ==</DigestValue>
      </Reference>
      <Reference URI="/xl/drawings/drawing8.xml?ContentType=application/vnd.openxmlformats-officedocument.drawing+xml">
        <DigestMethod Algorithm="http://www.w3.org/2001/04/xmlenc#sha512"/>
        <DigestValue>djtAyUcbWLRTH2OvXTn7WpPM4V+rMP9gSqflc8dOUeuR+DarorSG0J/CxIkWz5UH5S5vwkBLyc/NsUxFegNZ0g==</DigestValue>
      </Reference>
      <Reference URI="/xl/drawings/drawing9.xml?ContentType=application/vnd.openxmlformats-officedocument.drawing+xml">
        <DigestMethod Algorithm="http://www.w3.org/2001/04/xmlenc#sha512"/>
        <DigestValue>u8mK24KTglNP5+2C1sOSh4kYhcFpd/D4ZwS5YqhOZtULOm55m6yugD4I//hZKXxVUNCEeKbdOe31Eh4GGW0GlQ==</DigestValue>
      </Reference>
      <Reference URI="/xl/drawings/vmlDrawing1.vml?ContentType=application/vnd.openxmlformats-officedocument.vmlDrawing">
        <DigestMethod Algorithm="http://www.w3.org/2001/04/xmlenc#sha512"/>
        <DigestValue>jfha+n17oiSvzHeT/IzkzuoNs3Dekba/N95UGoQlLsDV/KhtBy96Z7zPrbLDvXTEOxJi7jbkaRiY5BzwTRcKOw==</DigestValue>
      </Reference>
      <Reference URI="/xl/media/image1.png?ContentType=image/png">
        <DigestMethod Algorithm="http://www.w3.org/2001/04/xmlenc#sha512"/>
        <DigestValue>n5v5PIWRjQm2c5SJV3ewztShRNH+AznOJDZx2ZMxV1kcrbd3bJ3Pv3veOR8HYILJB689zitKDeRZIWx3rKqcZQ==</DigestValue>
      </Reference>
      <Reference URI="/xl/media/image2.emf?ContentType=image/x-emf">
        <DigestMethod Algorithm="http://www.w3.org/2001/04/xmlenc#sha512"/>
        <DigestValue>drgqZUceXrgEwwnLESmX8qSJDqCtFnVgGjpGqVJ6rv9PnkM8kXd3T7LQ2ixC1ZQUO/9et4djUMC9dPtSnI73Ag==</DigestValue>
      </Reference>
      <Reference URI="/xl/media/image3.png?ContentType=image/png">
        <DigestMethod Algorithm="http://www.w3.org/2001/04/xmlenc#sha512"/>
        <DigestValue>/3KSQB0t1PNRG5E7ZjlyRc3tF6jumjlLcSCjo859N6h4b0Na+iPsmyhs8HEiO4fBYxtQHgkooM7ztL7ADXdEkw==</DigestValue>
      </Reference>
      <Reference URI="/xl/printerSettings/printerSettings1.bin?ContentType=application/vnd.openxmlformats-officedocument.spreadsheetml.printerSettings">
        <DigestMethod Algorithm="http://www.w3.org/2001/04/xmlenc#sha512"/>
        <DigestValue>x8fsyKeU29XV4Vjxz2IBl3tNm7mETrTYXD1lAZQaW4LdoVxiE01ElAu9AbJzamW6iUbiSZEZIFL8tY6DvofucQ==</DigestValue>
      </Reference>
      <Reference URI="/xl/printerSettings/printerSettings10.bin?ContentType=application/vnd.openxmlformats-officedocument.spreadsheetml.printerSettings">
        <DigestMethod Algorithm="http://www.w3.org/2001/04/xmlenc#sha512"/>
        <DigestValue>xZedhIOYA83gqIm8Iomc3ZNaIOgPILOyDgvIyXgVTba5Xzz75/uSPJHbDK7PY0rE15/eG1JMz9cXLPmMYgXphw==</DigestValue>
      </Reference>
      <Reference URI="/xl/printerSettings/printerSettings11.bin?ContentType=application/vnd.openxmlformats-officedocument.spreadsheetml.printerSettings">
        <DigestMethod Algorithm="http://www.w3.org/2001/04/xmlenc#sha512"/>
        <DigestValue>rOg3lSF9oBJX3ikszLdQibPrJdWP3NiSzyzbXfwcaQ/A9NENr14bMiMS9JnzJSd3wHQikqfQ0Ipq81plcIwMTA==</DigestValue>
      </Reference>
      <Reference URI="/xl/printerSettings/printerSettings12.bin?ContentType=application/vnd.openxmlformats-officedocument.spreadsheetml.printerSettings">
        <DigestMethod Algorithm="http://www.w3.org/2001/04/xmlenc#sha512"/>
        <DigestValue>xZedhIOYA83gqIm8Iomc3ZNaIOgPILOyDgvIyXgVTba5Xzz75/uSPJHbDK7PY0rE15/eG1JMz9cXLPmMYgXphw==</DigestValue>
      </Reference>
      <Reference URI="/xl/printerSettings/printerSettings13.bin?ContentType=application/vnd.openxmlformats-officedocument.spreadsheetml.printerSettings">
        <DigestMethod Algorithm="http://www.w3.org/2001/04/xmlenc#sha512"/>
        <DigestValue>GdEQDj4gvrTl9scN8EIAWY0/RFhzDQom/QHPBgS53nL15fk2qOb7maeY0pzQFJ5DZAenRjtRTglb/KyiO0QdgA==</DigestValue>
      </Reference>
      <Reference URI="/xl/printerSettings/printerSettings14.bin?ContentType=application/vnd.openxmlformats-officedocument.spreadsheetml.printerSettings">
        <DigestMethod Algorithm="http://www.w3.org/2001/04/xmlenc#sha512"/>
        <DigestValue>7PPzigBnXKIbmEyF9TxjoA5XJYPF6tUr/OofEM/hJCiWNyf184aNQ53+PujOC5HPO6QGP6m4vEK0alTxNWwq9w==</DigestValue>
      </Reference>
      <Reference URI="/xl/printerSettings/printerSettings15.bin?ContentType=application/vnd.openxmlformats-officedocument.spreadsheetml.printerSettings">
        <DigestMethod Algorithm="http://www.w3.org/2001/04/xmlenc#sha512"/>
        <DigestValue>GdEQDj4gvrTl9scN8EIAWY0/RFhzDQom/QHPBgS53nL15fk2qOb7maeY0pzQFJ5DZAenRjtRTglb/KyiO0QdgA==</DigestValue>
      </Reference>
      <Reference URI="/xl/printerSettings/printerSettings16.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17.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18.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19.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2.bin?ContentType=application/vnd.openxmlformats-officedocument.spreadsheetml.printerSettings">
        <DigestMethod Algorithm="http://www.w3.org/2001/04/xmlenc#sha512"/>
        <DigestValue>x8fsyKeU29XV4Vjxz2IBl3tNm7mETrTYXD1lAZQaW4LdoVxiE01ElAu9AbJzamW6iUbiSZEZIFL8tY6DvofucQ==</DigestValue>
      </Reference>
      <Reference URI="/xl/printerSettings/printerSettings20.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21.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22.bin?ContentType=application/vnd.openxmlformats-officedocument.spreadsheetml.printerSettings">
        <DigestMethod Algorithm="http://www.w3.org/2001/04/xmlenc#sha512"/>
        <DigestValue>xZedhIOYA83gqIm8Iomc3ZNaIOgPILOyDgvIyXgVTba5Xzz75/uSPJHbDK7PY0rE15/eG1JMz9cXLPmMYgXphw==</DigestValue>
      </Reference>
      <Reference URI="/xl/printerSettings/printerSettings23.bin?ContentType=application/vnd.openxmlformats-officedocument.spreadsheetml.printerSettings">
        <DigestMethod Algorithm="http://www.w3.org/2001/04/xmlenc#sha512"/>
        <DigestValue>rOg3lSF9oBJX3ikszLdQibPrJdWP3NiSzyzbXfwcaQ/A9NENr14bMiMS9JnzJSd3wHQikqfQ0Ipq81plcIwMTA==</DigestValue>
      </Reference>
      <Reference URI="/xl/printerSettings/printerSettings24.bin?ContentType=application/vnd.openxmlformats-officedocument.spreadsheetml.printerSettings">
        <DigestMethod Algorithm="http://www.w3.org/2001/04/xmlenc#sha512"/>
        <DigestValue>xZedhIOYA83gqIm8Iomc3ZNaIOgPILOyDgvIyXgVTba5Xzz75/uSPJHbDK7PY0rE15/eG1JMz9cXLPmMYgXphw==</DigestValue>
      </Reference>
      <Reference URI="/xl/printerSettings/printerSettings25.bin?ContentType=application/vnd.openxmlformats-officedocument.spreadsheetml.printerSettings">
        <DigestMethod Algorithm="http://www.w3.org/2001/04/xmlenc#sha512"/>
        <DigestValue>xZedhIOYA83gqIm8Iomc3ZNaIOgPILOyDgvIyXgVTba5Xzz75/uSPJHbDK7PY0rE15/eG1JMz9cXLPmMYgXphw==</DigestValue>
      </Reference>
      <Reference URI="/xl/printerSettings/printerSettings26.bin?ContentType=application/vnd.openxmlformats-officedocument.spreadsheetml.printerSettings">
        <DigestMethod Algorithm="http://www.w3.org/2001/04/xmlenc#sha512"/>
        <DigestValue>rOg3lSF9oBJX3ikszLdQibPrJdWP3NiSzyzbXfwcaQ/A9NENr14bMiMS9JnzJSd3wHQikqfQ0Ipq81plcIwMTA==</DigestValue>
      </Reference>
      <Reference URI="/xl/printerSettings/printerSettings27.bin?ContentType=application/vnd.openxmlformats-officedocument.spreadsheetml.printerSettings">
        <DigestMethod Algorithm="http://www.w3.org/2001/04/xmlenc#sha512"/>
        <DigestValue>xZedhIOYA83gqIm8Iomc3ZNaIOgPILOyDgvIyXgVTba5Xzz75/uSPJHbDK7PY0rE15/eG1JMz9cXLPmMYgXphw==</DigestValue>
      </Reference>
      <Reference URI="/xl/printerSettings/printerSettings3.bin?ContentType=application/vnd.openxmlformats-officedocument.spreadsheetml.printerSettings">
        <DigestMethod Algorithm="http://www.w3.org/2001/04/xmlenc#sha512"/>
        <DigestValue>x8fsyKeU29XV4Vjxz2IBl3tNm7mETrTYXD1lAZQaW4LdoVxiE01ElAu9AbJzamW6iUbiSZEZIFL8tY6DvofucQ==</DigestValue>
      </Reference>
      <Reference URI="/xl/printerSettings/printerSettings4.bin?ContentType=application/vnd.openxmlformats-officedocument.spreadsheetml.printerSettings">
        <DigestMethod Algorithm="http://www.w3.org/2001/04/xmlenc#sha512"/>
        <DigestValue>xZedhIOYA83gqIm8Iomc3ZNaIOgPILOyDgvIyXgVTba5Xzz75/uSPJHbDK7PY0rE15/eG1JMz9cXLPmMYgXphw==</DigestValue>
      </Reference>
      <Reference URI="/xl/printerSettings/printerSettings5.bin?ContentType=application/vnd.openxmlformats-officedocument.spreadsheetml.printerSettings">
        <DigestMethod Algorithm="http://www.w3.org/2001/04/xmlenc#sha512"/>
        <DigestValue>rOg3lSF9oBJX3ikszLdQibPrJdWP3NiSzyzbXfwcaQ/A9NENr14bMiMS9JnzJSd3wHQikqfQ0Ipq81plcIwMTA==</DigestValue>
      </Reference>
      <Reference URI="/xl/printerSettings/printerSettings6.bin?ContentType=application/vnd.openxmlformats-officedocument.spreadsheetml.printerSettings">
        <DigestMethod Algorithm="http://www.w3.org/2001/04/xmlenc#sha512"/>
        <DigestValue>xZedhIOYA83gqIm8Iomc3ZNaIOgPILOyDgvIyXgVTba5Xzz75/uSPJHbDK7PY0rE15/eG1JMz9cXLPmMYgXphw==</DigestValue>
      </Reference>
      <Reference URI="/xl/printerSettings/printerSettings7.bin?ContentType=application/vnd.openxmlformats-officedocument.spreadsheetml.printerSettings">
        <DigestMethod Algorithm="http://www.w3.org/2001/04/xmlenc#sha512"/>
        <DigestValue>GdEQDj4gvrTl9scN8EIAWY0/RFhzDQom/QHPBgS53nL15fk2qOb7maeY0pzQFJ5DZAenRjtRTglb/KyiO0QdgA==</DigestValue>
      </Reference>
      <Reference URI="/xl/printerSettings/printerSettings8.bin?ContentType=application/vnd.openxmlformats-officedocument.spreadsheetml.printerSettings">
        <DigestMethod Algorithm="http://www.w3.org/2001/04/xmlenc#sha512"/>
        <DigestValue>7PPzigBnXKIbmEyF9TxjoA5XJYPF6tUr/OofEM/hJCiWNyf184aNQ53+PujOC5HPO6QGP6m4vEK0alTxNWwq9w==</DigestValue>
      </Reference>
      <Reference URI="/xl/printerSettings/printerSettings9.bin?ContentType=application/vnd.openxmlformats-officedocument.spreadsheetml.printerSettings">
        <DigestMethod Algorithm="http://www.w3.org/2001/04/xmlenc#sha512"/>
        <DigestValue>GdEQDj4gvrTl9scN8EIAWY0/RFhzDQom/QHPBgS53nL15fk2qOb7maeY0pzQFJ5DZAenRjtRTglb/KyiO0QdgA==</DigestValue>
      </Reference>
      <Reference URI="/xl/sharedStrings.xml?ContentType=application/vnd.openxmlformats-officedocument.spreadsheetml.sharedStrings+xml">
        <DigestMethod Algorithm="http://www.w3.org/2001/04/xmlenc#sha512"/>
        <DigestValue>FmqZsk3DvnyWll3owACA+Ct/RVglfA1QJBB1Y1UZVyRffK3F1ByhIogEeaQVsS+Q5jwoZrvvWbF4R7+4ezboUA==</DigestValue>
      </Reference>
      <Reference URI="/xl/styles.xml?ContentType=application/vnd.openxmlformats-officedocument.spreadsheetml.styles+xml">
        <DigestMethod Algorithm="http://www.w3.org/2001/04/xmlenc#sha512"/>
        <DigestValue>3CuU/O7GIXDLMqrMHAz6Gu42/kRtF1Bl/zBor1E+4/Cxn+DL4kcWqTr3EGKncZqRnpRGg56hYtlqqV814je8Ug==</DigestValue>
      </Reference>
      <Reference URI="/xl/theme/theme1.xml?ContentType=application/vnd.openxmlformats-officedocument.theme+xml">
        <DigestMethod Algorithm="http://www.w3.org/2001/04/xmlenc#sha512"/>
        <DigestValue>76eo5ECoom53GHPvzbWL8z6vGMM214UT/S4gHnzUTDN7wmv0Fl5Cveh+fFnsv9P62p0uMT0hNTVNf07CavwI4Q==</DigestValue>
      </Reference>
      <Reference URI="/xl/workbook.xml?ContentType=application/vnd.openxmlformats-officedocument.spreadsheetml.sheet.main+xml">
        <DigestMethod Algorithm="http://www.w3.org/2001/04/xmlenc#sha512"/>
        <DigestValue>eqDHym1a0W0SrIM86sHVf2YeH/AKH76p6hEFvtqVXzwCyIMTWs/9EQw8KPchOa2sAyCpy6x+LfTpC0ciq0wMZg==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512"/>
        <DigestValue>KI11nf4lIgQptqnpxJVo0+05eeDLjwjaxsbUx7boZehqSA9lgE5P5p9lfQMEYb7CE3OJ03Mb47yqUt5LaGugrA==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YIp4XyQkwB2E2oBmXVUoI9XbYH5MxFxuWAtv3QJe1rebfvP4GQv30/N2DUK6D3/D905ZPlhme0s0logwz7GiSA==</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512"/>
        <DigestValue>Y4DaUCN0OgwSrLIaoKB8HhL/I9fnRrPYd0OhucH9COlpFtoVLP90VkoaQ5vOK+e/+ZIiK8ZD+W1B80jZjMEzvQ==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TCKjp31Zt8PbgW0aZUFCWElLZPE4wkHg81NBJBasod51JQ8d3zzE8kMvE/JXfI7jIAMO79c0aXTt5BmeebG0lw==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pQgFfXYDd1Y5p0Utk+s+S2Z0GCiWxhgyqvmIcO2rK7Z7WVqOCoWxLjNiGxsi1N79JqSuSLdmcUQqqG/0DGsksg==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SEnk5u+7W4N6nfkJSl6+Fw0yh5wXWjZ6mKJ3cNa25mrIxC8iN9GWsIWYSePsfl3+i0l/hJ5+J7V9C9v1QnWvVw==</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jQXOkcekT/5+yXMsHeECFxn9ixSHTiLOovxTiHOWrRjDDVC1WBe88ehQNbZFSsqtfm+s5k6YrbF5lIJQCw5lRw==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KpKS1rIvFQx14y0zCRLquzoYdL1C0mroRt8jSg0nCNs40eXCFappb8r6FmEBaqCEQ3hiqvbmk+F0/4jo0/Xd1A==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512"/>
        <DigestValue>Q8EAycjzcxIg06PE8xZZziQYuU/ivU2qynRnSN/4b76k6B3L9LycU1gx6IUX7gH25v2L4WcHSNCSnkUCivHzsg==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P5rYM+CqU8V6RUkyWqPjkfuOrdBc08huROrg2iwlmsqChQZk/4s+AY5Bz2rIFZMNOuALQRHlLmY3YM3xnxWUog==</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KF/jLrOAse5P7yu21/Mkj3d51WpYEkWKwE4JMzHPCqtoR0gAjVIuX/yJVY61cn4Y7SE94r2Lp588tvXQH4MEvw==</DigestValue>
      </Reference>
      <Reference URI="/xl/worksheets/sheet1.xml?ContentType=application/vnd.openxmlformats-officedocument.spreadsheetml.worksheet+xml">
        <DigestMethod Algorithm="http://www.w3.org/2001/04/xmlenc#sha512"/>
        <DigestValue>zHO5isagCiJv9uD9uoShPxytxitfJsUeBYB8/W8HawW85rRyh5oOHN4lALhb0XrvuUuMp5CNv7xG1Q83aPLA2Q==</DigestValue>
      </Reference>
      <Reference URI="/xl/worksheets/sheet10.xml?ContentType=application/vnd.openxmlformats-officedocument.spreadsheetml.worksheet+xml">
        <DigestMethod Algorithm="http://www.w3.org/2001/04/xmlenc#sha512"/>
        <DigestValue>uywJMYqwA7gXaGXELRowvxJ9/4uNaOV6dMiw3oJdiIhMGkfZFZKepNL1cONtNgO7u21Qnc9z0Jc4sqaCGXn53g==</DigestValue>
      </Reference>
      <Reference URI="/xl/worksheets/sheet11.xml?ContentType=application/vnd.openxmlformats-officedocument.spreadsheetml.worksheet+xml">
        <DigestMethod Algorithm="http://www.w3.org/2001/04/xmlenc#sha512"/>
        <DigestValue>r0j0RI4h2Qc5zPTIXgRaUpLOAvCFoKvGNXShwa5AnaT2OQytr8b682yp6pH45w5ebfOAuv3VsRV8teXKy00Elw==</DigestValue>
      </Reference>
      <Reference URI="/xl/worksheets/sheet12.xml?ContentType=application/vnd.openxmlformats-officedocument.spreadsheetml.worksheet+xml">
        <DigestMethod Algorithm="http://www.w3.org/2001/04/xmlenc#sha512"/>
        <DigestValue>Biq+yp1gwazrWfgLAi5O7uND2WObChF6tqoFuKnpAp771T7nTRFPNv0RtCpOlbVfsPxcY/lgNh6PaNS1RnDxoA==</DigestValue>
      </Reference>
      <Reference URI="/xl/worksheets/sheet13.xml?ContentType=application/vnd.openxmlformats-officedocument.spreadsheetml.worksheet+xml">
        <DigestMethod Algorithm="http://www.w3.org/2001/04/xmlenc#sha512"/>
        <DigestValue>cjEeC9Z4BrIp6tXXUELqfkdNZTiC6wXA3rEm44bsuIYAEJhm8AtWwYj5mLA4CmwVsaZ49aZHjLFZDXxHoloWGg==</DigestValue>
      </Reference>
      <Reference URI="/xl/worksheets/sheet2.xml?ContentType=application/vnd.openxmlformats-officedocument.spreadsheetml.worksheet+xml">
        <DigestMethod Algorithm="http://www.w3.org/2001/04/xmlenc#sha512"/>
        <DigestValue>EPDtXr+jrH4tNM2IkSEisPyV41zJwc9BGgzx1+jTznvlJT1u0pqtEloY4OopKdBvyoUVyLdzerMlGhLb264F7Q==</DigestValue>
      </Reference>
      <Reference URI="/xl/worksheets/sheet3.xml?ContentType=application/vnd.openxmlformats-officedocument.spreadsheetml.worksheet+xml">
        <DigestMethod Algorithm="http://www.w3.org/2001/04/xmlenc#sha512"/>
        <DigestValue>fPGXlYoRbL6fmeBwhjZSSrBkU+UbWaxdc/eKD2UXZQ38AzjqvcTvxPW3uACCelSL7p9lq8bgVzYlA3Cloer9Xg==</DigestValue>
      </Reference>
      <Reference URI="/xl/worksheets/sheet4.xml?ContentType=application/vnd.openxmlformats-officedocument.spreadsheetml.worksheet+xml">
        <DigestMethod Algorithm="http://www.w3.org/2001/04/xmlenc#sha512"/>
        <DigestValue>Os8V3yxAEbUlH5+r5lY1U/EnmdFTAhwRyIu5lyXRFe1R+AO5iYnoEK0FT+9yBtQBMxWCce3MVT+/HpLJmxg8Dg==</DigestValue>
      </Reference>
      <Reference URI="/xl/worksheets/sheet5.xml?ContentType=application/vnd.openxmlformats-officedocument.spreadsheetml.worksheet+xml">
        <DigestMethod Algorithm="http://www.w3.org/2001/04/xmlenc#sha512"/>
        <DigestValue>kEZxqfMnkb66QQwzvsqQhJNUU2Ji2GiOPZa6qgG3dTLvD5DjZyphjMWfDBTDlAJAD1Pfs6aoQWJuUhlP1/Fgaw==</DigestValue>
      </Reference>
      <Reference URI="/xl/worksheets/sheet6.xml?ContentType=application/vnd.openxmlformats-officedocument.spreadsheetml.worksheet+xml">
        <DigestMethod Algorithm="http://www.w3.org/2001/04/xmlenc#sha512"/>
        <DigestValue>3F+MSLsz8YC0SWWkfAG3ymeaH0FjgzYrTiJB+ouCfbE4ag7jzQWxPetMPy97jIZwsyROz+zYxCRnTDkuaWPg3Q==</DigestValue>
      </Reference>
      <Reference URI="/xl/worksheets/sheet7.xml?ContentType=application/vnd.openxmlformats-officedocument.spreadsheetml.worksheet+xml">
        <DigestMethod Algorithm="http://www.w3.org/2001/04/xmlenc#sha512"/>
        <DigestValue>KJoOmIQOeVQlbWXjQnEUWHj+JNxV4RgNWqlmu+ssVE5HZqwkeAAHDu58eLK2Bn9ArsEV4TGnMUCHICv7omqO2Q==</DigestValue>
      </Reference>
      <Reference URI="/xl/worksheets/sheet8.xml?ContentType=application/vnd.openxmlformats-officedocument.spreadsheetml.worksheet+xml">
        <DigestMethod Algorithm="http://www.w3.org/2001/04/xmlenc#sha512"/>
        <DigestValue>eeany/8rlC5Cxv1QHsMkqEYqN+2hzvpxI2SR5XlvgiomtROrE7szWGgREkQ5bX/RjCeiE5m1P23F3KEBeQh6Cw==</DigestValue>
      </Reference>
      <Reference URI="/xl/worksheets/sheet9.xml?ContentType=application/vnd.openxmlformats-officedocument.spreadsheetml.worksheet+xml">
        <DigestMethod Algorithm="http://www.w3.org/2001/04/xmlenc#sha512"/>
        <DigestValue>fZq4RG5V1QOo2wSeSAzg2HuvSmb8L0k+uw0Tnzxjd5nNTSXK6+xiKH3LwgsvPp4AZgBcQX/9Iod19TpnIoXp7w==</DigestValue>
      </Reference>
    </Manifest>
    <SignatureProperties>
      <SignatureProperty Id="idSignatureTime" Target="#idPackageSignature">
        <mdssi:SignatureTime xmlns:mdssi="http://schemas.openxmlformats.org/package/2006/digital-signature">
          <mdssi:Format>YYYY-MM-DDThh:mm:ssTZD</mdssi:Format>
          <mdssi:Value>2025-03-31T15:13:00Z</mdssi:Value>
        </mdssi:SignatureTime>
      </SignatureProperty>
    </SignatureProperties>
  </Object>
  <Object Id="idOfficeObject">
    <SignatureProperties>
      <SignatureProperty Id="idOfficeV1Details" Target="#idPackageSignature">
        <SignatureInfoV1 xmlns="http://schemas.microsoft.com/office/2006/digsig">
          <SetupID>{CF2F1575-5F05-492A-860B-1D8B9553E133}</SetupID>
          <SignatureText/>
          <SignatureImage>AQAAAGwAAAAAAAAAAAAAAKIAAAB4AAAAAAAAAAAAAADpEAAAjgwAACBFTUYAAAEAKIkAAAwAAAABAAAAAAAAAAAAAAAAAAAAgAcAADgEAAD+AQAAHwEAAAAAAAAAAAAAAAAAADDIBwAYYQQARgAAACwAAAAgAAAARU1GKwFAAQAcAAAAEAAAAAIQwNsBAAAAeAAAAHgAAABGAAAAyCQAALwkAABFTUYrIkAEAAwAAAAAAAAAHkAJAAwAAAAAAAAAJEABAAwAAAAAAAAAMEACABAAAAAEAAAAAACAPyFABwAMAAAAAAAAAAhAAAUUJAAACCQAAAIQwNsBAAAAAAAAAAAAAAAAAAAAAAAAAAEAAACJUE5HDQoaCgAAAA1JSERSAAAAggAAAGEIAgAAAJWx7oYAAAABc1JHQgCuzhzpAAAABGdBTUEAALGPC/xhBQAAAAlwSFlzAAAOwwAADsMBx2+oZAAAI4FJREFUeF7tnWdwXceR7/fLe1uv9stzbfSun3fX5Vqr7Oe1ree1XdqVZTnbkhWoQFGUKEYxg1HMOeecKeYgZhIEEwiCAcwkmMAAgiCIROScM/h+Z/qicTDn3osLMWi1q6p/Qef09PT0dPd091xcUH9WVfGostxBeWlDRVkjr9WVLaAMwBoKBOX3QnnKSxuBvloMuqhXH+V8lrB0UFhsXqj+SsHIoLLct3cYykoavnJDSKitdlBT1WZlVH83RSB0Hlq4wc1nzVQIPRDwML50C1RRrAQYVU6hmLhwOIVuhlpAJQRieErA4l7LBIHo5p3i1d8vnqQbmFhR5oPwqyglBuIUOpBXhUoIxPCU8CV2A2CuJDfhV1E8CKxXr2SlCHRKIIanhGftBljlKdBMt2ihVJTZVUQZLARSwi0zOFSCUkhlQpdXL8PjQyLJLZMyxkL8VIoFRgVeuqgXCGLMr9zgHyZhNhu9VTfALLDoql4g+NzgdxsQlc6D0ps4WSwkNwC3KIVbJvBqr9C5OoVQFboyCOT1iUCkyUICNIQYRE+YDQK6QZT0wshs/DNhAtZ8oPMtSiC4OS1YnG4wKgHuF8j08gvk1buocgZi+BzwiuI5FMnwyFyLrhCGr9wQEixRRL0gyPkQqP4WXSEMzUmJB4FyKD0IJUTIRIUlodXNAKbIXKX4FWWAdezrCzBECm8jXVB5ab1JrS0Y9FUhdOBZy8kkTVCiA53Cs8lRviuqm0egbKC5RCtkQOnKqhR9DR0yUeGWGSKYInOVEliUczf0qo31K8sbCvPL79/LLCqorqpoPoKBRAldoQxeZRRu5uBucNP/G7kBu9+4ljBl0ryOHXp07dw3NTnbw9A8xU1XKINXGYWbuQ1uUIkKKALr1S9FoKID0XWiUj43EEIS8+Yx17W8xSjPLF1b/Wjn9ojf/uaNrZv33bn14NNVW9es3lpWUkt2YlSZFaK/qK1Q/XVI2JSuaCLSX9lu0ClAhTSX6MeBrhGcznpK+dxACJZ1d5NKtxYVGJc0FhdWTxg36612H+bnllWW12dlFC9dvO7ShZukKa9HVZQF1d/LoHNbZZBXGAB5Ul7/67gB+fI5qEUH5KjkpKxlS9ZnpBfgj7KSGs7Blk17x42ZXlZS7y4SAq8RBaq/l0HntsogrzAAP25QPhWhFIWXzis7FzoT3UOhIIi6gcAUtxvMhz/cm+h8sHXm/LkrL12IKy2uLinC1s6HuIDwP7D/+KwZSzIfFhbkVTC9pKg282HRiGGTYi85B0KFC7xaCXSDXgazik0Ewh8EIupL7wbCuaaK1/rIwzFzZi3r2/uTfn2GxV66VVpcKz4oLa4n9keNmHz96t2KsjqSNczMonPlfFAkcJIKF3i1EugGvQxPzA3uNQTKqvDSeXVLwEDAzeAGDJjPMDSWFmMRiGjfgEWwDoAunMJjzO38lFcZYiGeTRPivGJQ7FheWjswbBTZPyE+dcmiNSuWbagsr2Mtwf176T26haU8yDE+QAHnAlFRVh++92iPbgNyskpElBvoZm3NaGszKJAJUfkV7il+wVzY/NQGiy8U6FysA/TVgkRiXc2jhjrnDKU8yLp88dbNG4mV5TXGDY/qa30CeSZvkHDYHoZuunk5QiSf6tLGW/WF+ZVrVn+2Y1tEWUnd3t2R48bMqKqoU4YzMVc/GTI+P7dcTKZzE+JThg2dcP1qgkVXyIotl/MP5bTgZfBSwLN2gwlwckLNvj1Hx4ya1rlTnzdf7zh54lxaF0Y15LF7TZWT8ctLCWonkwRyA+aDDY+OHjkVp3LIIg+f7t61f3JSjjCQLmhSFy9cg0w5WOZsOUOZDwtIVkePnLHoClnRvVwgKKcFL4OXApx7g0JIPChriFAJshm3KDcYglhSVIndf/4fv9+6eW9+bvHDtIIRwyYOHjgmIz2fLI8n4LwV92Dq5Hm9Ph5MMlm1YnNaSrb5EILpjgQYdGleOQ0R4cdGjZhCDeDo3LubHtZvBGdCGMhCXNkWzl9tUpmTo9TcVRX1CN+8cTezoEt+d0N2ASy6F8ppwcsgr2xBXsUyzi3aGlDokIVWOZXBops83kAtnT51YcqDTKzAK0bMzy0ZO3r6rh0HeSX29+871rVzP65XF85dO3rkFOn77XadmJKdWVRdaVvKVJf6eXNWEO8cBayZk1VMJ7pz+wFhyM0u69Nr6Mb1O9HKNUvQsGfX4dkzl5YW13CkgpwGgT8JPlicihAZnqkboJ88folQPXfmGtbH4hgOW+Ce82ev9+87/N7dVMK2d8/BiQlpUreptMWFlVdj47t81OeN1zqQRiyZ2D03u5TUfysuqbaaTtSROX7szOVL1wtDemp+755D4q4nmCBoMRdKzMmLZLOsjEKKitfKukGBl0FhcSpCZGh2gyKQEb1QWUxxw2IDbJjuHnuROubNWU5FJVPTSppYdj4CKimqnj93BWHb5aO+iQnpxCZymAUbPJTr9NS8CeNmTpowu7iwytQM37FgdbJQ395DH6ZhSkcmozOmLSTGiwvJUXXXrsST8WhhtfAoKGNXLt9CJdxPg+s9DaFD7SCvPFiWkVcvZPTJuMGCxQZMTm+Mijwz/JMJeTmlWAqTCVjOFPa6z7aEd+zQ48ihk3SfJl+1kIBBb99MYvrunQc5SRraVGzKAA2PMbrk98Y5s5bOmLaIGxxAYFi/4Q/uZ6jnFPj47p3UAf1HXjx/A0+jicUQOmTjKkFtGCKekRvYcGpy1h9+9xY5mq4UI1pu4DSQHLh8LV28Dh/gJ0uCyft12z8L7941LDEhlWehI4EbA02XCiSuKSQUm/zcCuREhEd369I/LSXHG+xoRcriunfy+AU48ajFEDpk44/lBosUCLoGYLcEnQ4pXQGDe9s8Hz92vtMHvSiYchtoGnI6K+L0+tV706YsuHTh5ohhk/JyykzN8M0VMAWQPbgqr1+7Hasxi7mpydm0vAvmrWJU3ED2o2IPGjCqtLiaI7hy+abxY2dkZxZbAgESigrKufQdORTDCXNvsK1QU1gIkeEZuYHwp3mnT23arc8N0OWewYWW3rEwv2rIoLFx1xNJETrXxelgyqS5E8fPRgJZCB2o3nh304bdptQ7KMyvxg1zZy/nxCBn1owlxHthPifDexqg1MEZHXX+iZwGL0JkeEZuoB6MHD7pauwdjEX7T6JvGvKdBmJ8w7qdWJDgpWF1HReF83kczjh04MSKZRsxH8/kn107DnVo3zXu+j09DQjH9PSsphlrWL50Ay2v+XzbdgMU8esXfxosqhsqIhBa5WRjAvZJTi/Iq7AYjKsaqJ+DBow+ExNbXFgTvjcKK6tM7ChsGF2sfPNGIu0pnY9xQ/W4MTPee7crldZ8hOcwFBVUzZ65hOTGbY4ExSEbMmhMUQE3A5+fND6QgPXplGiX8ejjuCF0qNHceLpuYMMGDUsWraGQeuMR04DLF2/TquZklZBGcAPnRmuDaUCdNlStzO2M5Ma1C+asDOcG3rlTn/TULO2UyGyfrtq6bs12ccOyJeu5N4gcYVA3EAGcsE+GjLt4Po4I8GatpwE1mht+3KAhbM0XiGXlWafoqAXuX5x67IsP5s1Z5k01JBCsEx11burk+TRI3GZJXEMHj+MS0MTgWB+v8CA+o52lIHNBI+o5E5iY+yBJT/1EFzCg/wjaX2Yhc9GCT8l45nMOmd7sBo4Cp4Qu60zMFZzqLxOGCtevYFuBZWTAa9s+2mMOIeN1g4BR5RSwMdxw6cINLsY3rsVjAouB84EnKAbz564kck2CyiSHpCbnejh9qCirPXLoBI1QRnr+qROXccPM6Ysgam1gLo3vsaNnEY6qZC18hnBV24V6DgE3jE0bdqGnubQ7dDENcHG2Aso7CGWKmN79yqyn6wbMSpRtXL+LnEOQ+nMD1qmjzB47egZ/EL/ZmSVE9624JA+nDxiOVooTkxCfdvjgKbqg1Ss3FRVU62mg0lAY4q7fx6wIHDt6Gt0Xp8Gbczh8rI4bdu88gBvYgtDFNPoaCkJ3A2oI5NXnBl3SnxH9AB/4CysfEOJGdaVjZXICrYuJR+dzG6D8pIXiwioYKLw4CcORwbDL8WMXlEdgVJesUp+dWUqMHz1yBgd/9GHv/fuOmpu57zTcvZPSv+/wa1cSTCprIN2NGTWV67Q3CAgRKg0Sjh87h27sS6xjNuh80KucorZC6QovXZktmAIp8LE5buBJ3CDUx4SIUrAGYUhscjcuKyH0bEOwYRiw5rUrd9HMND81JKiDEScsTrUybCVFVZTxfXuOcPN68/X3Tx6/WFRQKaMg9tIdwj81OY8jwmmjkLA6+ccbPcjMySrkPNEpUavFDeiMnjwbk/lg7UvpCqHrFDFuEFicT9cNWCExIY36zJ2A01BSREFucSSxKXeFhfNX3755HyLdTm526eiRU4O4ARvRp44eOWXb1n2cifff656WkuvuRzklnAYkQ4SZyzmeIPC9pwFb37+XHtZvePztJNMsfHFucC8WCPD4ZRM6kB16edj8mZjL3BiuX403PY8TkoImBnqVKm7FpiY7HVF2ZhGN/KkTl1SIQCeS6CgPY0dP37xxD5y4ITe7BAdLw4omB/ZHkwNLiqqN1+vISAP6jyTYGRLo6pg7fG/k2+06bdsaTnrEczIkC/GgGxT+IFDjKixzezndxJDcEFwiMHrbowC7Hz548oP3P87LKcZGGNpigFKYX8l9LSujmGdCkqtAzx4DT5+64uH0QT74w3PEOB3R9KkLjcWdlILdsSzFYO/uyPJS5+NVUtyObRG0pNDlrAAxsRHVOPyTiV079+UignvQVlcR6AYtuhfKacFiA0J/Km4A7I2dWAzUva2bndRBVBof2PsU4o5tBwrzK0wqqE9LyevetT+dqIfTB3rTooKKrp374Yke3QZwU+NwmGrsNFrJSVk9ewy6FZfI4cBbECPCoweGcRqav7akboCBg0LO5AZHouM06CoC3Z1F90I5LVhsQOitu0EoqKuyFHKodYo16hVFfG1cv4Ncz5DbT+bZSb40efDs2xMpV2jseDU2nmb0VtwDFWIBnsyHRdh6wriZH3cfcP7sDTGuSTt1HCPqc1YG0kTVhq2b99IBu2u4aAISE9Lbv9N57uzlXCzMb5NsP+nWdPVAUE4LFpsbbrY2uEFSp0A4LQavKMJtyqS5HPlAbmAWZo05eTkpMYPTQFE9EX1+3JjpBK8KsYDbUh7kYtleHw96680P6IiabOd8mWP92u00WtQPlsYxJKXoqLP9+w7LyWq+ZgOGkAPzsKHjqeEcLF511LtBXT0QlNOCxeaGm63ZDWJfo4GjBCZz8wFDd4CiGBFOi8HrBpLMJ0PGb9m0p8kNvu3xLLuVXzgfOXTq9s0HGI46ERF+bPLEOf6qiA+lxbWXL97q02vIL37+xxf//XdRkWfk8yKmY3QK8ro120mGhsJP57fc6JD5sFCDHcej2IP7WYMHjmFoyaK1VAj6ZkqLMMBp7NC8NbcCfsEGLbQ60c3Z7AZsJEqIBhYfUE4JHGNE35DFoCDoJo6fFXn4tEUXNxghmL76yuX40uIqai+22LJp76wZizkW1hQXnFrCXeTj7gM5DVMmzcvPLWWhwvyqpMRMiNFR502ZkYipv3ThFqk//naqVmnj44ZjRzklw+m4kNa5U2/jxRYHQjcOPDq0Ap1r0b0QzmAlGlVkMyJROU1Qt9DSYlDkZpfTU56Itq/ECkxDzNIv0mViBV5J02tWfxbkNNAX4SfMx+2XMtDujQ+kG6Ymc0fhQmeqsXyXwNHzTMxV882Me65gJ19VI4HsN2nCnPC9UaQ4vPhFusEiuU1pzrVPIWuIZyYrXaEMAtqeHt3CMIFFB8LPacANs2cuNZ921MffTu7X55Ozp2Ohe/nFrAnxqR3adyOh0+9/tiV8/twVzOUYcUo+XbVl2pT5ZDnUhlM8EX87hcxz9vRl07/KJY6qsKP9O11wP1FCBNAU0CjLfgXuXZul24Y2TYSthRtaRasethguX7zdrUv/+/cylGIBk23asJu4Joory2uJ3F4fD85Ip+rabsAuYh2SCTxcNV7947sXz8eRgjq07xp76SZFmFx/5FAMh1UgcZ2YkAF/RHgUh4D+lfQVFXmWfnfdmm0H9h/nkrF/H9VobnZmMafBWlQh+wpiVmFQhOgAxdN1w7Gj5z7s2DMx4aFSLHCFJjmQmmdMW2S+UbGgX59hxYWV3tMgCb0gr5yqQGOzeOGaD97v8TAtvyCvauniddTYwwdPcZXLSM8n5AXihuSkbE7Y6pVbaqtpkKo5AS//4hXsTgtLHZo5ffGhAyeQiSbmtFmL+iD7etZuQIrCGnIjEI9QiEe6eNrHwvxy9yiQ0AZZGUUY4rVX31u9cnNudinWpFMiaWA+TQ4yhUDmiEQePvXWmx/GXroV1m84bsjLKSsqqM7NLuNGzU3i6JEYeiRqAD6gVMhDfm7FoAGjif28nFKc93d/8y3KeHZmEcLx36QJs8+evkadN1+OaqHks4QfN6CNuNSie6HOt+hNbmjYt+do965h2Zn2HxBgXAnVmzeSVq3Y/KuX/0R52LZ1P0mfwiA+gEcgU0hfeIKjM2LYxPzcsjde60AqM0kGW9eTqb7/vZ+a76KV8GoaLefuhib4g2s8t+U+vYY+/8P/WLRgtfmWhlMkOCK8xpyMnTfH+RqHqvfsEcwNYinUtRgUrbphw7qd5tfxnPcWDOoGjsvK5RtfevEPlFZSSqcPeqWlZJHEmYsQkSMgp6cm55DlCfmiggouDZyAqoo6hAOSzP59URyUd9766GBEdH5uOfwcBU5AQnxKzx4DodMUnYmJFffwk2NEnZ8zaymnAR2qK/18Ev7M0HptQDnTobYwiiCQG8wUx8rLlqwnIZQUVVkeZQq2o5M5dODkyOGT3337ozGjpmHKTRt2qRALNVWPyFfvv9cdE3PzeuFnv8aspgbUm+vCAMI5L6d86uR5z33n+T+90p7WgOTzs5/88vv/96fP//Dfmfgwzfc1ZNENUGPg5wK4fOl6OTq63DPG03XDxvWchrHEHRSBMCCKaCXX4ydqcscOPWhyaN4psCrEQnGh87t7CgnV++6dtN//tt3SxWtNJW+MjjrHFayphlfu3nmIy0e7Nzriifff6wbb5o17JoybSQkRUeoGdONKMXrkVG4q5g/oAp77p42n6waaUfIy/QlzBcpDFBcXcoeaNnL4JDqZgWEjaZbI9cpg4eTxS5SZe3fTmBh3/f4rf3hny6bd1ICUB7ncv+7dTcepgKDmDoFNuYXUVjeC6kpSXyyFhEMjotQNM6YtxLVcGkhWJhN+oUnJrykV2FSURnu1u1+olSvKJN7rVi7fNGrEZAJfRUnEMVqYX52fW8o5IGBpakkap09dpmcVTgVph+JMY0qNpdc0F2DnS9rvvdtly6Y9SNj+WcSa1VuLC8l7vh5XtAVNjm/Mz62kB9uxLQKX4GlkCgOFYdjQCXgiOSkDySyk6wYHYmXLSlEjCMy5d2AemtkUJGQDRtHT378uFgS6jF+YPTuQzYM9uw6TbWgrVYL5Mo9zvGhgkpNyuHmRFnADebwgr4JIV04BxsrNLiSxfPD+xykPMgvzq8hO9Puchuios0ePnHnv3a53bj0wPa7tBhYChl6/ZNEaWiwCgj2zijCQ4qj5E8fPoubTsBI3um5wPL4bDI/zJ7D007R5zW5QI3rBkEA53a9CkZ/CzzPLswbdC5tPiE9zi8IHGIKQvH41gZtw1859MSVdf15OBflE9Oan7IQg3bp5H2eFn1QCZlGK585eToIiNVGld+88zBkCumEOnBvQTe7K5OZ8/ux1ts3+kcPPhfNXQ6S0wCPMIiEUiAWsV4Uo73YDRLMd3O+ECybiOrVn1yGaQ7q4ZjcoZJpfyBr6qlMg0skog/Cw5MXzNwm3wweP6xSGcAOqYE169i4f9en18SCub/xMS8nDXozCg5nwIj4wX9juyS2XLkj8R1bB+pgPZ9AQQ9fY11VawrlwUDOWL13HdT0pMYM8IJ5Awksv/p6aIRKQ75n7xMCKGIRaxerpqfkUwpdfeoXwYmuESBvcYELGgW5Yp2A43KAMJhAcN2Q+LB4YNioiPEr4gbrhYVoezQzXsXff7kz/Tl9LqKIio8aLyOGOXUBJGDZ0PIFDPmEINxDOXH3J6VzHHtzPNNe6YG6QAMTo2ZnF/fsOJ/vdvkkSa+CVI0Vrq440mtvTnxSIqoK88quxd1YsW0/Y/fIXr86euSQ5KbO02LlpOm4QsHm1qUCHBOxTgI2Ewe0GfkJXBuHHRvPnrpg6eT6xABFVyB4mBTfQRNKq0qS+/qcOpBe8tWjBp/ROJn1j03rMRPEkXyXEpzMRCQjEUlkZhVw1KConoi8g31jZB56BW2eAbiYPIKGeKsJVjj6ViwJexBwowKiobTRvMdcL2bhF9EJi36jnVH5ukXt2Hencqc+3v/X9t9t9yOppKU5rLiZCNz9uUOiQBS+nwKsfy9y5lczd6tqVBFNFHRNTDK9cvv12u05UXWxhrtmV69dup5hfOBdXX+v8HUNOVjFKE7nHj52n+5RfWYvM5KQsgtp8ItviFzUKXd2CkcABdU7YX/yvv/7db95cv9b5PXmQLtkL2alF9AIeiTz2e/niLe6nz/3L8z/6wQtLFq1NTc6tq3FOsJv/6bqBdoiektNn7gQ1Jsydf2YN65s/vB1CgaJRoU7QkpKgwvoNpyulcOGD1//03qEDx2n/sbWJZV+oXrtyp8tHfWfPXEqgsRmWUAcIdHULuIFmFx1Ki6vTUrLzc8swEKchN7vU4gwC2alF9AJTsKn420nTpy74fz968Yf/+sLkiXMS4pNNIDrnwzipmd9xA3O8FgwF6gCBVwgWpChxw6IWkYi3bt47euSUDu27yZ9JvfFaB2rmzu0HzXdbG2mc6O7JQlh53JjpVy47fxqETCSbbOMUBn4ePRLD9FUrNmFWQ3GSlRuWDgr48QEp0bA5s9JTc0mMcdcTGUVykNrgMxExTgmselRe+ai0rKGMnGOsaXKmc9Y5oDxTe2iphw4e+1d/+U1qgJwANkjE4Bvk6MlWOG4QI7qpIUImKrxuYKtiJoKd8KczI+SPHztHAFIJ2r/TZcWyjeY7RTRIzgYAtwcqs/mUgtBu/riNByxIsG//bP+rf3yHG4PEfhDbWYATDZGjMqmZBEfMyctym1G6F7JB3FBe7aCs6lExvVZFY5Xzj1iKU+tKiqqjIk/37T30m9947u+//m0cvG/PEZYwf2TmHFyCxpxsWzh4um4gp0M3sYwF62qqHHUry50U9MZr78+asWT/vmMoig/YidHVORZS1kzwOidARKkbli5eR3tz51bK47uBIkRyi4o8a8qpH/0VskGvGyoqnM9LqMD79kT+4Xdv/fVf/uN3n/vxrh0HHtx/SDNirkFs2dmaJM9Af4fS/PcNokcQVbzQuQqmm+jwbxp2a+phw6EDJ6iQ4XujYk7GGuP6jxE3cIk51zWccWr7/Xu+Zp+1zKLOA69UEdcsuxJakC8GLJi3ipqBsZBvMVgo4/5YWV9Cl1HdUFRWXVJRe/Nm4tTJc7/33X/753/8LvXs7OnY4sIqUSmQKaBDRGE3sdkNRK78W3XwuTmCQOcqAq0tMKO1585cHzl8ElewVSs2nzx+kY4+FDdgUwKK+OUMfdixZ05WibhBHCBR1lY3cOzoI2mcCGeCwzKNFxXoX91YXF57Mz559vzlP/rxz8n+P/23l6nDD+5nmCaQjTh68rNtboAqFnRTQwRzvTBG8a4NsSEvp4w7xDf/z3O/+dVrhCFXiuio83JgLX4vRHXazb69P6GM027xCownnOXM0rYb3LsVCfyEUyglRVU3byTRFl88H2c+DuHq7vgGBuFEN35CZBWEX7uasHjpupdefuXvvv7tf/jGd4YOmxC+L4ojZT7QZV3fd5lNInXUCOQGRmFzDwWrDUJXpZWir14EYiBS0HX50g10QW++3pEL1LgxM/DE3Ttp7BDIxKDCHaNz7aTZHT92prfZR8/gEpjeUCddSmN+bvmxo+cG9B+BtHZvfIAnyHWrV25JTy2goTS/LnSWo2VA7cyHRdFRZ7t16f/Nb3znz//n1376k5dpN9JSckz730IN47nmyPCLJiWJCScg5PUZucGsWksiOrA/+uzpq1MmzeUmMW3KgoI83+9HZWIQ4RJu8beThw4ehztN4FsMrUiQTowTEHn4VMcOPaioXTv3Q9TggaNfe7X9r3/52ksv/p57e1RkTFWF8xkUPVvspdvTpy784Q9e+Jdv/4Day9JrP92WnpqHh0z77xwRa5VW0aTk53WDznE7xgJDAUadYwswxLo120cMmzR39vKN63cJvxueiT6QK9g83e2gAaO5f/jdfxAJJjzrjxw61b1rf+60WP/+vQzzp3mNPAwbOp4GOvNh3tEjpzkZ6Na1c1+uXV//22+9/NIr3Ni3bNqdlPgQfrZAEUUZmgV08C4XfBcGjvX5ydJNzEF/3yD0ILD4WwULo/r8uStHjZjCBe3k8fMkU4snMJzzfuHcNZJDVOQZXOJhCAjWLSooHzl88o+f/zn9zOWLt3GJsQJucD7rvXMrmQsmWlF4fvaTl7/2v/+BwvvRh72jo85RzwidEIwbKtgFP9WGiIXyrN1QWlzTs8dAmhPSa2F+Veh7k5xOtPboNuDGtYTQswETMTeX9rB+w0+doDGjHXCSfnWl8ynvjm0RpB0uMf/8T9/78//xtb/5q3/i3kszRt9ZW42rHFCEOUwCS/jngH838B99F+gEZbWgPDpFoBO9aOJxPrajWaJTigiPwpRttWZEeDRJg+7QW6IDgSW4IdJcDRk0hmCnEnC/5a4wMGxUxw7dX/jZr37769cHDxyz/bOIuOsJHNCd2w9wAogYvG6OoHNuFJZwL1o1BTItHsQG+/N0i64IxBBkeWGQrJqfW0YZLCmqxCuh5xYpsCuXbwzrN0K+9msxBAKrkIJOHr8wbcr8WTMW9+83/K03P5w6ed7ihatPRF9ITc7OyykX4aR+OM2/Bfv5oz5EU1gMz9QNZAM8wSbNL6FIMm04DXDSnKxfu31g2MiyErIE020ev8BhZm4j/SXnyfxT1k6YQ6ypgi7lwaEYusMZStQHQoimsN3gfgmEVkUHAlNkbqsgPwoCSbDoTwSyYpuqvSr8pLSSDf5ncUOg5PuVG5ohSz5VN8ApCCTBoj8R/Kd2w+PvXCUodMiie6GcAq8y8gpdKc8SsrrCGvXCawq/+MoNbYOsrrBGvfgi3QAQIrBEKV0hDArllFKhDEqXWfrqRaAy8/hQZUSH4GoolFkgEiw0/yVoIA6Fl1Neg8CSqRICMbght1Z9tSZ6oaJkoulBbZ7PDVVDoPRWN+iFm1/xX9ANPAgshseBqiFQuqV/KIu6+RWOGxRCclPccMtSImc/eKehnIFgLSqvwFxlm92gDK1KtqYov8DKV8HTlyVTX90M1pBAGbzwy+/UBhlQuOcEB/NbdYMFay1FqwyKQJyB6CgpdHlAW7V7q/oHEqWAIkNKCcSpYMg7+lhuMFsKtqQX1lqKVhkUgTgD0VU9efjC3eC3dDXXhlAAc0t+XyfjofsoCqWLlgqxgtsQOsQsYy9fXnIL8YtAa1l0ZKob9NWa+PiwFm0JZ1MGzcS2uUE2Zr0qVBQP1lCgKWhj2UXoSJCvcFV5/p+agaCLKkVeFUr3QhjaZIrg8Cqj8LvWF+wGOAUWA+7hiLjlKEMgKLNSdK5F90IY3Go8JrzKKPyu5eeDbi+YQy6rcP5IqAVdpcirdxuqTavQKfLqFaUoM5/CwiBQuq6llKZXTQIBD5bQFdaoGxaDLmrBrZhA1PYyiIQvrxt82UwTmq4lr6Dp9cvgBv6jUCaB0uGWDVsMIkhkCZsFiMIpDPrqhU6RV680NXpTPffVdijCoMLlVShGTrMbmig2hA4sCV54JTRRfMIVbh4gantHeWbF5tog724oq8JiUFhsCpWpFJ3SVmBuAkpiyi9C0T84vNoqhK628qLpjPpeQ1dGOL80blAJgRD6zgPBq61C6GorL56pG+DxC4tNwZBblL4qVII0pvJF/OBQ4RYs4bxaDK1ClbHoIBBd0ZQqfYBZ1Qg+1+GsfPT/AaDDeYsCkuwNAAAAAElFTkSuQmCCCEABCCQAAAAYAAAAAhDA2wEAAAADAAAAAAAAAAAAAAAAAAAAG0AAAEAAAAA0AAAAAQAAAAIAAAAAAAC/AAAAvwAAAkMAAMJCAwAAAAAAAIAAAACA//8iQwAAAIAAAACA/v/xQiEAAAAIAAAAYgAAAAwAAAABAAAAFQAAAAwAAAAEAAAAFQAAAAwAAAAEAAAAUQAAAPxiAAAAAAAAAAAAAKIAAAB4AAAAAAAAAAAAAAAAAAAAAAAAAIIAAABhAAAAUAAAACgAAAB4AAAAhGIAAAAAAAAgAMwAowAAAHkAAAAoAAAAggAAAGEAAAABABAAAAAAAAAAAAAAAAAAAAAAAAAAAAAAAAAA33v/f997/3/ff/9/33//f99//3/fe/9/33v/f997/3/fe/9/33//f997/3/ff/9/33v/f997/3/fe/9/33v/f99//3/fe/9/33v/f99//3/ff/9/33//f997/3/ff/9/33//f99//3/ff/9/33//f99//3/ff/9/33v/f997/3/fe/9/33v/f99//3/ff/9/33v/f997/3/fe/9/33v/f997/3/fe/9/33v/f997/3/fe/9/33//f997/3/fe/9/33v/f99//3/fe/9/33v/f997/3/fe/9/33vff997/3/fe/9/33//f99//3/ff/9/33v/f997/3/fe/9/33v/f997/3//f99//3//f/9//3//f/9//3/ff/9/33//f99//3//f/9//3//f/9//3//f/9/33//f99//3/ff/9/33//f/9//3//f/9/33//f/9//3//f/9//3//f/9//3//f/9//3//f/9//3//f/9//3//f/9//3/ff/9/33//f99//3/ff/9/33//f/9//3//f/9//3//f99//3/ff/9/33//f99//3/ff/9/33//f99//3/ff/9/33//f/9//3/ff/9/33//f99//3//f/9/33//f99//3/ff/9/33//f997/3//f/9/33//f/9//3//f/9//3//f99//3/ff/9/33//f99//3//f99//3/fe/9/33//f99//3/ff/9/33v/f997/3/fe/9/33//f99//3/ff/9/33//f997/3/fe/9/33v/f997/3/ff/9/33v/f997/3/ff/9/33//f99//3/ff/9/33//f99//3/ff/9/33//f99//3/fe99/33v/f997/3/fe/9/33v/f997/3/ff/9/33//f99//3/fe/9/33v/f997/3/fe/9/33v/f997/3/fe/9/33v/f99//3/fe/9/33v/f997/3/ff/9/33//f997/3/fe/9/33v/f99733/fe/9/33v/f997/3/ff/9/33//f997/3/fe/9/33v/f997/3/ff/9//3//f/9/33//f/9//3//f/9//3//f99//3/ff/9//3//f/9//3//f/9/33//f99//3/ff/9/33//f99//3/ff/9//3//f99//3//f/9//3//f/9//3//f/9/33//f99//3//f/9/33//f99//3/ff/9/33//f997/3/ff/9/33v/f99//3/ff/9//3//f99//3//f/9/33//f99//3/ff/9/33//f99//3/ff/9/33//f/9//3//f/9/33//f99//3/ff/9/33//f/9//3/ff/9/33//f99//3/ff/9/33//f/9//3/ff/9/33//f99//3/ff/9/33//f99//3/ff/9//3/ff/9/33//f99//3/ff/9/33//f99//3/fe99/33v/f99//3/ff/9/33v/f997/3/ff/9/33v/f997/3/fe/9/33//f99//3/ff/9/33//f99//3/ff/9/33//f997/3/ff/9/33//f997/3/fe/9/33v/f99733/fe/9/33v/f997/3/fe/9/33//f997/3/fe/9/33//f997/3/fe/9/33//f997/3/fe/9/33v/f99//3/ff/9/33v/f997/3/fe/9/33v/f997/3/ff/9/33v/f99//3/ff/9/33//f99//3/ff/9/33v/f997/3/fe/9/33//f99//3/fe/9/33v/f/9//3//f/9//3//f/9//3//f/9//3//f/9/33v/f/9//3//f/9//3//f99//3//f/9/33//f99//3/ff/9//3//f/9//3//f/9//3//f/9//3//f/9//3//f99//3/ff/9//3//f99//3/ff/9/33//f99//3/fe/9/33//f/9//3/ff/9//3//f/9//3/ff/9//3//f99//3/ff/9//3//f99//3/ff/9/33//f/9//3//f/9//3//f99//3/ff/9/33//f99//3//f/9/33//f99//3//f/9//3//f/9//3//f/9/33//f99//3/ff99/33//f/9//3/ff/9/33//f/9/33//f997/3/fe/9/33v/f997/3/fe/9/33v/f997/3/ff/9/33v/f99//3/ff/9/33//f997/3/ff/9/33//f99//3/fe/9/33v/f99//3/ff/9/33v/f99//3/fe/9/33//f99733/ff/9/33//f997/3/fe/9/33v/f997/3/fe/9/33v/f99//3/fe/9/33v/f99//3/ff/9/33v/f997/3/fe/9/33v/f997/3/ff/9/33v/f997/3/fe/9/33v/f997/3/fe/9/33v/f997/3/fe/9/33v/f997/3/fe/9/33v/f99//3/fe/9/33v/f997/3/ff/9/33v/f997/3//f99//3/ff/9/33//f99//3/ff/9/33//f99//3//f/9/33//f99//3//f/9//3//f/9//3/ff/9//3//f/9//3//f/9/33//f/9//3//f/9//3//f997/3/ff/9/33//f/9//3/fe/9//3//f/9//3/ff/9/33//f99//3/ff/9/33//f99//3//f/9/33//f/9//3//f/9//3//f99//3/ff/9/33//f99//3//f/9//3//f99//3/ff/9/33//f99//3/ff/9/33//f99//3/ff/9/33//f99//3/ff/9/33//f/9//3/ff/9/33//f99//3//f/9//3//f99//3/ff997/3/fe/9/33v/f997/3/fe/9/33v/f997/3/fe/9/33v/f997/3/fe/9/33//f997/3/fe/9/33v/f99//3/fe/9/33v/f997/3/ff/9/33//f99733/fe/9/33v/f99//3/ff/9/33v/f99//3/fe/9/33v/f997/3/fe/9/33v/f997/3/fe/9/33v/f997/3/ff/9/33v/f997/3/fe99/33v/f99733/fe/9/33v/f997/3/fe/9/33v/f997/3/fe/9/33v/f997/3/fe/9/33v/f997/3/fe/9/33v/f99//3/fe/9/33v/f997/3/fe/9/33v/f997/3/fe/9//3//f/9//3//f/9//3/ff/9/33//f99//3/ff/9/33//f99//3/ff/9/33v/f99//3/ff/9/33//f99//3/ff/9/33//f99//3//f/9//3//f/9//3//f/9/33//f99//3//f/9//3//f/9//3//f/9//3//f99//3/ff/9//3//f/9//3/ff/9/33//f/9//3//f/9//3//f99//3/ff/9/33v/f99//3/fe/9/33//f99//3/ff/9/33//f/9//3//f/9//3//f99//3/ff/9/33//f/9//3/ff/9/33//f/9//3/ff/9/33//f99//3/ff/9/33v/f997/3/ff/9/33/fe/9/33//f99//3/fe/9/33v/f997/3/fe/9/33v/f997/3/fe/9/33//f997/3/fe/9/33v/f997/3/fe/9/33v/f997/3/fe/9/33//f99//3/ff/9/33//f997/3/ff/9/33//f99//3/ff/9/33//f99//3/fe/9/33//f99//3/ff/9/33v/f99//3/ff/9/33//f997/3/fe/9/33v/f997/3/ff/9/33v/f997/3/fe/9/33v/f997/3/ff/9/33//f99//3/fe/9/33v/f997/3/ff/9/33v/f99//3/fe/9/33v/f997/3/fe/9/33v/f99//3/fe/9/33v/f/9//3//f99//3//f/9/33//f/9//3/ff/9//3//f99//3/ff/9/33//f99//3/ff/9/33//f99//3/ff/9/33//f/9//3/ff/9//3//f99//3//f/9//3//f/9//3/ff/9//3//f99//3//f/9//3//f/9//3/ff/9/33//f99//3//f/9/33//f/9//3//f/9//3//f99//3/ff/9/33//f99//3/ff/9/33//f99//3/ff/9/33//f99//3/ff/9//3//f/9//3//f/9/33//f99//3//f/9//3//f99//3//f/9/33//f99//3/ff/9/33//f/9//3//f/9/33//f/9/33v/f997/3/ff/9/33//f99//3/ff/9/33//f99//3/fe/9/33//f997/3/fe/9/33v/f997/3/fe/9/33v/f99//3/ff/9/33v/f997/3/fe/9/33//f99//3/ff/9/33//f99/33/fe/9/33//f997/3/fe/9/33v/f997/3/fe/9/33v/f99//3/ff/9/33v/f997/3/fe/9/33v/f997/3/fe/9/33v/f997/3/fe/9/33v/f997/3/fe/9/33v/f99//3/ff/9/33//f997/3/ff/9/33//f99//3/fe/9/33v/f997/3/fe/9/33v/f997/3/ff/9/33//f99//3//f99//3//f/9//3//f/9//3//f/9//3//f/9//3/ff/9/33//f/9//3/ff/9/33//f99//3/ff/9/33//f/9//3//f/9//3//f99//3/ff/9/33//f/9//3//f/9//3//f/9//3/fe/9//3//f/9//3/ff/9/33//f99//3/ff/9/33//f/9//3//f/9/33v/f99//3/ff/9/33//f99//3/ff/9/33//f99//3/ff/9/33//f99//3/ff/9/33//f99//3//f/9//3//f99//3/ff/9//3//f/9//3//f/9/33//f99//3/ff/9/33//f99//3//f/9//3//f/9//3//f997/3/fe/9/33v/f997/3/ff/9/33v/f997/3/fe/9/33v/f997/3/fe/9/33v/f997/3/fe/9/33v/f997/3/ff/9/33v/f997/3/fe/9/33//f997/3/ff/9/33//f997/3/fe99/33v/f99//3/fe/9/33v/f99//3/fe/9/33v/f997/3/fe/9/33vff997/3/fe/9/33v/f997/3/fe/9/33v/f997/3/fe/9/33v/f997/3/fe/9/33v/f997/3/fe/9/33//f99//3/ff/9/33v/f997/3/fe/9/33v/f997/3/fe/9/33v/f99//3/fe/9/33//f99//3/ff/9//3/ff/9/33//f99//3//f/9/33//f99//3/ff/9/33//f99//3/ff/9/33//f99//3/ff/9/33//f/9//3//f/9//3//f99//3//f/9//3//f/9//3//f/9//3//f/9//3/ff/9/33//f/9//3//f/9/33//f/9//3//f/9/33//f99//3/ff/9/33//f99//3/ff/9/33//f99//3/ff/9/33//f99//3/ff/9/33//f99//3/ff/9/33//f99//3/ff/9/33//f/9//3//f/9//3//f99//3/ff/9/33//f99//3/ff/9//3//f/9//3//f/9//3//f/9//3//f/9//3/fe/9/33v/f997/3/ff/9/33//f997/3/fe/9/33v/f997/3/fe/9/33v/f997/3/fe/9/33v/f997/3/ff/9/33//f997/3/fe/9/33//f99//3/ff/9/33//f99//3/fe/9/33v/f997/3/ff/9/33v/f997/3/ff/9/33v/f997/3/fe/9/33v/f997/3/fe/9/33v/f997/3/fe/9/33v/f997/3/fe/9/33v/f997/3/fe/9/33v/f997/3/fe/9/33v/f997/3/ff/9/33//f997/3/fe/9/33v/f997/3/fe/9/33v/f99//3/ff/9/33//f99//3/ff/9/33//f/9/33//f99//3/ff/9/33//f99//3/ff/9//3//f99//3/ff/9/33//f99//3/ff/9/33//f99//3/ff/9//3//f/9//3//f/9//3//f/9//3//f/9//3//f99//3//f/9/33//f99//3/ff/9//3//f99//3/ff/9/33//f99//3/ff/9/33//f99//3/ff/9/33//f99//3/ff/9/33//f99//3/ff99/33v/f99//3/ff/9/33//f99//3/ff/9/33//f99//3//f/9//3//f/9//3/ff/9/33//f99//3/ff/9/33//f99//3/ff/9/33//f99//3/ff/9/33//f/9/33v/f997/3/fe/9/33v/f997/3/fe/9/33//f997/3/fe/9/33v/f997/3/fe/9/33v/f997/3/fe/9/33v/f99//3/ff/9/33//f99//3/ff/9/33//f99//3/fe99/33v/f997/3/fe/9/33//f997/3/fe/9/33v/f997/3/fe/9/33v/f997/3/fe/9/33v/f997/3/fe/9/33v/f997/3/fe/9/33vff997/3/fe/9/33v/f997/3/fe/9/33v/f997/3/fe/9/33//f99//3/fe/9/33v/f997/3/fe/9/33v/f997/3/fe/9/33v/f997/3/fe/9/33v/f99//3//f99//3/ff/9/33//f99//3/ff/9/33//f/9//3/ff/9/33//f99//3/ff/9/33//f99//3/ff/9/33//f99//3//f/9//3//f/9//3//f/9//3//f/9//3/fe99/33v/f99//3/ff/9//3//f/9//3/ff/9/33//f99//3/ff/9/33//f99//3/ff/9/33//f99//3/ff/9/33//f99//3/ff/9/33//f997/3/ff/9/33//f99//3/ff/9/33//f99//3/ff/9//3//f/9//3//f/9/33//f99//3/ff/9/33//f99//3/ff/9/33//f99//3/ff/9/33//f99//3//f99//3/ff/9/33//f997/3/fe/9/33//f99//3/ff/9/33//f997/3/ff/9/33//f99//3/fe/9/33v/f997/3/fe/9/33//f997/3/fe/9/33v/f997/3/fe/9/33v/f997/3/fe/9/33v/f997/3/fe/9/dVLPOd9733/fe/9/33v/f997/3/fe/9/33v/f997/3/fe99/33v/f/9//3//f/9/33v/f99//3/fe99/33v/f997/3/fe/9/33v/f997/3/fe/9/33v/f997/3/fe/9/33v/f997/3/fe/9/33//f99//3/fe/9/33v/f997/3/fe/9/33//f997/3/fe/9//3//f/9//3//f/9//3/ff/9//3//f/9//3//f/9//3//f99//3/ff/9//3//f/9//3/ff/9/33//f99//3/ff/9/33//f/9//3/fe997+F7fe99//3/ff/9/33//f99//3/ff/9/33//f99//3/ff/9//391Uq85vnffe/9/33//f99//3/ff/9/33//f99//3/ff/9//3//fxljMkYyRs85SykyRlNKGWOdc997/3//f/9//3//f/9/33//f99//3/ff/9/33//f99//3/ff/9/33//f99//3/ff/9/33//f/9//3/ff/9/33//f99//3/ff/9//3//f99//3/ff/9/33/ff/9/33//f99//3/fe/9/33v/f99//3/ff/9/33//f99//3/fe/9/33//f997/3/ff/9/33v/f997/3/fe/9/33v/f997/3/ff997EUIKJdda/3/fe/9/33v/f997/3/fe/9/33v/f997/3/fe/9/33v/f9darjV8b99/33v/f997/3/fe/9/33v/f997/3/fe/9/33vff753bC3POa81zzmvOTNKzzlsLekcCSHQObZWW2v4YrdWvnf/f997/3/fe/9/33vff997/3/fe/9/33v/f997/3/fe/9/33v/f99//3/fe/9/33v/f997/3/fe/9/33v/f99//3/fe/9/33v/f/9//3//f99//3/ff/9/33//f/9//3//f/9//3//f/9//3//f/9//3//f99//3/ff/9/33//f99//3/ff/9/33//f99//3/ff/9/33uuNa85VE6/e/9/33//f99//3/ff/9/33//f99//3/ff/9/33//f99/+WKOMVxv33//f99//3/ff/9/33//f99//3/ff/9/33//f997/3+WUs85GWPff99//3//f753tlYyRksphhQiBGQMCSEzSt97/3/fe/9/33v/f997/3/ff/9/33//f99//3/ff/9/33//f99//3/ff/9/33//f99//3/ff/9/33//f997/3//f/9//3//f99733v/f99//3/fe/9/33v/f997/3/ff/9/33//f99//3/ff/9/33//f997/3/fe/9/33v/f997/3/fe/9/33v/f997/3/fe/9/33vffzNK8T3wPRlj33v/f997/3/fe/9/33v/f997/3/fe/9/33v/f99733saZ441+F7ff997/3/fe/9/33v/f997/3/fe/9/33v/f997/3/fe9978D3IHG0xO2ffe/9/33vff997fG9sLfE9rjXoHEMI6BxtMRljvnf/f99//3/fe/9/33v/f997/3/fe/9/33v/f997/3/fe/9/33v/f997/3/fe/9/33v/f99733/fe/9/33//f99733v/f/9//3/ff/9/33//f99//3//f/9//3//f99//3//f/9/33//f99//3/ff/9/33//f99//3//f/9/33//f99//3/ff/9//3//f/9/llLwPVNKlVL/f/9//3/ff/9//3//f99//3/ff/9/33//f99//3/fe3xvzzm2Vt97/3/ff/9/33//f99//3/ff/9/33//f99//3/ff/9/33v/f/herjVMLXVOfW//f997nXPQPVROnXf5Yo41U0qNMegcZAwKIRFCtlZ8c/9/33//f99733vfe/9/33//f99//3/ff/9/33//f99//3/ff/9/33//f99//3/ff/9/33//f/9//3/ff997/3/ff/9/33v/f997/3/fe/9/33//f997/3/fe/9/33//f997/3/fe/9/33v/f997/3/ff/9/33v/f997/3/fe/9/33vffxFC2F4ZYxJGEkYyRr53/3/fe/9/33//f997/3/fe/9/33v/f997/3/ff/9/W2vQPVRO/3/fe/9/33v/f997/3/ff/9/33v/f997/3/fe/9/33v/f99//3/fe/hebC0qJY0xdE7POUspCSEJIfA9+F7ff/9/vnc7axJGxxiFEKcUzzmVUp1z33/ff/9/33v/f997/3/fe/9/33v/f997/3/fe/9/33v/f997/3/fe/9/33//f997/3/ff/9//3//f/9/33//f99//3/ff/9//3//f99//3/ff/9//3//f99//3/ff/9/33//f99//3/ff/9//3//f99//3/ff/9/33//f/9/dU6NMUwpzzkRQvFBfW/fe/9//3//f/9//3/ff/9/33//f99//3/ff/9/33udc641EkLfe/9/33//f99//3/ff/9//3//f99//3/ff/9/33//f99//3//f/9/33/fe/lezzmuNUwtjjV0TnVOnnfff99733//f/9//3+edxljjTGFECIE6BxTSp53/3/ff99//3/ff/9/33v/f997/3/ff/9/33//f99//3/ff/9//3//f99//3/ff/9//3/fe/9/33//f997/3/fe/9/33v/f997/3/fe/9/33v/f997/3/fe/9/33v/f99//3/fe/9/33//f997/3/fe/9/33v/f99//3++dxJGZQwqJfA9U0r5Xt9/v3v/f997/3/fe/9/33v/f997/3/fe/9/33vff51zrzlMLd9733vff99733/fe/9/33v/f997/3/fe/9/33v/f997/3/fe99/33v/f997/3++e1xrjjE6Z99733/ff99/33vff99733/fe/9/33v/fztndEoJIWUMZAzwPdda33vff/9/33vfe99733vfe/9/33vff997/3/fe/9/33v/f99733/fe/9/33v/f/9//3//f/9//3//f/9/33//f99//3/ff/9/33//f99//3/ff/9/33//f/9//3//f/9//3//f997/3/ff/9/33//f99//3/ff/9/33s6Z/A9EkZ0Thpj33vff99//3/ff/9/33//f99//3/ff/9/33//f997338yRo0xvnf/f997/3/fe/9/33/ff99//3/ff/9/33//f99//3/ff/9/33//f99//3/ff/9/t1rQOb53/3/fe/9/33//f99//3/ff/9/33//f99//3//e/97fGtTSsgYZAzoHDJGfHP/f997/3/fe/9//3//f997/3/ff/9/33//f/9//3/fe/9/33//f99/33//f99//3/ff/9/33v/f997/3/fe/9/33v/f997/3/fe/9/33v/f99//3/ff/9/33//f99733/fe/9/33v/f997/3/fe/9/33vff997+F4KJdhaGWPfe997/3/fe/9/33v/f997/3/fe/9/33v/f99//3+/e1RObC19c99733vfe/9/33vff997/3/fe/9/33v/f997/3/fe/9/33v/f997/3/fe/9/33sRQjNK33vfe/9/33v/f997/3/fe/9/33v/f997/3/fe/9733v/f997/3tbaxJGphSFEG0xGme/e/9/33v/f997/3/fe/9/33v/f997/3/fe99/33v/f997/3//f/9//3/ff/9/33//f99//3/ff/9/33//f99//3/ff/9/33//f99//3//f/9//3//f/9//3/ff/9/33//f/9//3/fe/9/33v/f99//3+dc0wpMkbYXr53/3/ff99/33v/f997/3/fe/9/33v/f99//3/fe99/VEpLKVxv33/fe/9/33//f99//3/ff/9/33//f99//3/ff/9/33//f99//3/ff/9/33/ffzNG+WLfe/9//3//f99//3/ff/9/33//f99//3//f/9//3v/f/97/3v/e/9//3/fe9daKyVECKcYtladc997/3/ff/9/33vfe997/3/ff/9/33//f99//3/ff997/3/ff/9/33v/f997/3/fe/9/33v/f997/3/fe/9/33v/f997/3/ff/9/33//f99//3/fe/9/33v/f997/3/fe99/nXNUSksp8UH4Xr53U0psLVROXG+/e99/33//f753vnffe/9/33vff997/3/fe99733u2Viol+V7fe99/33v/f997/3/fe/9/33v/f997/3/fe/9/33v/f997/3/fe99/33v/f753jjUZY/9/33vff997/3/fe/9/33v/f997/3/ff/9/33v/f/97/3/fe/97/3/ff99733/fe/lirjWFEGQMrzm3Wr97/3/ff99733vfe/9/33v/f997/3/fe/9//3/ff/9/33//f99//3/ff/9/33//f99//3/ff/9/33//f99//3/ff/9//3//f/9//3/ff/9/33//f99//3/fe/9/nXNtMY4xtlbwPW0xbTGWVkspjjG3Vv9/339ca/A9bS2NMRFCO2v/f99//3/fe/9/33v/f/hejTF0Tv9/33v/f997/3/ff/9/33v/f99//3/ff/9/33//f99//3//f99733v/f99/nnevNVxv33//f997/3/ff/9/33//f99//3/ff/9//3//f/97/3//e/9/33v/f99//3/fe/9/33//f1xrtlbQOWQMCSF0Tp1z/3/fe/9//3/ff99//3/ff/9/33/fe/9/33v/f99//3/ff/9/33//f997/3/fe/9/33v/f997/3/ff/9/33//f99//3/ff/9/33v/f997/3/fe997vnczShJG33vff/9/vnevNVNKrzVtLRFC33ued/A9zzmWVtdabTFLKdda/3/fe/9/33v/f997W2uNMTNK33vfe79733/fe99733vff997/3/fe/9/33v/f997/3/fe99733/fe51zvns6Z885vnf/f997/3/fe/9/33v/f997/3/fe/9/33v/f997/3/ff/9/33v/f997/3/fe/9/33v/f997/3/fe99/W28yRscYxxgRQnxv33v/f99//3/fe/9/33v/f/9/33//f99//3//f/9//3//f99//3/ff/9/33//f99//3//f/9//3//f/9//3//f/9//3//f99//3/ff/9/33t8b441W2vff/9//3//fzpnbC1tLa85zznfe5VS0D06Z/9/33u+d40xrjX5Yv9//3//f99//399c885EUL/f997/3/fe99/33v/f997/3/ff/9/33//f99//3/ff99/33++d885IwgKJZZS8T3ff99//3/ff/9/33//f99//3/ff/9/33//f99//3//f/9/33//f99//3/ff/9/33//f99//3/ff/9/33v/f/9/O2tMLacUxxh0Tp1z/3/fe/9/33//f99/33v/f997/3/ff/9/33//f997/3/fe/9/33v/f997/3/fe/9/33//f99//3/ff/9/33//f997/3/fe/9/33v/fzNGEkbfe/9/33/fe997/3+VUq85rzVLKVtrzzlTSt97v3v/f997vnfwPWwtfG//f99733/fe7530D1sLfli/3/fe99733vff99733/fe/9/33v/f997/3/fe/9/33t8b44x0DlUTq81KyXPOd97/3/fe99/33v/f997/3/fe/9/33v/f997/3/fe/9/33//f997/3/fe/9/33v/f997/3/fe/9/33vff99733/ff757t1aNMYUQTC1USp5z33v/f997/3//f/9//3//f/9//3//f99//3/ff/9/33//f99//3/fe/9/33v/f99//3//f/9//3//f997/3/fe/9/33//f5530DnXWv9/33//f99//3/fe753SykRQkwtMkbPOTpn33//f99//3/fe753rznwPb5733vfe99/v3cSRtA9rzl9c/9/33v/f99//3/ff/9/33//f99//3/fe99/33u+d685rjVca/9/vneuNSsl33vfe99/33v/f99//3/ff/9/33//f99//3/ff/9/33//f99//3/ff/9/33//f99//3/ff/9/33//f99//3/ff/9/33//f753W2t0TkspCSFTSp1z33/ff997/3/ff/9/33//f997/3/fe/9/33v/f997/3/fe/9/33//f997/3/ff/9/33//f/9//3/fe/9/33//f997OmeONfhe33v/f997/3/fe99733tUSm0xrjUrJa41nXPfe997/3/fe/9/33tba2wt8D2+d99/33vfexFCjjEyRpVSvnfff99733/fe/9/33v/f997/3/fe/9/33v/f1NKjTF8b/9/33vfezNGCSF8b99733vff997/3/fe/9/33v/f997/3/fe/9/33v/f997/3/fe/9/33v/f997/3/fe/9/33v/f997/3/fe/9/33v/f99733//f/9/nXMyRukgbS3QPZ1z/3//f/9/33//f99//3/ff/9/33//f99//3//f/9//3//f/9//3/ff/9//3//f99//3//f/9/33//f99//3/XWvE9fG//f99//3//f/9/33vff1trSymNMW0trjW/e997/3/ff/9/33v/f997tlZsLbZW33/ff997U0qOMVxvEULXWt9733/fe/9/33//f997/3/fe/9/33vfe51zjjUaZ99733/ff997VE6NMRlj33v/f997/3/ff/9/33//f99//3/ff/9/33//f99//3/ff/9//3//f99//3//f/9/33//f/9//3/ff/9/33//f99//3/ff/9/33v/f/9/33u3Wo0xTC3fe/9/33//f997/3/fe/9/33v/f997/3/fe/9/33v/f99//3/ff/9/33//f99//3/ff/9/33v/f997/3/fe9dazzm+d997/3/fe99/33vff797nXNsLa81bC2uNb5333vfe/9/33v/f99733u9d3RObC2dc79333uVUisl+F75XkwtfG/fe99/33v/f99733/fe99/33vff997VE7QPd9733vfe997338SRq41EULfe99733vfe/9/33v/f997/3/fe/9/33v/f997/3/fe/9/33//f997/3/fe/9/33//f99//3/fe/9/33vff997/3/fe/9/33v/f997/3/fe/9/vnf5Yv9//3//f99//3/ff/9/33//f99//3/ff99/33v/f/9//3//f/9//3//f/9//3//f/9/33//f99//3/ff99/dE7xQd97/3/ff/9/33v/f/9/33u+d40xbC2NMWwtOmffe/9/33//f99//3/fe/9/nXPPObZW/3/fe/hebC22Vr53t1Z1Tt9733v/f99//3/fe99/33//f99/33vQPbda/3/ff997/3/fe1NK0D0RQp1z/3/ff/9/33//f99//3/ff/9/33//f99//3/ff/9//3//f/9//3/ff/9//3//f/9//3//f/9/33//f997/3/ff/9/33//f99//3/fe/9/33//f99/33v/f997/3/fe/9/33v/f997/3/fe99/33v/f997/3/fe/9/33v/f99//3/ff/9/33v/f997/3/fe99/33uWUvE933vfe/9/33//f997/3/fe9978D3wPa41zzkSRt9733v/f997/3/fe/9/33v/f/lijjV8b997W2srKZVS33t9c9hafG/fe997/3/fe/9/33//f/9//38ZY40xfG//f99733/fe997EkbxQc85Gmffe99/33v/f997/3/fe/9/33v/f997/3/fe/9/33v/f997/3/fe/9/33v/f997/3/fe/9/33v/f997/3/fe/9/33v/f997/3/fe/9/33v/f997/3//f99//3/ff/9/33//f99//3/ff/9/33v/f99//3/ff/9/33//f99//3//f/9/33//f99//3/ff/9/33vff5VS8D3fe/9/33v/f99//3/ff99/33t0Tq81jTHPOc85nXP/f99//3/ff/9/33//f99/33vxPTNG33t9byoldE7fe/9/+WK3Wt9//3+/e9da8UFMLY4xbTFUSrZWEUK/e99//3/fe99/33vwPa418UF1Tv9/33v/f99//3/ff/9/33//f99//3/ff/9/33//f99//3/ff/9/33//f99//3/ff/9/33//f99//3/ff/9/33//f99//3/ff/9/33//f99//3/ff997/3/fe/9/33v/f997/3/fe/9/33v/f997/3/ff/9/33v/f997/3/ff/9/33//f997/3/fe/9/33vff997dE6vOd9733vff997/3/fe/9/vnfff9ha8T1LKfFBEUKWVt97/3/fe/9/33v/f997/3/ff9habC2/e3xv6RwRQt9733t9c44x33++dxJGphRLKY0xrjXIHMcYxxhtLZ1z/3/fe99/33vff/FBEkb4XnRO33v/f997/3/fe/9/33v/f997/3/fe/9/33v/f997/3/fe/9/33v/f997/3/fe/9/33v/f997/3/fe/9/33v/f997/3/fe/9/33v/f997/3/fe/9//3/ff/9/33//f99//3//f/9/33v/f997/3/ff/9/33//f99//3/ff/9//3//f99//3/ff/9/33//f99//3+VUtA9v3v/f99//3/ff/9/33/ff997Omd0TgkhEkYzRm0xnXffe/9//3//f99//3/ff997nXOvNfhe33sJIVRK/3/fe797MkbXWkwtTCn4Xr5333vfe997fG+uNUwpEkYZY/9/33//f997MkYyRjpndE7/f997/3/ff/9/33//f99//3/ff/9/33//f99//3/ff/9/33//f99//3/ff/9/33//f99//3/ff/9/33//f99//3/ff/9/33//f99//3/ff/9/33/fe/9/33v/f997/3/fe/9/33//f997/3/fe/9/33v/f997/3/fe/9/33//f99//3/fe/9/33v/f99//3/fe9dajTG+d997/3/fe/9/33vff997339ba3VOCSEzSpZWbC0ZY99/33vff997/3/fe/9/33/ff/A98D2+d0spbS3fe99733v4XqcY0D2+e99733vfe/9/33vfe/E9zzmuNcgYU0rfe9973390TlRKGWNTSt97/3/fe/9/33v/f997/3/fe/9/33v/f997/3/fe/9/33v/f997/3/fe/9/33v/f997/3/fe/9/33v/f997/3/fe/9/33v/f997/3/fe/9/33v/f/9/33//f99//3/ff/9/33//f/9//3/ff/9/33//f99//3/ff/9/33//f/9//3/ff/9/33//f99//3/ff/9/GWNUSr57/3/ff/9/33//f997/3/fe753MkZLKXROv3vQPfhe33/ff997/3/ff/9/33//f997+F5LKVtrrzmNMb5333u+d1RKjjX5Yt9/33vfe99733vff7530D2VUr97U0plDI41vnffe3ROEUI6ZxJC/3//f/9/33//f99//3/ff/9/33//f99//3/ff/9/33//f99//3/ff/9/33//f99//3/ff/9/33//f99//3/ff/9/33//f99//3/ff/9/33//f99/33v/f997/3/fe/9/33v/f997/3/fe/9/33v/f997/3/ff/9/33v/f997/3/fe/9/33v/f99//3/fe/9/33v5YmwtfW/fe/9/33v/f997/3/fe/9/v3sRQm0xMkbfezJGrjXfe997/3/fe/9/33v/f997/3++d/A98UFUSmwtnne+d1RO0D34XhJCnnffe99733vfe997nXOuNXVO/3/fe5ZWCSERQt97lVIyRtha8D2+d/9/33v/f997/3/fe/9/33v/f99//3/fe/9/33v/f997/3/fe/9/33v/f99//3/ff/9/33//f997/3/fe/9/33v/f997/3/fe/9/33v/f997/3//f99//3/ff/9/33//f99//3/ff/9/33//f99//3//f/9/33//f99//3/ff/9/33//f99//3//f/9/33//fztnjjV8b/9/33//f99//3/ff/9/33//f5ZSjTERQv9/GmOvNZ1z/3/ff/9/33//f99//3/fe/9/+V6vNXROSyk6ZxljbC1ba7530D34Xv9/33v/f997/399b68111r/f99733v4Xo41lVL4XhJC2F4SQr5333v/f99//3/ff/9/33//f99//3//f/9/33//f99//3/ff/9/33//f/9//3//f/9//3//f99//3/ff/9/33//f99//3/ff/9/33//f99//3/ff997/3/fe/9/33//f997/3/fe99/33vff99//3/fe/9/33v/f997/3/ff/9/33v/f99//3/fe/9/33v/f997nXONMVtr33v/f997/3/fe/9/33//f997338yRjNG33t8b641Omffe/9/33v/f997/3/ff/9/33t8b2wtMkZLKbZWM0ozRt97/390TjJG33vff997/3/fe3xv0Dk6Z79733vfe/9/dVJsLZZW8T3XWtA9nXfff99733/fe/9/33v/f99//3/fe/9/33v/f997/3/fe/9/33v/f997/3/fe/9/33v/f997/3/ff/9/33v/f997/3/fe/9/33v/f997/3/fe/9//3/ff/9/33//f99//3/ff/9/33//f99//3//f/9/33//f997/3/ff/9//3//f/9//3//f/9/33//f99//3++d/FBGWP/f99//3/ff/9/33//f99//3/fe7dW2Frff997EkJ1Uv9/33//f99//3/ff/9/33//f997M0rxQY0xzzlMLVtr33/fe51zEULfe997/3/ff/9/GmOvOVtr33vfe/9/33vfe/E9EUIRQtharznfe99733/fe/9/33//f/9//3//f/9/33//f99//3/ff/9/33//f99//3/ff/9/33//f99//3//f/9/33//f99//3/ff/9/33//f99//3/ff/9//3/fe/9/33vff99733vfe/9/33v/f99//3/ff/9/33//f99733vfe/9/33//f99//3/ff/9/33v/f997/3/fe9978UH4Xt97/3/fe/9/33v/f99733vfe997Omffe99/33+VUjJGv3v/f997/3/fe/9/33v/f997/3+2VvA9jjFMLRFCvnvfe997fG+uNfle/3/fe/9/33s7Z885fG/fe99/33v/f997+WKuNfFBtlaNMd9733vfe99/33vff99//3/ff/9/33v/f997/3/fe/9/33v/f997/3/fe/9/33v/f997/3/ff/9/33//f997/3/fe/9/33v/f997/3/fe/9/33v/f/9/33//f99//3/fe/9/33//f/9//3//f/9//3//f99//3/fe/9/33//f/9//3//f/9/33//f99//3/ff/9/33/wPZZS/3/ff/9/33//f99/33/fe/9//3/4Xlxr/3+/e9heEUL/f99//3/ff/9/33//f99//3/feztrrjUKIekg+WLfe/9/33vff/A9llLff/9/33v/fzpn8D2ed/9/33vff997/399c9A90Dl0TvA933/fe/9/33v/f997/3//f/9//3//f99//3/ff/9/33//f99//3/ff/9/33//f/9//3/ff/9//3//f99//3/ff/9/33//f99//3/ff/9//3//f/9/33//f997/3/fe/9/33v/f997/3/ff/9/33//f99733/fe/9/33v/f99//3/ff/9/33//f997/3/fe/9/33vffxFCEkbfe99/33v/f99733/fe/9/33/fexljnXPfe997+WIRQr97/3/fe/9/33v/f997/3/fe997fXPPOY41TCmdc99/33vff/9/lVIzRv9/33vfe997+WKuNb5333vfe99733+/e997dVLwPRJCEULfe99/33vfe997/3/fe/9/33//f997/3/fe/9/33v/f997/3/fe/9/33v/f99//3/ff/9/33//f99//3/fe/9/33v/f997/3/fe/9/33//f99//3//f99//3/ff/9/33//f99//3//f/9//3//f/9//3/fe/9//3//f99//3//f/9//3//f/9//3/ff/9/33//f997llbxPf9/33v/f99//3/fe/9//3//f9972Fq+d/9/33tba9A5fG/ff/9/33//f99//3/ff/9/33u+d641EUKONTtn33vff997/38aY9A9nnf/f997/3+WVs8533vff997/3/ff/9/33udc2wtU0rxQd9733vff997/3/ff/9//3//f/9//3/ff/9/33//f99//3/ff/9/33//f/9//3//f/9//3//f/9//3/ff/9/33//f99//3/ff/9/33//f/9//3//f997/3/fe/9/33v/f997/3/fe/9/33v/f99//3/ff/9/33v/f997/3/ff/9/33//f99733/fe/9/33v/f997/3+WUhFC33v/f997/3/fe/9/33v/f997/3+2Vt9733v/f51zjjUZY/9/33v/f997/3/fe/9/33v/f753jjERQq41dE7fe99733/fe51zjjVcb79733/fe9herznfe99733/fe99/33v/f997zzmvOfA933v/f997/3/fe/9/33v/f99//3/fe/9/33v/f997/3/fe/9/33v/f997/3/ff/9/33//f99//3/ff/9/33v/f997/3/fe/9/33//f997/3/fe/9//3/ff/9/33//f99//3/ff/9/33//f99//3//f/9/33//f99//3/ff/9//3//f99//3/ff/9/33//f99//3/fe/hebS3ee997/3/ff/9/33//f99//3+/e3VOnnf/f997vneONTpn33//f99//3/ff/9/33//f/9//38RQlRKrzUyRt9733/ff99733syRtda/3/fe99/tlYRQt97/3/fe99/33v/f99//3/QPY41EkL/f997/3/ff/9/33//f/9//3//f/9/33//f99//3/ff/9/33//f99//3//f/9//3//f/9//3//f/9/33//f99//3/ff/9//3//f99//3/ff/9/33/ff/9/33v/f997/3/fe/9/33v/f997/3/ff/9/33v/f997/3/fe/9/33//f99733/fe/9/33v/f997/3/fe99/GWOONTpr33vfe/9/33vff997/3/fe997EUKdc99733ued/E9+WL/f997/3/fe/9/33v/f997/3+/exFClVLxPWwtvne/e99733vff9daM0bfe99733vxQa8533vfe99/33v/f997/3/fe9daSym2Vt97/3/fe/9/33v/f997/3/ff/9/33v/f997/3/fe/9/33v/f997/3/fe/9/33//f99//3/fe/9/33//f997/3/fe/9/33v/f99//3/fe/9/33v/f/9//3//f99//3/ff/9/33//f99//3/ff/9/33//f99//3/ff/9/33//f99//3/ff/9/33//f/9//3//f/9/33+dc885llLff99/33v/f997/3/ff/9/v3tUTltv/3/fe7978T34Xt9//3/ff/9/33//f99733/fe99/8D22VvFBbTGdc99733v/f997+WKvNf9/33v/fxJGVErfe/9/33//f99//3/ff/9/fG/POVtv/3/fe/9/33//f99//3/ff/9/33//f/9//3//f/9/33//f99//3/ff/9//3//f99//3/ff/9//3//f/9//3//f/9//3//f/9//3//f/9/33//f/9/33v/f99//3/fe/9/33v/f997/3/fe/9/33v/f997/3/fe/9/33v/f997/3/fe/9/33v/f99//3/ff/9/33//f9978D1USt9/33v/f997/3/fe/9/33vff5VSW2vfe99/33tTStha/3/fe/9/33v/f99733vfe/9/vnvwPbdaEUIrKRljvnvff99733s6Z9A9fXPfe997U0pTSv9/33v/f997/3/fe/9/33u+d641Ome/e99/33v/f99733/ff/9/33v/f99//3/ff/9/33//f997/3/fe/9/33v/f99//3/fe/9/33//f99//3/ff/9/33//f99//3/ff/9/33v/f997/3//f/9//3//f/9/33//f99//3/ff/9/33//f99//3/ff/9/33v/f99//3/ff/9/33//f99//3//f/9/33//f/9//38zRjNK/3//f99//3/ff/9/33//f997U0pba/9//3++dzJGGWPff/9/33//f99//3/fe/9/33u/d/FB+WKVUo0x11rfe99733/fe3xvrzlba997/38SRhFC33v/f99//3/ff/9/33//f753jjH5Yv9/33v/f99//3/ff/9/33//f99//3//f/9/33//f99//3/ff/9/33//f99//3/ff/9/33//f/9//3/ff/9//3//f99//3/ff/9/33//f99//3//f99//3/ff/9/33//f997/3/fe/9/33v/f997/3/fe/9/33v/f997/3/ff/9/33//f99//3/fe/9/33v/f997/3/fe5ZSrjW+d997/3/fe/9/33v/f99733+2Vvli33vfe553zzlba/9/33v/f997/3/fe/9/33vfe1tr0D1cb/herjV1Ur9333vfe99/fG/wPVtr/3/fe/FBzznff997/3/fe/9/33v/f997/38SRrda33v/f997/3/ff/9/33//f997/3/fe/9/33v/f997/3/fe/9/33v/f997/3/ff/9/33v/f997/3/fe/9/33v/f997/3/fe99/33vff997/3/ff/9//3//f/9//3//f/9//3/ff/9/33//f99//3/ff/9/33//f99//3/ff/9//3//f/9//3//f/9/33//f99//3/fe/9/OmevNVtr/3/ff/9/33//f99//3/fe9heU0r/f99/nXPPOZ5z33//f99//3/ff/9/33//f997+F7POb53GWOvOTJG/3/fe/9/33uec641GWPff/9/8UESQv9//3/ff/9/33//f99//3/fezNGlVL/f/9//3/ff/9//3//f99//3/ff/9/33//f99//3/ff/9/33//f99//3//f/9//3//f99//3/ff/9/33//f99//3/ff/9/33//f99//3/ff/9//3/ff/9/33//f99//3/ff/9/33v/f997/3/fe/9/33v/f99733/fe/9/33//f99//3/fe/9/33v/f997/3/fe/9/33u+d685U0rfe/9/33v/f997/3/fe99/+F4SRt9/33s6Z9A9nXP/f99733vfe99733vff997338zShFCv3s7a441zzm+d99733vfe753zzmWUt97339USjJG33vfe99/33vff997/3/fe9978D0aZ99733/fe/9/33v/f997/3/fe/9/33v/f997/3/fe/9/33v/f997/3/fe99/33v/f997/3/fe/9/33v/f997/3/fe/9/33v/f99//3/ff/9/33v/f/9//3//f/9//3//f/9//3//f99//3/ff/9/33//f99//3/ff/9/33//f/9//3/ff/9/33//f99//3/ff/9/33//f997dE7POf9/33//f99//3/ff/9/33s7a641v3vfe9ha8D3ff99//3/fe/9/33vff997/3++dxJGt1r/f7538D2NMb1333vff99733t1TpVS33v/f1ROrzXfe/9/33vff997/3/ff/9/33vwPTpn33vfe/9/33//f99//3/ff/9/33//f99//3/ff/9/33//f99//3/ff/9/33//f99//3/ff/9/33//f99//3/ff/9/33//f/9//3//f/9//3//f/9/33//f99//3/ff/9/33//f99//3/fe/9/33v/f997/3/fe/9/33v/f99//3/ff/9/33v/f997/3/fe/9/33v/f99//3/YXo41vnf/f997/3/fe/9/33v/f3xv0DkZY99711p0Tt9//3/fe99/33vff99733/fe1tr0Dk7a99733vxPWwtXG/fe99733++dzNG0D3ff997dU7POd9733vfe997/3/fe/9/33v/f/A9Omffe/9/33v/f997/3/fe/9/33v/f997/3/fe/9/33v/f997/3/fe/9/33v/f997/3/fe/9/33v/f997/3/fe/9/33v/f997/3/ff/9/33//f99//3//f/9//3//f/9//3//f/9//3//f/9//3//f/9//3/ff/9/33/ff99//3//f/9/33//f99//3/ff/9/33v/f99//3/ff7978D1ba99//3/fe/9/33//f997/38zRpZSv3t1Utda/3/ff/9/33//f99//3/fe99/2F51Tt9/33/fe9dabC1cb997/3/fe99/MkYRQt9//39UTq41vnf/f99//3/ff/9/33//f997Mkb4Xv9//3//f99//3/ff/9/33//f99//3/ff/9/33//f99//3/ff/9/33//f/9//3//f/9//3//f/9//3/ff/9/33//f/9//3//f/9//3//f/9//3/ff997/3/ff/9/33//f99//3/ff/9/33//f99//3/ff/9/33v/f997/3/ff/9/33//f997/3/fe/9/33vfe997/3/fe/9/33u2VhFC33/ff/9/33v/f99733/ff9dadE7fe885W2vfe/9/33v/f997/3/fe99/33sSRvFB/3+/e/9/OmeNMZVS/3/fe997v3dTSjJG33/fezNGrjXfe997/3/fe/9/33v/f997/38zRhlj33v/f997/3/fe/9/33v/f997/3/fe/9/33v/f997/3/fe/9/33v/f997/3/ff/9/33//f99//3/ff/9/33v/f99//3/ff/9/33//f99//3/fe/9//3//f/9//3//f/9//3//f/9//3//f/9//3//f/9/33//f99//3/ff/9//3//f99//3/ff/9/33//f997/3/ff/9/33//f/lijTG+d/9/33//f99//3/ff/9/W2syRjpn8T2+d99/33//f99//3/ff/9/33t9czNGlVLfe/9/33+dc0spVErff99/33v/fzNK0Dnfe/9/dE4RQr53/3/ff/9/33//f99//3++exJC+F7/f99//3/ff/9/33//f99//3/ff/9/33//f99//3/ff/9/33//f99//3//f/9//3//f/9//3//f/9/33//f99//3//f/9//3//f/9//3//f/9/33/fe/9/33v/f997/3/fe/9/33//f997/3/fe/9/33v/f997/3/fe/9/33//f99//3/ff/9/33//f997/3/fe/9/33v/f997nXMqJZZS/3/fe99733/fe/9/33vfe/A9rzVUSv9/33v/f997/3/fe/9/33vff5ZWjjV8b99/33v/f997zznwPd9733vff997MkbxPb9733vYWo0xnXPfe/9/33v/f997/3/fe553rjUZY997/3/fe/9/33v/f997/3/fe/9/33v/f997/3/fe/9/33v/f997/3/fe/9/33//f997/3/fe/9/33//f99//3/ff/9/33//f99//3/ff/9/33//f/9/33//f99//3/ff/9//3//f99//3/ff/9/33//f99//3/ff/9/33//f/9//3//f/9//3//f/9//3/ff/9/33//f99//3//fxlj8D2/e997/3/fe99/33//f997tlZsLfhe33v/f99//3/ff/9/33//f1xv8D22Vv9/33v/f99//3/XWvA933v/f997/38yRjNG33vfe/hezzl9c/9/33//f99//3/ff/9/fG/POTpn33//f/9/33//f99//3/ff/9/33//f99//3/ff/9/33//f99//3/ff/9//3//f99//3/ff/9//3//f/9//3//f/9//3//f/9//3//f/9//3//f/9/33v/f997/3/fe/9/33//f99//3/fe/9/33v/f997/3/fe/9/33v/f99//3/ff/9/33v/f99//3/fe/9/33v/f997/3/fe/9/vnfxPTNG33vfe99733v/f99733szSq81bTF8b997/3/fe99/33vfe51zEUIRQt9733vff997/3/ff3xvrjWed99733vfezJGMkbfe997W2vPOTtr33v/f997/3/fe/9/33s7a/A9fG/fe99/33v/f997/3/fe/9/33v/f997/3/fe/9/33v/f997/3/fe/9/33v/f99//3/fe/9/33//f99//3/ff/9/33//f99//3/ff/9/33//f997/3//f99//3//f/9//3//f/9//3/ff/9/33//f99//3/ff/9/33//f/9//3//f/9/33//f99//3/ff/9//3//f99//3/ff/9/33//fxljzzkaZ/9/33vff99/338aZ885fG9USq41nXP/f/9/33/feztrjjFLKb5333//f99//3/ff/9/vnfwPVxr/3/fe99/EUJ0Tt9//3+dc681W2v/f99//3/ff/9/33/ffxljEUK+d99/33//f99//3/ff/9//3//f/9//3//f/9/33//f99//3/ff/9/33//f/9//3//f/9//3//f/9//3/ff/9/33//f/9//3//f/9//3//f/9//3/ff997/3/fe/9/33//f99//3/ff/9/33v/f997/3/fe/9/33v/f99//3/ff/9/33//f997/3/fe/9/33//f99//3/fe/9/33v/f997/3/YXjJGfHP/f99733++dxFCtlb/f9972FqNMXVSGmf4Xo0xTC0SRr5333//f997/3/fe/9/33v/fzNGVErfe99/nncRQrZW/3/fe753rjWWUt97/3/fe/9/33v/f99711oyRt9733v/f997/3/fe/9/33v/f99//3/ff/9/33//f997/3/fe/9/33v/f997/3/ff/9/33//f99//3/ff/9/33v/f99//3/ff/9/33//f99//3/fe/9//3//f/9/33//f/9//3/ff/9/33//f99//3/ff/9/33//f99//3/ff/9/33//f99//3//f/9/33v/f/9//3/ff/9//3//f99//3//f997EUIJIZZW3nudc/E9zzm+d/9//3//f3xvEkKvNY41dVKdc/9//3//f/9//3/ff/9/33//f99/2F7wPf9/33t9c6852Frff/9/33syRlNK/3/fe/9/33//f99//390TrZW33v/f997/3/ff/9/33//f/9//3//f/9/33//f99//3/ff/9/33//f99//3//f/9//3//f/9//3//f/9/33//f99//3//f/9/33//f/9//3//f/9//3/ff/9/33//f99//3/fe/9/33v/f997/3/fe/9/33v/f997/3/fe/9/33v/f997/3/ff/9/33vff99//3/ff/9/33//f99//3/fe99/33vff7da8UFtMUwpEUK+d99//3/fe/9/33v/f99733/fe/9/33v/f99//3/ff/9/33v/f9973399c/FBOmffe/hejjV9b/9/33vff5ZSVErfe/9/33vff997/3+dc/A9+F7/f99733/fe/9/33v/f997/3/ff/9/33v/f997/3/fe/9/33v/f997/3/fe/9/33//f99//3/ff/9/33//f997/3/ff/9/33//f997/3/ff/9/33//f/9//3//f/9//3//f/9/33//f99//3/ff/9/33//f99//3/ff/9/33//f99//3//f/9//3//f997/3//f/9//3//f/9//3//f/9/33v/f/9//3+dc1trW2v/f99//3//f/9/33//f997/3/fe/9/33//f/9//3//f/9/33//f99//3/fe997dVK3Wt972FrxQf9/33//f99/OmfQOd97/3//f99//3/ff3xv0D1ca/9//3/ff/9/33//f99//3//f/9//3//f99//3/ff/9/33//f99//3/ff/9//3//f/9//3//f/9//3//f99//3/ff/9//3//f99//3/ff/9//3//f/9/33//f99//3/fe/9/33v/f99//3/fe/9/33v/f997/3/ff/9/33v/f997/3/ff/9/33//f99733/fe/9/33v/f997/3/fe/9/33/ff997/3/fe/9/33v/f99//3/fe/9/33v/f997/3/fe99/33vff997/3/fe/9/33vff997/3/fe/9/33vPOfFBfG9TSnRO33vff9973398b641fXP/f997/3/fe99/11quNZ53/3/fe/9/33v/f997/3/fe/9/33//f997/3/fe/9/33v/f99//3/fe/9/33//f997/3/ff/9/33//f99//3/fe/9/33v/f997/3/fe/9/33v/f99//3//f/9//3/ff/9/33//f/9//3/ff/9/33//f99//3//f/9/33//f99//3//f/9//3//f/9//3/ff/9/33//f99//3/ff/9/33//f99//3/ff/9/33//f/9//3//f/9//3//f99//3/ff/9/33//f99//3/ff/9/33//f997/3/ff/9//3//f/heU0qvNc85Omfff99733/fe/9/8D1ba997/3/fe99//390TnVO/3/ff/9/33//f99//3//f/9//3//f/9//3//f/9/33//f99//3//f/9//3//f997/3//f/9//3//f/9//3/ff/9/33//f99//3/ff/9/33//f99//3//f99//3/ff/9/33v/f99//3/ff/9/33v/f997/3/fe/9/33//f997/3/fe/9//3//f99//3/fe/9/33v/f997/3/fe/9/33v/f997/3/fe/9/33v/f99//3/ff/9/33//f997/3/fe/9/33v/f997/3/fe/9/33v/f99733/fe/9/33//f997/398b1NKOmffe79733vfe99/33vYXjJGvne+d99/33u+d9A9Omvfe/9/33v/f997/3/fe/9/33//f99//3/ff/9/33v/f997/3/ff/9/33//f99/33vfe/9/33//f99//3/ff/9/33v/f997/3/fe/9/33v/f997/3/fe/9//3//f/9//3//f/9//3//f/9//3//f/9//3//f/9//3//f/9//3//f/9//3//f99//3/ff/9//3//f/9//3/ff/9/33//f/9//3/ff/9/33//f99//3/ff/9/33//f99//3/ff/9/33//f99//3/ff/9/33//f/9//3/fe/9/33//f99//3//f/9//3//f99//3/ff/9/33/ff31zdE6ed99733v/f5ZWEULfe/9/33//f99//3/ff/9//3//f/9//3//f/9//3//f99//3//f/9//3//f/9//3/ff/9/33//f99//3//f/9//3//f/9//3/ff/9//3//f99//3//f/9//3/ff/9/33//f99//3/ff/9/33//f99//3/ff/9/33//f99//3/ff/9/33//f99//3/fe/9/33//f99//3/ff/9/33v/f99//3/ff/9/33v/f997/3/fe/9/33v/f997/3/fe/9/33v/f997/3/fe/9/33v/f997/3/fe99/33v/f997/3/fe/9/33//f997/3/fe/9/33vff99733vxQUwpvnf/f55zVE46Z/9/33v/f997/3/fe/9/33//f99//3/ff/9/33//f99//3/fe/9/33//f99//3/ff/9/33v/f997/3/fe/9/33//f99//3/fe/9/33v/f99//3/fe/9/33//f/9//3//f/9//3//f/9/33//f/9//3/ff/9//3//f/9//3//f/9/33//f/9//3/ff/9/33//f99//3//f/9/33//f99//3//f/9/33//f99//3/ff/9/33//f99//3/ff/9/33//f99//3/ff/9/33//f99//3/ff/9/33//f99//3/ff/9/33v/f99//3/fe/9/33//f997/3//f7daCiW2VlxvlVJ1Tv9/33v/f99//3/ff/9/33//f/9//3//f/9//3//f/9//3/ff/9/33//f/9//3/ff/9/33//f99//3/ff/9/33//f/9//3//f/9/33//f99//3//f/9//3//f/9/33v/f99//3/ff/9/33v/f997/3/ff/9/33v/f997/3/ff/9/33v/f997/3/fe/9/33v/f997/3/fe/9/33v/f997/3/ff/9/33//f99//3/fe/9/33v/f997/3/fe/9/33v/f997/3/fe/9/33v/f997/3/ff/9/33v/f99//3/fe/9/33v/f997/3/fe99/33v/f997/3/ff/9/339baxFCbS2NMZ1z33v/f997/3/ff/9/33v/f997/3/fe/9/33//f99//3/fe/9/33v/f99//3/fe/9/33v/f997/3/ff/9/33//f997/3/ff/9/33v/f997/3/fe/9/33//f997/3//f/9//3//f/9//3//f99//3//f/9//3//f99//3//f/9/33//f99//3/ff/9/33//f99//3/ff/9/33//f99//3/ff/9//3//f/9//3//f/9/33//f99//3/ff/9/33//f99//3/ff/9/33//f99//3//f/9/33//f99//3//f/9/33//f99//3/ff/9/33v/f99//3/ff/9//3//f99/33t9b997/3//f99//3//f/9/33//f99//3/ff/9//3//f/9//3//f/9/33//f/9//3//f/9/33//f99//3/ff/9//3//f/9//3/ff/9//3//f99//3/ff/9/33//f/9//3/ff99//3/ff/9/33//f997/3/fe/9/33//f997/3/fe/9/33//f997/3/fe/9/33v/f997/3/fe/9/33v/f997/3/fe/9/33//f99//3/ff/9/33v/f997/3/fe/9/33v/f997/3/fe/9/33v/f997/3/ff/9/33//f997/3/ff/9/33//f997/3/fe/9/33vff99//3/fe/9/33//f997/3/ff/9/33v/f997/3/fe/9/33//f997/3/fe/9/33v/f99//3/ff/9/33//f997/3/fe/9/33v/f997/3/fe/9/33//f997/3/fe/9/33//f997/3/fe/9/33v/f997/3/fe/9//3//f/9/33//f99//3/ff/9//3//f99//3/ff/9//3//f/9//3//f/9//3//f/9//3//f/9/33//f99//3/ff/9/33//f/9//3//f/9//3//f/9//3/ff/9/33//f99//3/ff/9/33//f/9//3//f/9//3//f99//3/ff/9//3//f99//3/ff/9/33//f/9//3//f/9/33//f99//3/ff/9/33//f99//3/ff/9/33//f99//3/ff/9/33//f99//3/ff/9//3//f99//3/fe/9/33v/f99//3/ff/9/33//f99//3/ff/9//3//f/9//3/ff/9/33//f99//3/ff/9//3/ff/9/33//f997/3/fe/9/33v/f99//3/fe/9/33v/f99//3/ff/9/33//f99//3/ff/9/33v/f997/3/fe/9/33v/f99//3/ff/9/33//f99//3/ff/9/33v/f997/3/fe/9/33v/f997/3/ff/9/33//f99//3/fe/9/33//f997/3/fe/9/33v/f99//3/ff/9/33//f997/3/fe/9/33v/f997/3/fe/9/33v/f997/3/fe/9/33v/f997/3/fe/9/33//f997/3/fe/9/33v/f997/3/fe/9/33v/f997/3/fe/9/33v/f99//3/fe/9/33v/f997/3/fe/9/33v/f/9//3//f99//3/ff/9//3//f/9//3//f/9/33//f/9//3/ff/9//3//f/9//3/ff/9/33//f99//3/ff/9/33//f99//3//f/9//3//f/9//3/ff/9/33//f99//3/ff/9/33//f99//3/ff/9//3//f99//3/fe/9/33//f99//3/ff/9/33//f99//3/ff/9/33//f99//3/ff/9/33//f99//3/ff/9/33//f99//3/ff/9/33//f99//3/ff/9/33//f/9//3/ff/9/33//f99//3/ff/9/33v/f997/3/ff/9/33//f99//3//f/9/33//f/9//3/ff/9//3//f99/33v/f99//3/fe/9/33v/f99//3/ff/9/33v/f997/3/ff/9/33v/f99//3/ff/9/33v/f997/3/fe/9/33v/f99//3/ff/9/33//f99//3/fe/9/33v/f997/3/fe/9/33v/f997/3/fe/9/33//f997/3/fe99733v/f997/3/ff/9/33//f997/3/fe/9/33v/f997/3/fe/9/33v/f997/3/fe/9/33v/f997/3/fe/9/33v/f997/3/fe/9/33v/f997/3/fe/9/33v/f997/3/fe/9/33v/f99733/fe/9/33v/f997/3/ff/9/33//f99//3/ff/9/33//f997/3//f/9//3/ff/9/33//f/9//3//f/9/33//f99//3//f/9/33//f99//3//f/9/33//f99//3/ff/9/33//f99//3//f/9//3//f/9//3/ff/9/33//f99//3/ff/9/33//f99//3/ff/9//3//f/9//3/ff/9/33v/f/9//3/ff/9//3//f99//3/ff/9/33//f99//3/ff/9/33//f99//3/ff/9/33//f99//3/ff/9/33//f99//3/ff/9/33//f99//3/ff/9/33//f99//3/ff/9/33//f/9//3/ff/9/33//f99//3//f/9//3//f/9//3//f/9//3//f/9//3/ff997/3/fe/9/33v/f99//3/ff/9/33v/f997/3/fe/9/33//f99//3/ff/9/33//f99//3/ff99/33v/f997/3/ff/9/33//f997/3/ff/9/33v/f997/3/fe/9/33//f997/3/fe/9/33v/f99//3/ff/9/33//f997/3/fe/9/33v/f997/3/fe/9/33v/f997/3/fe/9/33v/f997/3/fe/9/33v/f997/3/fe/9/33v/f997/3/fe/9/33//f997/3/fe/9/33v/f997/3/fe/9/33v/f997/3/ff/9/33v/f997/3/fe/9/33//f99//3/ff/9/33//f99//3/ff/9//3/ff/9/33//f99//3//f/9/33//f99//3/ff/9//3//f/9//3//f/9//3//f/9//3/ff/9/33//f99//3//f/9//3//f99//3//f/9//3//f997/3/ff/9//3//f/9//3/ff/9/33//f99//3//f/9//3//f99//3/ff/9/33//f99//3/ff/9/33//f99//3/ff/9/33//f99//3/ff/9/33//f99//3/ff/9/33//f99//3/ff/9//3//f99//3/ff/9/33//f99//3/ff/9/33//f99//3//f/9//3//f99//3/ff/9/33//f/9//3//f/9//3//f/9//3//f/9//3/ff/9/33v/f997/3/fe/9/33//f997/3/fe/9/33v/f99//3/ff/9/33//f99//3/ff/9/33v/f997/3/fe/9/33//f99733vfe/9/33//f99733/fe/9/33v/f99//3/fe/9/33v/f997/3/ff/9/33//f99//3/fe/9/33v/f997/3/fe/9/33v/f997/3/fe/9/33v/f997/3/fe/9/33v/f997/3/fe/9/33v/f997/3/fe/9/33v/f997/3/fe/9/33v/f997/3/fe/9/33v/f997/3/fe/9/33//f997/3/fe/9/33v/f99//3/ff/9/33//f99//3/ff/9/33//f/9/33//f997/3//f/9//3//f/9//3/ff/9/33//f/9//3//f/9//3//f/9//3//f/9//3//f/9//3/ff/9/33//f99//3/ff/9//3//f/9//3/fe/9//3//f99//3/ff/9//3//f99//3//f/9//3//f/9//3/ff/9/33//f99//3/ff/9/33//f99//3/ff/9/33//f99//3/ff/9/33//f99//3/ff/9/33//f99//3/ff/9/33//f99//3/ff/9/33//f/9//3//f/9//3//f/9//3/ff/9/33//f99//3/ff/9/33//f/9//3//f/9/33//f99//3//f/9//3//f99733v/f99733/fe/9/33//f99//3/ff/9/33v/f997/3/ff/9/33//f99//3/ff/9/33//f99//3/fe/9/33v/f997/3/fe/9/33v/f99//3/fe99/33//f99//3/fe/9/33//f99//3/fe/9/33//f99//3/ff/9/33v/f997/3/fe/9/33v/f997/3/fe/9/33v/f997/3/fe/9/33v/f997/3/fe/9/33v/f997/3/fe/9/33v/f997/3/fe/9/33v/f99//3/ff/9/33//f99//3/fe/9/33v/f997/3/fe/9/33v/f997/3/ff/9/33v/f997/3/fe/9/33//f99733tMAAAAZAAAAAAAAAAAAAAAogAAAHgAAAAAAAAAAAAAAKMAAAB5AAAAKQCqAAAAAAAAAAAAAACAPwAAAAAAAAAAAACAPwAAAAAAAAAAAAAAAAAAAAAAAAAAAAAAAAAAAAAAAAAAIgAAAAwAAAD/////RgAAABwAAAAQAAAARU1GKwJAAAAMAAAAAAAAAA4AAAAUAAAAAAAAABAAAAAUAAAA</SignatureImage>
          <SignatureComments/>
          <WindowsVersion>10.0</WindowsVersion>
          <OfficeVersion>15.0</OfficeVersion>
          <ApplicationVersion>15.0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2025-03-31T15:13:00Z</xd:SigningTime>
          <xd:SigningCertificate>
            <xd:Cert>
              <xd:CertDigest>
                <DigestMethod Algorithm="http://www.w3.org/2001/04/xmlenc#sha512"/>
                <DigestValue>w+CDrmJlhvjiwengUBaHUOP6Mc5SsJX9vHjAPsMvMy9gQu/1dva7oKFl1DtMWpVF9myRn7PQfWQ7qG3fTJNzlQ==</DigestValue>
              </xd:CertDigest>
              <xd:IssuerSerial>
                <X509IssuerName>SERIALNUMBER=RUC80080610-7, CN=CODE100 S.A., OU=Prestador Cualificado de Servicios de Confianza, O=ICPP, C=PY</X509IssuerName>
                <X509SerialNumber>163168376605214999619278902828581494696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A0IQAAnBAAACBFTUYAAAEATHwAALsAAAAFAAAAAAAAAAAAAAAAAAAAgAcAADgEAAD+AQAAHwEAAAAAAAAAAAAAAAAAADDIBwAYYQQ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gAAAAFAAAANAEAABUAAAD4AAAABQAAAD0AAAARAAAAIQDwAAAAAAAAAAAAAACAPwAAAAAAAAAAAACAPwAAAAAAAAAAAAAAAAAAAAAAAAAAAAAAAAAAAAAAAAAAJQAAAAwAAAAAAACAKAAAAAwAAAABAAAAUgAAAHABAAABAAAA8////wAAAAAAAAAAAAAAAJABAAAAAAABAAAAAHMAZQBnAG8AZQAgAHUAaQAAAAAAAAAAAAAAAAAAAAAAAAAAAAAAAAAAAAAAAAAAAAAAAAAAAAAAAAAAAAAAAAAAAA0GzM5vArDQbwI92+N13C9dCnDObwIAAAAAOQAAACAAAACgEFgKAAB0ArlupXBAOhIGdM5vAjzPbwIEBAAAAQAAACAAAADQBzoCZAAAAP////8gAAAAAAAAAJAvWgrIL10KAAAAAAAAAAAAADoCvepTbQAAAAAg0G8CadrjdQAAbwIAAAAAddrjdTwKOgLz////AAAAAAAAAAAAAAAAkAEAAAAAAAEAAAAAcwBlAGcAbwBlACAAdQBpAAAAAAAAAAAAAAAAALZEh3cAAAAAVAYc/wkAAADQz28CEF59dwHYAADQz28CAAAAAAAAAAAAAAAAAAAAAAAAAABo4hRyZHYACAAAAAAlAAAADAAAAAEAAAAYAAAADAAAAAAAAAISAAAADAAAAAEAAAAeAAAAGAAAAPgAAAAFAAAANQEAABYAAAAlAAAADAAAAAEAAABUAAAAhAAAAPkAAAAFAAAAMwEAABUAAAABAAAAAIDUQbSX1EH5AAAABQAAAAkAAABMAAAAAAAAAAAAAAAAAAAA//////////9gAAAAMwAxAC8AMwAvADIAMAAyADUAAAAHAAAABwAAAAUAAAAHAAAABQAAAAcAAAAHAAAABwAAAAcAAABLAAAAQAAAADAAAAAFAAAAIAAAAAEAAAABAAAAEAAAAAAAAAAAAAAAQAEAAKAAAAAAAAAAAAAAAEABAACgAAAAUgAAAHABAAACAAAAFAAAAAkAAAAAAAAAAAAAALwCAAAAAAAAAQICIlMAeQBzAHQAZQBtAAAAAAAAAAAAAAAAAAAAAAAAAAAAAAAAAAAAAAAAAAAAAAAAAAAAAAAAAAAAAAAAAAAAAAAAAG8CLzXpbkxf5m64IBoamCAaGhSZ5W4AN+luyCAaGgEAAACcIBoacPFvAio36W5MX+ZuuCAaGpzxbwILNelumCAaGkxf5m64IBoa0P3obrD36G6QIBoaAAAAAAEAAAB4IBoaAgAAAAAAAAC08W8CM+jnbnggGhoQ6Odu+PFvAgAA6W7lLOluQxwMJMQgGhoIm+VuQDfpbgAAAAB4IBoayCAaGgTybwIvNelufF/mbojcpAqYIBoaFJnlbgA36W4AAAAAAAAAALZEh3cU8m8CVAYc/wcAAAAo828CEF59dwHYAAAo828CAAAAAAAAAAAAAAAAAAAAAAAAAABE8m8C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QQ/ADm8CpBBvAj3b43UNAQAAZA5vAgAAAAAAAAAA2gIAAH4HAACArnQCAQAAAHjPKQ8AAAAAKMR9DwAAAAAAAAAA+M99DwAAAAAoxH0PU4G1cAMAAABcgbVwAQAAABiENxqgHexwGHCxcH9m+S+pKlNtKFJ5AhQQbwJp2uN1AABvAgcAAAB12uN1DBVvAuD///8AAAAAAAAAAAAAAACQAQAAAAAAAQAAAABhAHIAaQBhAGwAAAAAAAAAAAAAAAAAAAAGAAAAAAAAALZEh3cAAAAAVAYc/wYAAADED28CEF59dwHYAADED28CAAAAAAAAAAAAAAAAAAAAAAAAAABkdgAIAAAAACUAAAAMAAAAAwAAABgAAAAMAAAAAAAAAhIAAAAMAAAAAQAAABYAAAAMAAAACAAAAFQAAABUAAAADAAAADcAAAAgAAAAWgAAAAEAAAAAgNRBtJfUQQwAAABbAAAAAQAAAEwAAAAEAAAACwAAADcAAAAiAAAAWwAAAFAAAABYAHMA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R1blPgAAAAAAAAAAkZnkPgAANEIAAABCJAAAACQAAABHVuU+AAAAAAAAAACRmeQ+AAA0QgAAAEIEAAAAcwAAAAwAAAAAAAAADQAAABAAAAAtAAAAIAAAAFIAAABwAQAABAAAABQAAAAJAAAAAAAAAAAAAAC8AgAAAAAAAAcCAiJTAHkAcwB0AGUAbQAAAAAAAAAAAAAAAAAAAAAAAAAAAAAAAAAAAAAAAAAAAAAAAAAAAAAAAAAAAAAAAAAAAAAAAAAAAAoFCgBoiwUNAAAAALxYpnWesuV1qxAh1vR3XAoBAAAA/////wAAAAAM1UYPEKlvAgAAAAAM1UYPQC8WDa+y5XWrECHWAPwAAAEAAAD0d1wKDNVGDwAAAAAA3AAAAQAAAAAAAACrENYAAQAAAADYAAAQqW8CqxDW//////8AAAAAIdYBAAAL8g0AAAAA/////4SlbwLeNuV1qxAh1rAKgxoJAAAAEAAAAAMBAAC6AQAAHwAAAQkAAABALxYNAABcCgAAAAABAAAAAQAAAAAAAAA8qG8CUCnldasQIdb5AAAABQAAAAAAAAAAAAAAsAqDGgkAAAAAAAAAHM1GD2R2AAgAAAAAJQAAAAwAAAAEAAAARgAAACgAAAAcAAAAR0RJQwIAAAAAAAAAAAAAAKMAAAB5AAAAAAAAACEAAAAIAAAAYgAAAAwAAAABAAAAFQAAAAwAAAAEAAAAFQAAAAwAAAAEAAAAUQAAAPhhAAAtAAAAIAAAAHUAAABVAAAAAQAAAAEAAAAAAAAAAAAAAIEAAABgAAAAUAAAACgAAAB4AAAAgGEAAAAAAAAgAMwAoQAAAHcAAAAoAAAAgQAAAGAAAAABABAAAAAAAAAAAAAAAAAAAAAAAAAAAAAAAAAA33v/f997/3/ff/9/33//f99//3/fe/9/33v/f997/3/ff/9/33//f99//3/ff/9/33v/f997/3/fe/9/33v/f99//3/fe/9/33v/f99//3/ff/9/33//f99//3/ff/9/33//f99//3/ff/9/33//f997/3/fe/9/33v/f997/3/fe/9/33v/f99//3/ff/9/33//f997/3/fe/9/33v/f997/3/fe/9/33v/f997/3/fe/9/33//f997/3/fe/9/33v/f99//3/fe/9/33v/f997/3/fe/9/33vfe997/3/fe/9/33//f99//3/ff/9/33v/f997/3/fe/9/33v/f99/AAD/f99//3//f/9//3//f/9//3/ff/9/33//f99//3//f/9//3//f/9//3//f/9/33//f99//3/ff/9/33//f/9//3//f/9/33//f/9//3//f/9//3//f/9//3//f/9//3//f/9//3//f/9//3//f/9//3/fe/9/33//f99//3/ff/9/33//f/9//3//f/9//3//f99//3/ff/9/33//f99//3/ff/9/33//f99//3/ff/9/33//f/9//3/ff/9/33//f99//3//f/9/33//f99//3/ff/9/33//f997/3//f/9/33//f/9//3//f/9//3//f99//3/ff/9/33//f99//38AAN9//3/fe/9/33//f99//3/ff/9/33v/f997/3/fe/9/33//f99//3/fe/9/33v/f99//3/fe/9/33v/f997/3/ff/9/33v/f99//3/ff/9/33//f99//3/ff/9/33v/f99//3/fe/9/33v/f997/3/fe/9/33vff997/3/fe99/33v/f997/3/ff/9/33v/f997/3/fe/9/33v/f997/3/ff/9/33v/f997/3/fe/9/33//f99//3/fe/9/33v/f997/3/fe/9/33v/f997/3/fe/9/33v/f99//3/fe/9/33//f997/3/fe/9/33v/f997/3/fe/9/33//f997/3/fewAA/3//f/9//3//f/9//3//f/9//3//f/9//3/fe/9//3//f/9//3//f/9/33//f/9//3//f/9/33//f99//3/ff/9//3//f/9//3//f/9//3//f/9//3//f/9/33//f99//3//f/9/33//f99//3/ff/9/33//f997/3//f/9/33v/f99//3/ff/9//3//f99//3//f/9/33//f99//3//f/9/33//f99//3/ff/9//3//f/9//3//f/9/33//f99//3/ff/9/33//f/9//3/ff/9/33//f/9//3//f/9//3//f/9//3/ff/9/33//f99//3/ff/9//3//f/9//3/ff/9/AADff/9/33//f99//3/ff/9/33//f99//3/fe99/33v/f99//3/ff/9/33v/f997/3/ff/9/33v/f997/3/fe/9/33//f99//3/ff/9/33//f99//3/ff/9/33//f997/3/ff/9/33//f997/3/fe/9/33v/f99733/fe/9/33//f997/3/fe/9/33//f997/3/fe/9/33//f997/3/fe/9/33//f997/3/fe/9/33v/f99//3/ff/9/33v/f997/3/fe/9/33v/f997/3/ff/9/33v/f99//3/ff/9/33//f99//3/ff/9/33v/f997/3/fe/9/33//f99//3/fe/9/338AAP9/33//f99//3/ff/9/33//f99//3/ff/9/33//f/9//3/ff/9/33//f/9//3//f/9/33//f99//3//f/9//3//f/9//3/ff/9//3//f/9//3//f/9//3//f99//3/ff/9//3//f997/3//f/9//3//f99//3/ff/9/33//f99//3/ff/9//3//f/9//3/ff/9//3//f/9//3//f/9/33//f99//3/ff/9/33//f/9//3/ff/9/33//f99//3/ff/9/33//f99//3/ff/9/33//f99//3/ff/9/33//f99//3/ff/9//3//f99//3/ff/9/33//f/9//3/ff/9/33//fwAA33//f997/3/fe/9/33v/f997/3/fe/9/33v/f997/3/ff/9/33v/f99//3/ff/9/33//f997/3/ff/9/33//f99//3/fe/9/33v/f99//3/ff/9/33vff997/3/fe/9/33//f99733/fe/9/33//f997/3/fe/9/33v/f997/3/fe/9/33v/f99//3/fe/9/33v/f99//3/ff/9/33v/f997/3/fe/9/33v/f997/3/ff/9/33v/f997/3/fe/9/33v/f997/3/fe/9/33v/f997/3/fe/9/33v/f997/3/fe/9/33v/f99//3/fe/9/33v/f997/3/ff/9/33v/f997AAD/f99//3/ff/9/33//f99//3/ff/9/33//f99//3/ff/9/33//f99//3//f/9/33//f99//3/ff/9//3//f99//3//f/9/33//f/9//3//f/9//3//f997/3/ff/9/33//f/9//3/ff/9/33//f/9//3/ff/9/33//f99//3/ff/9/33//f99//3//f/9/33//f/9//3/ff/9//3//f99//3/ff/9/33//f99//3/ff/9/33//f99//3/ff/9/33//f99//3/ff/9/33//f99//3/ff/9/33//f99//3/ff/9/33//f99//3/ff/9/33//f99//3/ff/9/33//f99//38AAN97/3/ff/9/33//f997/3/fe/9/33v/f997/3/fe/9/33v/f997/3/fe99/33//f997/3/fe/9/33v/f997/3/fe/9/33v/f997/3/ff/9/33//f99//3/ff/9/33v/f99//3/ff/9/33//f99//3/ff/9/33//f997/3/ff/9/33//f99//3/fe/9/33//f99//3/ff/9/33v/f99//3/fe99/33v/f99733/fe/9/33v/f997/3/fe/9/33v/f99//3/ff/9/33v/f997/3/fe/9/33//f99//3/fe/9/33//f99//3/fe/9/33v/f997/3/fe99/33vff997/3/fewAA/3//f/9//3//f/9//3/ff/9/33//f99//3/ff/9/33//f99//3/ff/9/33v/f99//3/ff/9/33//f99//3/ff/9/33//f99//3//f/9//3//f/9//3//f/9/33//f99//3//f/9//3//f/9//3//f/9//3//f99//3/ff/9//3//f/9//3/ff/9/33//f/9//3//f/9//3//f99//3/ff/9/33v/f99//3/fe/9/33//f99//3/ff/9/33//f/9//3//f/9//3//f99//3/ff/9/33//f/9//3/ff/9/33//f/9//3/ff/9/33//f99//3/ff/9//3//f99//3/ff/9/AADff/9/33v/f99//3/fe/9/33//f997/3/ff/9/33v/f997/3/fe/9/33//f997/3/fe/9/33v/f997/3/fe/9/33//f997/3/ff/9/33v/f99//3/fe/9/33//f997/3/ff/9/33//f997/3/ff/9/33//f997/3/fe/9/33v/f99//3/fe/9/33//f99//3/ff/9/33v/f997/3/fe/9/33v/f997/3/fe/9/33v/f997/3/fe/9/33v/f997/3/ff/9/33//f99//3/fe/9/33v/f997/3/ff/9/33v/f99//3/fe/9/33v/f997/3/fe/9/33v/f99//3/fe/9/33sAAP9/33//f99//3//f/9//3//f/9//3//f/9//3//f99//3//f/9//3//f99//3/ff/9/33//f99//3/ff/9/33//f/9//3//f/9/33//f99//3/ff/9//3//f/9//3//f/9//3//f997/3//f/9//3//f99//3/ff/9/33//f99//3/ff/9/33//f/9//3/ff/9/33//f99//3/ff/9/33//f99//3/ff/9/33//f99//3/ff/9/33//f99//3/ff/9/33//f/9//3//f/9/33//f99//3//f/9//3//f99//3/ff/9/33//f99//3/ff/9/33//f/9//3//f/9//3//fwAA33v/f997/3/ff/9/33//f99//3/ff/9/33//f99//3/fe/9/33//f997/3/fe/9/33v/f997/3/fe/9/33v/f99//3/ff/9/33v/f997/3/fe/9/33//f99//3/ff/9/33//f99/33/fe/9/33//f997/3/fe/9/33v/f997/3/fe/9/33v/f99//3/fe99/33v/f997/3/fe/9/33v/f997/3/fe/9/33v/f997/3/fe/9/33v/f997/3/fe/9/33v/f99//3/ff/9/33//f997/3/ff/9/33//f99//3/fe/9/33v/f997/3/fe/9/33v/f997/3/ff/9/33//f99/AAD/f99//3/ff/9/33//f/9//3/ff/9/33//f99//3/ff/9/33//f99//3/ff/9/33//f99//3/ff/9/33//f/9//3//f/9/33//f99//3//f/9/33//f/9//3//f/9//3//f99//3/ff/9/33//f/9//3/ff/9//3//f99//3/ff/9/33//f99//3/ff/9/33//f99//3/ff/9/33//f99//3/ff/9/33//f99//3/ff/9/33//f99//3/ff/9/33//f99//3/ff/9//3//f/9//3/ff/9/33//f99//3/ff/9/33//f99//3/ff/9//3//f99//3//f/9//3//f/9//38AAN97/3/fe/9/33v/f997/3/ff/9/33v/f997/3/fe/9/33v/f997/3/fe/9/33v/f997/3/fe/9/33//f99//3/ff/9/33v/f997/3/ff/9/33//f99//3/ff/9/33//f997/3/fe/9/33v/f99//3/fe/9/33v/f99//3/fe/9/33v/f997/3/fe/9/33v/f997/3/fe/9/33v/f997/3/fe/9/33v/f997/3/fe/9/33v/f997/3/fe/9/33v/f997/3/fe/9/33v/f99//3/ff/9/33v/f997/3/fe/9/33v/f997/3/fe/9/33//f99//3/ff/9/33//f99//3/ffwAA/3/ff/9/33//f99//3//f/9/33//f99//3/ff/9/33//f99//3/ff/9/33//f99//3/ff/9/33//f/9//3//f/9//3//f99//3//f/9//3//f/9//3//f/9//3//f/9//3/ff/9/33//f/9//3//f/9/33//f/9//3//f/9/33//f99//3/ff/9/33//f99//3/ff/9/33//f99//3/ff/9/33//f99//3/ff/9/33//f99//3/ff/9/33//f99//3/ff/9/33//f/9//3//f/9//3//f99//3/ff/9/33//f99//3/ff/9//3//f/9//3//f/9//3//f/9//3//f/9/AADfe/9/33v/f997/3/fe/9/33v/f997/3/ff/9/33//f997/3/fe/9/33v/f997/3/fe/9/33v/f997/3/fe/9/33//f99//3/ff/9/33//f99//3/ff/9/33//f99//3/fe/9/33v/f997/3/ff/9/33v/f997/3/fe/9/33v/f997/3/fe/9/33v/f997/3/fe/9/33v/f997/3/fe/9/33v/f997/3/fe99733v/f997/3/fe/9/33v/f997/3/fe/9/33v/f997/3/ff/9/33//f997/3/fe/9/33v/f997/3/fe/9/33v/f997/3/fe/9/33v/f997/3/fe/9/338AAP9/33//f99//3/ff/9/33//f99//3/ff/9//3//f99//3/ff/9/33//f99//3/ff/9/33//f99//3/ff/9//3//f/9//3//f/9//3//f/9//3//f/9//3//f997/3/ff/9/33//f99//3/ff/9//3//f99//3/ff/9/33//f99//3/ff/9/33//f99//3/ff/9/33//f99//3/ff/9/33//f99//3/ff99/33v/f99//3/ff/9/33//f99//3/ff/9/33//f99//3//f/9//3//f/9//3/ff/9/33//f99//3/ff/9/33//f99//3/ff/9/33//f99//3/ff/9/33//fwAA33v/f997/3/fe/9/33v/f997/3/fe/9/33//f997/3/fe/9/33v/f997/3/fe/9/33v/f997/3/fe/9/33v/f99//3/ff/9/33//f99//3/ff/9/33//f99/33/fe99733v/f997/3/fe/9/33//f997/3/fe/9/33v/f997/3/fe/9/33v/f997/3/fe/9/33v/f997/3/fe/9/33v/f997/3/fe/9/33vff997/3/fe/9/33v/f997/3/fe/9/33v/f997/3/fe/9/33//f99//3/fe/9/33v/f997/3/fe/9/33v/f997/3/fe/9/33v/f997/3/fe/9/33v/f997AAD/f/9//3//f/9//3//f99//3//f/9//3//f/9//3//f/9/33//f99//3//f/9//3//f/9//3/ff/9/33//f99//3/ff/9//3//f/9//3//f/9/33//f99//3/ff/9/33//f99//3/ff/9/33//f99//3//f5VSzzn/f997/3/ff/9/33//f99//3/ff/9/33//f99//3/fe/9//3//f99//3//f/9/33v/f/9//3/fe/9//3//f99//3/ff/9/33//f99//3/ff/9/33//f99//3/ff/9/33//f99//3/ff/9//3//f99//3/ff/9/33//f99//3//f/9//3//f99//38AAN9//3/ff/9/33//f997/3/fe/9/33//f99//3/ff/9/33//f997/3/ff/9/33//f99//3/fe/9/33v/f997/3/fe/9/33//f99/33++d/hivnv/f997/3/fe/9/33v/f997/3/fe/9/33v/f997/3/ff/9/dE7POZ1z33/fe/9/33v/f997/3/fe/9/33v/f997/3/fe/9/33sZYxJCM0auNUwpEUJUTvlenXO+d/9/33//f997/3/fe/9/33v/f997/3/fe/9/33v/f997/3/fe/9/33v/f997/3/fe/9/33//f99//3/fe/9/33v/f997/3/fe/9/33//f997/3/fewAA/3//f/9//3//f99//3/ff/9//3//f/9//3//f/9//3//f99//3/ff/9/33//f/9//3/ff/9/33//f99//3/ff/9/33//f/9//3/fezJGCiXYXt97/3/ff/9/33//f99//3/ff/9/33//f99//3/ff99/33/4Xo41nXPfe/9/33//f99//3/ff/9/33//f99//3/ff/9/33/fe2wt8D2vNdA9rzVUSs85bTHoHColzzm3VltrGWO2Vr9733v/f99/33/fe/9/33//f99//3/ff/9/33//f99//3/ff/9/33//f99//3/ff/9/33//f99//3/ff/9/33//f99//3/ff/9/AADfe/9/33//f997/3/fe/9/33v/f99//3/ff/9/33//f99//3/ff/9/33v/f997/3/fe/9/33v/f997/3/fe/9/33v/f997/3/fe997jjHPOVNK33vfe/9/33v/f997/3/fe/9/33v/f997/3/fe/9/33v/f/hejjVba/9/33v/f997/3/fe/9/33v/f997/3/fe/9/33vfe99/llauNRlj33v/f99//3+dc7dWEkJLKYUQIgRECAohMkbfe/9/33/fe99733vff997/3/fe/9/33v/f997/3/fe/9/33v/f997/3/fe/9/33v/f997/3/fe/9/33vfe997/3/ff/9/33sAAP9//3//f99//3/ff/9/33//f/9//3//f/9//3//f/9//3//f/9//3//f99//3/ff/9/33//f99//3/ff/9/33//f99//3/ff/9/339TSvA9EUIZY99733//f99//3/ff/9/33//f99//3/ff/9/33//f997OmeNMRlj33v/f99//3/ff/9/33//f99//3/ff/9/33//f99//3/ee/E9yBiOMTtn/3/fe/9/33//f1xvbTHwPa856BxEDOgcjTH5Xt97/3//f99//3/ff/9/33//f99//3/ff/9/33//f99//3/ff/9/33//f99//3/ff/9/33//f997/3//f/9//3//fwAA33v/f99//3/fe/9/33v/f997/3/ff/9/33v/f99//3/ff/9/33v/f997/3/fe/9/33v/f99//3/fe/9/33v/f997/3/fe/9/33v/f3VS8D0yRpZS33//f997/3/ff/9/33v/f997/3/fe/9/33v/f997339ba9A5lVLff997/3/fe/9/33v/f997/3/fe/9/33v/f997/3/fe99/33v4Xo0xbC1UTn1z33/ff3xv8D1TSr13+F6uNTJGjTHHGGQM6SARQpVSnXPff/9//3/ff79733/ff/9/33v/f997/3/fe/9/33v/f997/3/fe/9/33v/f997/3/fe/9/33v/f99/AAD/f/9//3/ff/9/33//f99//3//f/9//3//f99//3//f/9/33//f99//3/ff/9/33//f99//3//f/9/33//f99//3/ff/9/33sSRtdaOmcSQjNGEkbfe99//3//f/9//3//f99//3/ff/9/33//f99//3/ff3xv0Dl0Tt97/3/ff/9/33//f/9//3//f/9/33//f99//3/ff/9/33//f/9/33v4Xo0xKiWONVRO0D0rKSol6SARQvhe/3/ff997O2cyRscYphSmFPA9dVK+d997/3/ff/9/33//f99//3/ff/9/33//f99//3/ff/9/33//f99//3//f/9/33//f/9//38AAN97/3/ff/9/33v/f997/3/fe/9/33//f997/3/fe/9/33//f997/3/fe/9/33v/f997/3/ff/9/33v/f997/3/fe/9/33v/f1ROjjErKdA58T0RQlxv33vfe/9/33//f997/3/fe/9/33v/f997/3/fe99/fG+vNfFB33/fe/9/33v/f997/3/ff/9/33v/f997/3/fe/9/33v/f997/3/fe/9/vnf5Yq85rzVLKa41U0p1Up1z/3+/e/9/33v/f/9/vnf4Xo4xZQwiBMgYU0qdc/9/33v/f997/3/fe99/33vff997/3/fe/9/33v/f997/3/fe/9/33//f997/3/ffwAA/3//f/9/33//f99//3/ff/9/33//f99//3/ff/9/33//f99//3/ff/9//3//f99//3//f/9/33v/f99//3/ff/9/33//f99733sSRoUQCiERQlNKGWPfe99733//f99//3/ff/9/33//f99//3/ff/9/33u+d641bS2+e/9/33v/f997/3/ff/9/33//f99//3/ff/9/33//f99//3/fe/9//3//f99/339ca641Omfff99//3/fe/9/33v/f997/3//f99/33tca3RKCiFkDIUQ8DnYWt97/3//f/9/33v/f997/3/ff/9/33//f99//3/ff/9/33//f99//3/ff/9/AADff/9/33//f/9//3/ff/9/33v/f997/3/fe/9/33v/f997/3/fe/9/33//f99//3/ff/9/33/ff997/3/fe/9/33v/f997/3/fe99/GmPwPRFCdU75Yt9733v/f997/3/fe/9/33v/f997/3/fe/9/33vfe997M0ZsLb5333vff99733/fe/9/33v/f997/3/fe/9/33v/f997/3/fe/9/33v/f997/3/fe9darzm+e99733/fe/9/33v/f997/3/fe/9/33v/f997/3/fe3xvMkboGEMI6BwSQp1z33/ff99733vfe/9/33vff997/3/fe/9/33v/f99733/fe/9/33sAAP9//3//f/9//3/ff/9/33//f99//3/ff/9/33//f99//3/ff/9/33//f/9//3//f/9//3//f997/3/ff/9/33//f99//3/ff/9/33v/f9heKiXXWhpn33vff99//3/ff/9/33//f99//3/ff/9/33//f99/33tUSo0xfW//f997/3/ff/9/33/ff99//3/ff/9/33//f99//3/ff/9/33//f99//3/ff9978T1USt97/3/ff/9/33//f99//3/ff/9/33//f99//3//e/9//3v/e997fG8SRscYhRCOMRln33vfe/9//3//f997/3/ff/9/33//f/9//3/fe/9/33//fwAA33v/f99//3/fe/9/33v/f997/3/fe/9/33v/f997/3/fe/9/33v/f99//3/ff/9/33//f997/3/fe/9/33v/f99/33/fe997/3//f997nncrKTNG11q/e997/3/fe99733/ff99733vff99733v/f99733vfe1ROKyV8b99733vfe/9/33v/f997/3/fe/9/33v/f997/3/fe/9/33v/f997/3/fe/9/33szSvhe33/ff/9/33v/f997/3/fe/9/33v/f99//3/fe/9//3v/e997/3vfe/9/vnfXWgolRAymFLdafG/fe997/3/fe997v3vff997/3/fe/9/33v/f997AAD/f/9//3/ff/9/33//f99//3/ff/9/33//f99//3/ff/9/33//f99//3//f/9//3//f/9//3/ff/9/33//f997/3/ff753U0psLfFBGWO+d1RObC11Tltr33vfe/9//3/fe753/3/ff/9/33//f99//3/fe99/tlZLKfhe33/fe/9/33//f99//3/ff/9/33//f99//3/ff/9/33//f99//3/ff/9/33/fe44xGmffe/9/33//f99//3/ff/9/33//f99//3//f/9//3v/f/97/3v/e/9/33v/f99/33v4Xs85ZRBlEK8111q+e/9/33v/f99733/ff/9/33//f99//38AAN97/3/ff/9/33v/f997/3/fe/9/33v/f997/3/fe/9/33v/f997/3/ff/9/33//f99//3/fe/9/33v/f99733v/f51zbC2ONZVS8T1sLY0xlVJLKW0xt1rfe/9/O2vwPUwtjTHxPVtr33v/f99/33/fe99733v4Xm0tdE7fe99733vff997/3/fe99/33v/f997/3/fe/9/33v/f997/3+/e99/33v/f51zrzlba/9/33vff997/3/fe/9/33v/f997/3/ff/9/33v/f/97/3/fe/9733v/f99/33/fe/9/339cb5ZS0D1DCAohU0qdc99733vfe/9/33v/f997/3/fewAA/3/ff/9//3//f/9//3//f/9/33//f99//3/ff/9/33//f99//3//f/9//3//f/9//3/ff/9/33//f99//3/fe997MkYzRt97/3/fe997rjVUSq41jTERQv9/nXMRQq85tla3Wo4xSyn4Xt9/33/ff/9/33//f1trjjEyRv9/33vfe997/3/fe99/33v/f99//3/ff/9/33//f99//3/fe/9/33udd753O2uvOb9733//f99//3/ff/9/33//f99//3/ff/9/33//f/9//3/ff/9/33//f99//3/ff/9/33//f99//3/fe3xvEkboHMcYEkZ8b/9//3//f997/3/ff/9/AADfe/9/33v/f99//3/ff/9/33//f997/3/fe/9/33v/f997/3/ff/9/33//f99//3/ff/9/33v/f997/3/fe99/XGuuNTtn/3/fe/9/33s7a0spbTGuNdA5vnuVUs85Omf/f997nneNMY4xGWPff/9/33v/f997nXOvNRFC33vfe99733/fe99733vff997/3/fe/9/33v/f997/3/fe/9/nXPPOSIEKiV1UvFB33v/f997/3/fe/9/33v/f997/3/fe/9/33v/f997/3/ff/9/33v/f997/3/fe/9/33v/f997/3/ff99/33v/fzpnbC2GFMcYU0qdc/9/33/fe/9/33sAAP9/33//f99//3//f/9/33//f99//3/ff/9/33//f997/3/ff/9/33//f/9//3/ff/9/33//f997/3/ff/9/339TShJG/3/ff/9/33vfe99/tlavNc85Kylcb885VE7fe99//3//f753EUJsLX1v/3//f99//3+ed/FBbC0ZY99//3/fe99/33v/f997/3/ff/9/33//f99//3/ff/9/XG+uNdA5dE6uNUsprznff997/3/ff/9/33//f99//3/ff/9/33//f99//3//f/9/33//f99//3/ff/9/33//f99//3/ff/9/33v/f997/3++d9dajTGmFEspdE6dc/9/33v/fwAA33v/f99//3/ff/9/33v/f997/3/fe/9/33v/f99733/fe99/33v/f99//3/ff/9/33/ff99733/fe/9/33u+d68511rfe/9/33v/f99733+dc0sp8T1sLRJCzzkaZ/9/33v/f99733+dc8850Dnfe79733/fe797EULwPa41nXPfe99733v/f997/3/fe/9/33v/f99733/fe997nnfPOY4xXG/fe753jTErKb5333/fe99/33v/f997/3/fe/9/33v/f997/3/fe/9/33v/f997/3/fe/9/33v/f997/3/fe/9/33v/f997/3/fe/9/33+/ezpndE4rJQohMkadc997AAD/f/9//3//f/9//3//f99//3/ff/9/33//f99//3//f/9/33//f99//3//f/9//3//f99//3//f/9/33//fzpnrzXYXv9/33//f99//3/fe/9/U0qONa41SymuNZ5333v/f99/33//f/9/O2uNMfA9v3vfe99/33sSRo0xU0qVUr9733v/f99//3/ff/9/33//f99//3/ff99/3390To0xnXPff/9/33tTSukgnXPfe99/33v/f99//3/ff/9/33//f99//3/ff/9/33//f99//3/ff/9/33//f99//3/ff/9/33//f99//3/ff/9/33//f997/3/ff553MkYKJWwt8T0AAN97/3/ff/9/33v/f997/3/fe/9/33v/f99//3/fe/9/33//f997/3/ff/9/33//f99//3/fe/9/33//f99/11rQPXxv33v/f997/3/fe99733tbayoljTFMLa41vnffe997/3/fe99/33vff5ZSbS2WUv9/33vffzNGjjVbaxJCt1bfe99733/fe/9/33vff99733/fe99/v3udc40xOme+d/9/33vff1NKjjH4Xt9/33vff997/3/fe/9/33v/f997/3/fe/9/33v/f997/3/ff/9/33v/f997/3/fe/9/33//f997/3/fe/9/33v/f99//3/fe99733v/f75311ptLQAA/3//f/9/33//f99//3/ff/9/33//f99//3/ff/9//3//f/9//3//f/9//3//f/9//3//f/9/33//f99//3+3WtA9vnf/f99//3/ff/9/33vfe51zbS2uNY0xjjXfe997/3/ff/9/33//f997vntUSo0xnXPfe997tlYrJRlj+F5tLVxv/3/fe/9/33/ff997/3/ff/9/33v/f1RK8D3fe/9/33vff997M0quNRJCvnv/f997/3/ff/9/33//f99//3/ff/9/33//f99//3/ff/9//3//f99//3//f/9//3//f/9//3/ff/9/33//f99//3/ff/9/33//f/9//3//f997AADfe/9/33//f997/3/fe/9/33v/f997/3/fe99733v/f99//3/ff/9/33//f99//3/ff/9/33v/f997/3/fe3VO8D3fe997/3/fe99/33v/f793vntsLW0tbC1tLRlj33vfe/9/33v/f99733vff553rzW2Vt9733vYXmwtlVK+e5ZWdVK/e99/33v/f99733/fe/9/33//f7538D22Vv9/33vfe997338yRvA98D2dc997/3/fe/9/33v/f997/3/fe/9/33v/f997/3/fe/9/33//f997/3/fe/9/33//f99//3/fe/9/33vff997/3/fe/9/33v/f99733/fe/9/33sAAP9/33//f99//3/ff/9/33//f99//3/ff/9/33//f99//3/ff/9/33//f/9//3/ff/9/33//f99//3/fe/9/llIRQt97/3//f/9/33//f99/33/fexFC8D3POc85M0bfe/9/33//f99//3/ff/9/338aY44xfXPfe1xvKiW2Vt97nnPXWn1z33vff99//3//f/9//3//f/9/GmdtMZ1z33//f997/3/fezJG8T3wPRlj/3/fe/9/33//f99//3/ff/9/33//f99//3/ff/9/33//f99//3/ff/9/33//f99//3/ff/9/33//f99//3/ff/9/33//f99//3/ff/9/33//fwAA33v/f997/3/fe/9/33v/f997/3/fe99/33v/f997/3/fe/9/33v/f99//3/ff/9/33v/f997/3/fe99/33uVUs8533vfe99/33v/f997/3/fe99/VEqvOWwt0DmvNZ5333v/f997/3/fe/9/33v/f7978UESRt9/XG8qJVNK33/fexljtlb/f99733u2VhFCSymONWwtVE6VUhFCvnf/f99733/fe997zzmvNfA9dVL/f99/33v/f997/3/fe/9/33v/f997/3/fe/9/33v/f997/3/fe/9/33v/f997/3/fe/9/33v/f997/3/fe/9/33v/f997/3/fe/9/33v/f997AAD/f99//3/ff/9/33//f99//3/ff/9/33v/f99//3/ff/9/33//f99//3//f/9/33//f99//3/ff/9/33vff1RO0D3fe99/33v/f99//3//f99733/4XvA9bC3xPRJGlVL/f99//3/ff/9/33//f99//3/XWm0xvnedc+gcEkbfe99/fXOuNd9733sSRqcUKyWuNY416RynFMgcbC2+d99//3/fe99/33sSRhJG+WJUTv9//3//f99//3/ff/9/33//f99//3/ff/9/33//f99//3/ff/9/33//f99//3/ff/9/33//f99//3/ff/9/33//f99//3/ff/9/33//f99//38AAN97/3/fe/9/33v/f99//3/ff99733vff997/3/fe/9/33v/f997/3/ff/9/33//f997/3/fe/9/33v/f997llLPOd9733v/f997/3/fe/9/33vfexljdE7pHDJGEkaNMZxz33/fe/9/33v/f997/3+/e51zjjX4Xr53CSEzSv9/vnffexFC2FpLKUwt11q/e79733u+d3xvjjFMLRFCGmffe/9/33vfexJCM0oaY3RO33/ff997/3/fe/9/33v/f997/3/fe/9/33v/f997/3/fe/9/33v/f997/3/fe/9/33v/f997/3/fe/9/33v/f997/3/fe/9/33v/f997/3/fewAA/3/ff/9/33//f99//3//f/9/33//f99//3/ff/9/33//f99//3/ff/9//3//f99//3/ff/9/33//f99//3/XWq41vnf/f99//3/ff/9/33/ff997fG90TgolMka3VmwtOmffe/9/33//f997/3/ff/9/33sRQvA933tLKY4x33vfe997GWOnGPA9vnfff997/3/ff/9/33sRQq85rznHGFROvnv/f997dVJTShpnM0r/f99//3/ff/9/33//f99//3/ff/9/33//f99//3/ff/9/33//f99//3/ff/9/33//f99//3/ff/9/33//f99//3/ff/9/33//f99//3/ff/9/AADfe/9/33v/f997/3/fe/9/33//f997/3/fe/9/33v/f997/3/fe/9/33//f997/3/fe/9/33v/f99//3/fexpjM0rfe997/3/fe/9/33vff99733+dczJGKyV1Ur538D3XWv9/33vff997/3/fe/9/33vff9heTCk6Z885bC2+d797v3czSq41+F7/f79733u/e99733u/e885lVK+d1RKRAyuNZ13339UShJCGWMSRt97/3/fe/9/33v/f997/3/fe/9/33v/f997/3/fe/9/33v/f997/3/fe/9/33v/f997/3/fe/9/33v/f997/3/fe/9/33v/f997/3/fe/9/33sAAP9/33//f99//3/ff/9/33//f99//3/ff/9/33//f/9//3/ff/9/33//f99//3/ff/9/33//f/9//3/ff/9/+V6NMXxv/3/ff/9/33//f99//3/ff9978T2OMTJG338SRs8533v/f99//3/ff/9/33//f99/33vwPRJGVEqNMZ1z33tUTvA92F4zRp1333/fe99/33vff31zzzl1Tv9/33u3VgkhEka/e7ZWMkb4XvA933vff/9/33//f99//3/ff/9/33//f/9//3/ff/9/33//f99//3/ff/9//3//f/9//3//f/9/33//f99//3/ff/9/33//f99//3/ff/9/33//fwAA33v/f997/3/fe/9/33v/f997/3/fe/9/33v/f997/3/ff/9/33v/f997/3/fe/9/33v/f99//3/fe/9/33s7a40xfXPfe/9/33v/f997/3/fe/9/33+WVm0tEULfexpnjjWdd997/3/fe/9/33v/f99733/fe/lijjV0TiolOmf4XmwtOme+d885+F7fe99/33vfe997fXOONdda33vff797+V6NMZVS11oSRtdaEkaed99733v/f997/3/fe/9/33v/f99//3/fe/9/33v/f997/3/fe/9/33v/f99//3/ff/9/33//f997/3/fe/9/33v/f997/3/fe/9/33v/f997AAD/f99//3/ff/9/33//f99//3/fe/9/33//f99//3/ff/9/33//f/9//3/ff/9//3//f99//3/ff/9/33//f51zrjVba/9/33//f99//3/ff/9/33//f997M0oyRv9/fG/PORlj/3/ff/9/33//f99//3/ff/9/fG9tLRJGbC22VlNKMkb/f99/lVISRv9/33v/f997/398b/A9GWPff997/3/ff5ZSbC22VvA9+F7QOb5333v/f997/3/fe/9//3//f99//3/ff/9/33//f99//3/ff/9/33//f99//3/ff/9/33//f/9//3/ff/9/33//f99//3/ff/9/33//f99//38AAN9//3/fe/9/33v/f997/3/fe/9/33v/f99//3/fe/9/33vff997/3/ff/9/33//f99//3/fe/9/33v/f997v3fwPRlj33v/f997/3/fe/9/33v/f99733+WVthe33vff/FBlVLfe/9/33v/f997/3/fe/9/33vfezJGEUJtLdA5Sylba99733t8bxFCv3vfe997/3/fexpnrjVba79733vfe99/v3vxQfE9EkK3Ws85v3ffe99733vfe/9/33v/f99//3/fe/9/33v/f997/3/fe/9/33v/f997/3/fe/9/33v/f997/3/ff/9/33v/f997/3/fe/9/33v/f997/3/fewAA/3/ff/9/33v/f997/3/ff/9//3//f99//3//f/9/33//f99733/fe/9//3//f/9//3//f/9/33//f99//3/fexJG+F7/f99//3/ff/9/33v/f997/3+/e1tr33v/f997tlYyRt9733//f99//3/ff/9/33//f99/t1rwPa41SykyRr5333u/e51zjjUZY997/3/ff99/OmfwPXxv/3/fe/9/33//f/hezznxQbdajTH/f99733/fe/9/33//f/9//3//f/9/33//f99//3/ff/9/33//f99//3/ff/9/33//f99//3//f/9/33//f99//3/ff/9/33//f99//3/ff/9/AADfe/9/33v/f99733/fe/9/33v/f99//3/ff/9/33v/f99733vfe/9/33//f99//3/ff/9/33v/f997/3/fe/9/zzmWVt9//3/fe/9/33v/f99733/ff/9/2F5cb99733vXWhJC33v/f997/3/fe/9/33v/f99733s6Z6416SAJIfhe33vfe99/33vxQXVS/3/fe99/33s6Z885vnffe99/33vfe997nXPPOdA9U0rwPd9733vfe99/33vff997/3/ff/9/33v/f997/3/fe/9/33v/f997/3/fe/9/33//f997/3/ff/9/33//f997/3/fe/9/33v/f997/3/ff/9/338AAP9/33//f99//3/ff/9/33/ff/9//3//f/9//3//f99//3/fe/9/33//f/9//3//f/9/33//f99//3/ff/9/33syRhFC/3/ff/9/33//f99//3/ff/9/33saZ3xv/3/fexlj8UHff99//3/ff/9/33//f99//3/fe55zrzmvNUspnnPfe/9/33//f5VSVEr/f/9/33vff/lizzm+d99/33vff99733/fe5VS0D0yRhFC33/fe/9/33v/f99//3//f/9//3//f99//3/ff/9/33//f99//3/ff/9//3//f/9//3//f/9//3//f99//3/ff/9/33//f99//3/ff/9//3//fwAA33//f997/3/fe/9/33v/f997/3/ff/9/33//f99/33/fe/9/33v/f99//3/ff/9/33//f997/3/fe/9/33vfe5VS8UHfe99/33v/f99733/fe/9/33/fe7davnffe997O2fQPVtr/3/fe/9/33v/f997/3/fe997nnOuNfFBrjUaZ99/33vfe997GmfPOb5333vff997tlavNd9733vfe997/3/fe99/fG9sLTJGEUK/e99/33vfe997/3/fe/9/33//f997/3/fe/9/33v/f997/3/fe/9/33v/f99//3/ff/9/33//f99//3/fe/9/33v/f997/3/fe/9/33//f99/AAD/f99//3/ff/9/33//f99//3/ff/9/33//f/9//3/ff/9/33//f99//3//f/9//3//f997/3/ff/9/33//f997tlbxQf9/33//f99//3/ff/9/33//f99/t1q/e/9/33ued44xGmPff/9/33//f99//3/ff/9/33vfe40xEkKOMZVS33vff99733+dc641W2vfe99733/XWtA533vff997/3/ff/9/33//f8850DnQOd9/33//f99//3/ff/9//3//f/9//3/ff/9/33//f99//3/ff/9/33//f/9//3//f/9//3//f/9//3/ff/9/33//f99//3//f/9//3//f99//38AAN97/3/fe/9/33v/f997/3/fe/9/33v/f99//3/ff/9/33v/f997/3/ff/9/33//f997/3/fe/9/33v/f99733/YWm0xvnfff997/3/fe/9/33v/f99733tUTr5333vff51zrjUZY/9/33v/f997/3/fe/9/33v/f997EUIzSq85EkLfe997/3+/e99/EkLXWt9733vfe7dW8D3ff99733/fe99/33v/f9978D2NMRJG33vfe997/3/fe/9/33v/f99//3/fe/9/33v/f997/3/fe/9/33v/f997/3/ff/9/33//f99//3/ff/9/33v/f997/3/fe/9/33//f997/3/fewAA/3/ff/9/33//f99//3/ff/9/33//f99//3/ff/9/33//f99//3/ff/9/33//f997/3/ff/9/33//f99//3/fezpnjjFba99733/fe/9/33//f99//3/fexJCnXP/f997vnfwPRpn33//f99//3/ff/9/33v/f/9/33vxPbZW8D1tMb5333/fe99/33v4XjJG33vfe/9/8T3POd97/3/fe/9/33v/f99//3/XWmwttlb/f99//3/ff/9/33v/f/9//3/ff/9/33//f99//3/ff/9/33//f99//3//f/9//3//f99//3//f/9/33//f99//3/ff/9//3//f99//3/ff/9/AADfe/9/33//f997/3/fe/9/33v/f997/3/fe/9/33v/f997/3/fe/9/33v/f997/3/fe/9/33//f99//3/ff/9/fG/POXVS/3/fe99/33vff997/3/fe997U0p8b99733u+d/FB11r/f997/3/fe/9/33vff99733/fe/FBllYRQmwtnXO/d99/33vff/herznfe99733syRjNK33/fe/9/33v/f997/3/fe31zrjV8b99733/fe/9/33v/f997/3/fe/9/33//f99//3/ff/9/33v/f997/3/fe/9/33//f997/3/fe/9/33//f99//3/ff/9/33//f99//3/fe/9/33sAAP9//3//f99//3/ff/9/33//f99//3/ff/9/33//f99//3/ff/9/33//f99//3/ff/9/33//f/9//3//f/9/33//f/A9dE7fe/9/33//f99//3/ff/9/33uWVltr/3/fe99/U0r4Xt9//3/ff/9/33//f99733/ff99/8D3XWhFCTC0ZY99733v/f997W2vPOZ5333v/f1NKdE7ff/9/33//f99//3/ff/9/vnfPORpn33/ff/9/33//f99//3/ff/9/33//f/9//3//f/9/33//f99//3/ff/9//3//f99//3/ff/9//3//f/9//3//f/9//3//f/9//3//f/9/33//fwAA33v/f99//3/fe/9/33v/f997/3/fe/9/33v/f997/3/fe99/33v/f997/3/fe/9/33v/f99//3/fe/9/33//f997M0oyRv9/33v/f99//3/fe/9/33vfezJGW2vfe/9/nncyRvle/3/fe/9/33v/f99733/fe99/nncRQvhellJtLddavnfff99733tcb885O2ffe997MkbwPd9733v/f997/3/fe/9/33u+d20xGWPfe99/33v/f997/3/ff/9/33v/f99//3/fe/9/33//f997/3/fe/9/33v/f99//3/fe/9/33v/f997/3/ff/9/33v/f99//3/fe/9/33v/f99/AAD/f/9//3//f/9//3//f99//3/ff/9/33//f99//3//f/9/33v/f99//3//f/9//3//f99//3/ff/9/33//f99//3+VUq85vnf/f99//3/ff/9/33//f99/11r4Xv9/33u+d685fG/ff/9/33//f99//3/ff/9/33tcb9A5fXP4Xs85dE7fe99733/fe51z8D1cb99/33/xQdA933v/f99//3/ff/9/33/ff997M0a2Wv9//3//f99//3//f/9/33//f99//3/ff/9/33//f99//3/ff/9/33//f/9//3//f/9/33//f99//3/ff/9/33//f99//3/fe/9/33v/f99//38AAN9//3/ff/9/33//f997/3/fe/9/33v/f997/3/fe/9/33v/f997/3/ff/9/33//f99//3/fe/9/33v/f99733/fezpnjjVba997/3/fe/9/33v/f99733vXWlNK33v/f3xv0D19c/9/33v/f997/3/fe/9/33vff9hezzmdcxljrjUyRt9733/fe99/fXOvNfhe/3/fexFC8UH/f997/3/fe/9/33v/f99733sSRpZS33v/f997/3/ff/9/33//f997/3/fe/9/33v/f997/3/fe/9/33v/f997/3/ff/9/33v/f997/3/fe/9/33v/f997/3/fe/9/33//f997/3/fewAA/3//f/9//3//f/9//3/ff/9/33//f99//3/ff/9/33//f99//3/ff/9//3//f99//3/ff/9/33//f99//3/ff/9/vnfQOTNK/3/ff/9/33//f99/33/fexljEkb/f997W2vQOb5333//f99733/fe/9/33v/f997VEoRQt97OmevOa85v3vfe/9/33u/e685t1bfe/9/U0pTSt9733/fe/9/33//f99//3/fexFCGWP/f99//3/ff/9/33//f99//3/ff/9/33//f99//3/ff/9/33//f99//3/ff/9/33v/f99//3/ff/9/33//f99//3/ff/9//3//f/9//3/ff/9/AADff/9/33//f99//3/ff/9/33//f997/3/fe/9/33v/f997/3/fe/9/33//f99//3/fe/9/33v/f997/3/fe/9/33vff1NKzznfe/9/33v/f997/3/fe99/OmevNb5333+3WvA933v/f99733vfe99733vfe997vncRQtda33u+d9A9jTGdc99733vfe793dVJ1Tt973390To4133vfe99/33vff997/3/fe997zzk6Z79733/fe/9/33v/f997/3/fe/9/33v/f997/3/fe/9/33v/f997/3/fe/9/33v/f997/3/fe/9/33v/f997/3/fe/9/33v/f99//3/ff/9/338AAP9//3//f/9//3//f/9//3//f99//3/ff/9/33//f99//3/ff/9/33//f/9//3/ff/9/33//f99//3/ff/9//3//f99/+V6OMd9733//f99//3/ff/9/33+dc885Omffe9hadE7/f99//3/fe/9/33/ff997/39ba/A9Omf/f997EUJsLX1v33vff99733syRvE933v/f3RO0D2/e/9/33vff997/3/ff99/33vxQTpn33/ff/9/33//f99//3/ff/9/33//f99//3/ff/9/33//f99//3/ff/9/33//f99//3/ff/9/33//f99//3/ff/9/33//f/9//3//f/9//3//fwAA33v/f99//3/ff/9/33//f99//3/ff/9/33//f997/3/fe/9/33v/f99//3/ff/9/33v/f997/3/fe99/33v/f997/3++d/A9Omf/f99/33vfe/9/33vff997M0p1Ut97dE7YWt97/3/fe/9/33v/f99733vfe/heVE7/f99733u2VmwtW2vff99733/fezNG8T3/f997dE6OMb9733v/f997/3/fe/9/33vffxFC+F7fe/9/33v/f997/3/fe/9/33v/f997/3/fe/9/33v/f997/3/fe/9/33v/f99//3/ff/9/33//f99//3/fe/9/33//f99//3/ff/9/33//f997AAD/f/9//3//f/9//3//f/9//3//f/9//3//f/9//3/ff/9/33/ff99//3//f/9/33//f99//3/ff/9/33v/f99//3/ff99/llYyRt9//3/ff/9/33/ff997/3/XWnVSv3vwPVtr33vff/9/33//f99//3/fe/9/EUISRt9/33vff1trbTGWVt9//3/fe997M0pTSt9733syRs85v3v/f99//3/ff/9/33//f99/U0r5Xv9//3//f99//3/ff/9/33//f99//3/ff/9/33//f99//3/ff/9/33//f/9//3//f/9//3//f/9//3/ff/9/33//f/9//3//f/9//3//f/9//38AAN97/3/ff/9/33//f99//3/ff/9/33//f99//3/ff/9/33v/f997/3/ff/9/33//f997/3/fe/9/33vfe997/3/fe/9/33sZY20tvnf/f/9/33v/f997/3/fe1trEkI7Z9A9vnffe/9/33v/f997/3/fe99/fG8zSnVS33/fe/9/fXNLKTNK/3/fe997339TSq8533vff3VO8T2+d997/3/fe/9/33v/f99733vxQfhe33v/f997/3/fe/9/33v/f997/3/fe/9/33v/f997/3/fe/9/33v/f997/3/ff/9/33//f99//3/ff/9/33v/f99//3/ff/9/33//f99//3/fewAA/3/ff/9/33//f99//3//f/9/33//f99//3/ff/9/33//f99//3/ff/9//3//f/9//3//f/9//3//f99//3/ff/9/33//f51zKyWVUv9/33vff997/3//f/9/33sRQq81dE7ff/9/33//f99//3/ff99/33u3Wo4xfHPfe/9/33/ff885EULfe99/33vffzJGEUK+d/9/2FqONZ1z/3/ff/9/33//f99//3+dc885GWP/f/9//3/ff/9/33//f99//3/ff/9/33//f99//3/ff/9/33//f99//3//f/9//3//f99//3//f/9//3//f/9//3//f/9//3//f/9//3//f/9/AADfe/9/33v/f997/3/fe/9/33//f997/3/fe/9/33v/f997/3/fe/9/33//f99//3/ff/9/33//f997/3/fe/9/33v/f99//3/4XvA9vnfff99733/fe/9/33vff5ZSbS3YXt9/33v/f997/3/fe/9/33t8b9A5t1rfe99/33v/f/9/11rQOd9733vff997M0oSRt97v3v4Xq81nXPfe/9/33v/f997/3/fe3xvrzU6Z997/3/fe/9/33v/f997/3/fe/9/33v/f997/3/fe/9/33v/f997/3/fe/9/33//f997/3/fe/9/33//f99//3/ff/9/33//f99//3/ff/9/338AAP9/33//f99//3/ff/9//3//f99//3/ff/9/33//f99//3/ff/9/33//f/9//3/ff/9//3//f99//3/ff/9/33//f99/33/ff7978D1TSr97/3/fe/9/33//f997U0quNY41fG//f99//3/ff/9/33u+dxFCEkbfe/9/33v/f99//398b685nnP/f997/38yRlNK33vffztr0D06Z/9/33//f99//3/ff/9/OmvxQXxv33/ff/9/33//f99//3/ff/9/33//f99//3/ff/9/33//f99//3/ff/9//3//f99//3/ff/9//3//f/9//3/ff/9//3//f/9//3//f/9//3//fwAA33v/f997/3/ff/9/33//f99//3/fe/9/33v/f997/3/fe/9/33//f99//3/ff/9/33v/f997/3/fe/9/33//f997/3/fe/9/33sZY681Omffe99/33v/f997OmevNXxvM0quNXxv/3/fe/9/vntba20xSymdc/9/33v/f997/3/fe7530Dlcb/9/33vfexFCVEr/f997nneONVtr33v/f997/3/fe/9/33sZY/A9vnffe/9/33v/f997/3/fe/9/33//f99//3/fe/9/33v/f997/3/fe/9/33v/f99//3/ff/9/33//f99//3/fe/9/33//f99//3/ff/9/33//f997AAD/f99//3//f/9//3//f/9//3/ff/9/33//f99//3/ff/9/33//f/9//3//f/9/33//f99//3/ff/9//3//f99//3/ff/9/33/ff99/+WIyRp1z33//f99/3nvxPdda33//f9dajjV1Ujpn+F6uNUwpMka+d/9/33//f99//3/ff/9/339TSlRK33/fe7578UG3Wt9//3++d685lVL/f99//3/ff/9/33//f7daU0rfe/9/33v/f99//3/ff/9//3//f/9//3//f/9/33//f99//3/ff/9/33//f/9//3//f/9//3//f/9//3/ff/9/33//f/9//3//f/9//3//f/9//38AAN9//3/fe/9/33//f997/3/fe/9/33v/f997/3/fe/9/33v/f997/3/fe/9/33v/f99//3/fe99/33//f99//3/ff/9/33v/f997/3++exJC6Ry2Vr53nnfQPdA5nXP/f997/39baxJGjjWuNXROnXPff/9/33//f99//3/fe/9/33//f9da8T3fe99/fG/PObda/3/fe99/EUJUSt9733/fe/9/33v/f99/dU6VUt9733vff997/3/fe/9/33v/f99//3/fe/9/33v/f997/3/fe/9/33v/f997/3/ff/9/33//f99//3/ff/9/33v/f99//3/ff/9/33v/f99//3/fewAA/3//f/9//3//f/9//3/ff/9/33//f99//3/ff/9/33//f99//3/ff/9/33//f/9//3//f/9/33v/f/9//3//f/9//3//f/9//3/ff/9/33vYWvE9jjFLKTJGvnf/f99//3/ff/9//3//f997/3/ff/9//3//f/9//3/ff/9/33//f997nXPwPVtr33v5Xo0xnnPff/9/33u2VlRK/3/fe/9/33//f99/vnfwPfli33v/f99//3/ff/9/33//f/9//3//f/9/33//f99//3/ff/9/33//f99//3//f/9//3//f/9//3//f/9/33//f99//3//f/9/33//f99//3//f/9/AADff/9/33//f99//3/fe/9/33v/f997/3/fe/9/33v/f997/3/fe/9/33v/f997/3/ff/9/33vff99//3/ff/9/33//f99//3/fe99//3//f/9/nXM6Z1xv33v/f99//3/fe/9/33/fe99/33/fe/9/33v/f99//3/ff/9/33v/f99733++d5VStlbfe7daEULfe/9/33v/fxlj0D2+d/9/33v/f997/39cb/A9O2v/f997/3/fe/9/33v/f997/3/ff/9/33v/f997/3/fe/9/33v/f997/3/fe/9/33//f99//3/ff/9/33//f997/3/ff/9/33//f997/3/ff/9/338AAP9//3//f/9//3/ff/9//3//f99//3/ff/9/33//f/9//3/ff/9/33//f99//3//f/9/33//f99//3/ff/9/33//f99//3/ff/9/33v/f99/33/ff/9/33//f99//3/ff/9/33//f99//3/fe/9/33//f99//3//f/9/33v/f99/33/ff/9/zzkSQnxvdE50Tv9/33v/f997nXOOMZ5z/3//f997/3/ff9hajjG/e99//3/ff/9/33//f99//3//f/9//3//f/9//3/ff/9/33//f99//3//f/9/33v/f/9//3//f/9//3//f99//3/ff/9/33//f99//3/ff/9/33//fwAA33//f99//3/fe/9/33v/f99//3/fe/9/33v/f997/3/ff/9/33v/f997/3//f/9/33//f997/3/fe/9/33v/f997/3/fe/9/33v/f997/3/fe/9/33v/f99//3/ff/9/33v/f997/3/fe/9/33v/f997/3/fe/9/33vff997/3/fe/9/33v4XjJGrzmuNTtr33vff99733vfe/E9O2vff99/33/fe/9/VEp1Ut97/3/fe/9/33v/f99//3/ff/9/33//f99//3/ff/9/33v/f99//3/ff/9/33/ff997/3/ff/9/33//f99//3/fe/9/33v/f997/3/fe/9/33v/f997AAD/f/9//3/ff/9/33//f/9//3/ff/9/33//f99//3//f/9/33//f99//3//f/9//3//f/9//3/ff/9/33//f99//3/ff/9/33//f99//3/ff/9/33//f/9//3//f/9//3//f99//3/ff/9/33//f99//3/ff/9/33//f997/3/ff/9//3//f99/nXNTSjtr33vff99733/fe/9/2FozSp5333vff997nnfxPTpn/3/ff/9/33//f99//3//f/9//3//f/9//3//f/9/33//f99//3//f/9//3//f997/3//f/9//3//f/9//3/ff/9/33//f99//3/ff/9/33//f99//38AAN9//3/ff/9/33//f99//3/ff/9/33//f99//3/ff/9/33//f99//3/ff/9/33//f997/3/ff/9/33//f99//3/fe/9/33//f997/3/fe/9/33v/f997/3/fe/9/33v/f997/3/fe/9/33v/f997/3/fe/9/33v/f99733/fe/9/33v/f997/3//f/9/33v/f997/3/fe/9/33udc1RKvne/e99733u2VvA933vff/9/33v/f997/3/fe/9/33//f99//3/ff/9/33v/f997/3/ff/9/33//f99//3/fe/9/33v/f99//3/ff/9/33//f997/3/fe/9/33//f99//3/ffwAA/3//f/9//3//f/9//3//f/9//3//f/9//3//f/9//3//f/9//3//f/9//3//f99//3/ff/9//3//f/9//3/ff/9/33//f/9//3/ff/9/33//f99//3/ff/9/33//f99//3/ff/9/33//f99//3/ff/9/33//f/9//3/fe/9/33//f99//3//f/9//3//f99//3/ff/9/33//f997EkJMKd9733++d1ROO2vff/9/33//f99//3/ff/9//3//f/9//3//f/9//3//f99//3//f/9//3//f/9//3/ff/9/33//f99//3//f/9//3//f/9//3/ff/9//3//f99//3//f/9/AADff/9/33//f99//3/fe/9/33//f99//3/ff/9/33v/f99//3/fe/9/33//f997/3/fe/9/33v/f99//3/fe/9/33v/f99//3/ff/9/33v/f997/3/fe/9/33v/f997/3/fe/9/33v/f997/3/fe/9/33v/f997/3/fe/9/33v/f997/3/fe99/33v/f99733/fe/9/33vff99//3+2ViolllJ8b3ROdVLfe99/33//f997/3/fe/9/33v/f997/3/ff/9/33//f99//3/fe/9/33//f997/3/ff/9/33v/f997/3/fe/9/33v/f99//3/fe/9/33v/f99//3/fe/9/338AAP9//3//f/9//3//f/9/33//f/9//3/ff/9/33//f/9//3/ff/9/33//f99//3/ff/9/33//f99//3/ff/9/33//f99//3//f/9//3//f99//3/ff/9/33//f99//3/ff/9/33//f99//3/ff/9/33//f/9//3/ff/9/33//f/9//3/ff/9/33//f99//3/fe/9/33//f99//3//f/9/W2syRm0tjjWdc/9/33//f/9//3//f/9/33//f99//3//f/9//3//f/9//3/ff/9/33//f/9//3/ff/9/33//f99//3//f/9/33//f99//3//f/9/33//f99//3/ff/9//3//fwAA33v/f99//3/ff/9/33v/f997/3/ff/9/33v/f997/3/ff/9/33v/f997/3/fe/9/33v/f997/3/fe/9/33v/f997/3/ff/9/33//f99//3/fe/9/33v/f997/3/fe/9/33v/f997/3/fe/9/33v/f997/3/ff/9/33v/f99//3/fe/9/33v/f997/3/fe99/33v/f997/3/ff/9//3//f753fXO/e/9/33v/f997/3/ff/9/33v/f997/3/fe/9/33//f99//3/fe/9/33v/f99//3/fe/9/33v/f997/3/ff/9/33//f997/3/ff/9/33v/f997/3/fe/9/33//f997AAD/f/9//3//f/9/33//f99//3//f/9//3//f99//3//f/9/33//f99//3/ff/9/33//f99//3/ff/9/33//f99//3/ff/9//3//f/9//3//f/9/33//f99//3/ff/9/33//f99//3/ff/9/33//f99//3//f/9/33//f99//3//f/9/33//f99//3/ff/9/33//f99//3/ff/9/33//f/9//3//f/9/33//f99//3//f/9/33//f99//3/ff/9//3//f99//3//f/9/33//f99//3/ff/9/33//f99//3/ff/9/33//f99//3/ff/9//3//f99//3/ff/9/33//f/9//38AAN9//3/ff/9/33v/f997/3/fe/9/33//f997/3/fe/9/33//f99//3/ff/9/33//f99//3/fe/9/33v/f997/3/fe/9/33//f99//3/ff/9/33//f99//3/fe/9/33v/f997/3/fe/9/33v/f99//3/ff/9/33//f997/3/ff/9/33//f997/3/fe/9/33//f99//3/ff/9/33v/f997/3/fe/9/33v/f997/3/fe/9/33v/f997/3/fe/9/33v/f997/3/ff/9/33//f99733/fe99/33v/f997/3/fe/9/33v/f997/3/fe/9/33//f997/3/fe/9/33v/f997/3/fewAA/3//f/9/33//f99//3/ff/9//3//f99//3/ff/9//3//f/9//3//f/9//3//f/9//3//f/9/33//f99//3/ff/9/33//f/9//3//f/9//3//f/9//3/ff/9/33//f99//3/ff/9/33//f/9//3//f/9//3//f99//3/ff/9//3//f99//3/ff/9/33//f/9//3//f/9/33//f99//3/ff/9/33//f99//3/ff/9/33//f99//3/ff/9/33//f99//3/ff/9//3//f99//3/ff/9//3//f99//3/ff/9/33//f99//3/ff/9//3//f/9//3/ff/9/33//f99//3/ff/9/AADfe/9/33//f997/3/fe/9/33v/f99//3/fe/9/33v/f99//3/fe/9/33//f99//3/fe/9/33v/f997/3/fe/9/33v/f99//3/ff/9/33//f997/3/fe/9/33v/f997/3/fe/9/33v/f997/3/ff/9/33v/f99733/fe/9/33v/f997/3/ff/9/33v/f997/3/fe/9/33v/f997/3/fe/9/33v/f997/3/fe/9/33v/f997/3/fe/9/33v/f997/3/fe/9/33v/f997/3/fe/9/33v/f997/3/fe99/33vff997/3/fe/9/33v/f99//3/fe/9/33//f997/3/ff/9/33sAAP9//3//f99//3/ff/9//3//f/9//3//f/9/33//f/9//3/fe/9//3//f/9//3/ff/9/33//f99//3/ff/9//3//f/9//3//f/9//3//f/9//3/ff/9/33//f99//3/ff/9/33//f99//3/ff/9//3//f99//3/fe/9/33//f99//3//f/9/33//f99//3/ff/9/33//f99//3/ff/9/33//f99//3/ff/9/33//f99//3/ff/9/33//f997/3/ff/9/33//f/9//3/ff/9/33//f99//3/ff/9/33v/f99//3/ff/9/33//f99//3//f/9//3//f/9//3//f/9//3//fwAA33v/f99//3/fe/9/33v/f99//3/ff/9/33v/f997/3/ff/9/33v/f99//3/ff/9/33v/f997/3/fe/9/33v/f99//3/ff/9/33//f99//3/fe/9/33v/f997/3/fe/9/33v/f997/3/fe/9/33//f997/3/fe99733v/f997/3/ff/9/33//f997/3/fe/9/33v/f997/3/fe/9/33v/f997/3/fe/9/33v/f997/3/fe/9/33v/f997/3/ff/9/33v/f997/3/fe/9/33v/f997/3/fe/9/33v/f997/3/fe/9/33v/f997/3/ff/9/33//f99//3/ff/9/33//f997AAD/f99//3/ff/9/33//f/9//3/ff/9/33//f99//3//f/9//3//f/9//3//f/9//3//f/9//3/fe/9/33//f99//3//f/9/33//f/9//3/ff/9//3//f99//3//f/9//3//f99//3/ff/9//3//f/9//3//f/9/33//f99//3/ff/9/33//f99//3/ff/9/33//f99//3/ff/9/33//f99//3/ff/9/33//f99//3/ff/9/33//f99//3//f/9/33//f99//3/ff/9/33//f99//3/ff/9/33//f/9//3/ff/9/33//f99//3//f/9//3//f/9//3//f/9//3//f/9//38AAN97/3/fe/9/33v/f99//3/ff/9/33v/f997/3/fe/9/33//f99//3/ff/9/33//f99//3/fe/9/33v/f997/3/ff/9/33v/f997/3/ff/9/33vff997/3/fe/9/33//f997/3/fe/9/33v/f99//3/ff/9/33//f997/3/fe/9/33v/f997/3/fe/9/33v/f997/3/fe/9/33v/f997/3/fe/9/33v/f997/3/fe/9/33v/f997/3/fe/9/33//f997/3/fe/9/33v/f997/3/fe/9/33v/f997/3/ff/9/33v/f997/3/fe/9/33//f99//3/ff/9/33//f99//3/ffwAA/3/ff/9/33//f99//3//f/9/33//f99//3/ff/9//3//f/9//3//f/9//3//f/9//3/ff/9//3//f99//3//f/9//3//f997/3//f/9/33/ff997/3/ff/9//3//f/9//3/ff/9/33//f99//3//f/9//3//f99//3/ff/9/33//f99//3/ff/9/33//f99//3/ff/9/33//f99//3/ff/9/33//f99//3/ff/9/33//f99//3/ff/9//3//f99//3/ff/9/33//f99//3/ff/9/33//f99//3//f/9//3//f99//3/ff/9/33//f/9//3//f/9//3//f/9//3//f/9/AADff/9/33vff997/3/ff/9/33//f99//3/fe/9/33v/f99//3/ff/9/33//f99//3/ff/9/33//f997/3/fe/9/33v/f997/3/fe/9/33//f99733/ff/9/33//f997/3/ff/9/33v/f997/3/ff/9/33//f99//3/fe/9/33v/f997/3/fe/9/33v/f997/3/fe/9/33v/f997/3/fe/9/33v/f997/3/fe/9/33v/f997/3/fe/9/33v/f997/3/fe/9//3//f/9//3/ff/9/33//f997/3/fe/9/33v/f997/3/fe/9/33v/f99//3/fe/9/33v/f99//3/ff/9/33sAAP9/33//f997/3//f/9//3//f/9//3/ff/9/33//f/9//3//f/9//3//f/9//3//f/9//3//f/9//3/ff/9/33//f99//3/ff/9//3//f/9//3/fe/9//3//f99//3/ff/9//3//f99//3//f/9//3//f/9//3/ff/9/33//f99//3/ff/9/33//f99//3/ff/9/33//f99//3/ff/9/33//f99//3/ff/9/33//f99//3/ff/9/33//f99//3/ff/9/33//f/9//3//f/9//3//f/9//3/ff/9/33//f99//3/ff/9/33//f/9//3//f/9/33//f997/3/ff/9//3//fwAARgAAABQAAAAIAAAAR0RJQwMAAAAiAAAADAAAAP////8iAAAADAAAAP////8lAAAADAAAAA0AAIAoAAAADAAAAAQAAAAiAAAADAAAAP////8iAAAADAAAAP7///8nAAAAGAAAAAQAAAAAAAAA////AAAAAAAlAAAADAAAAAQAAABMAAAAZAAAAAAAAABhAAAAPwEAAJsAAAAAAAAAYQAAAEABAAA7AAAAIQDwAAAAAAAAAAAAAACAPwAAAAAAAAAAAACAPwAAAAAAAAAAAAAAAAAAAAAAAAAAAAAAAAAAAAAAAAAAJQAAAAwAAAAAAACAKAAAAAwAAAAEAAAAJwAAABgAAAAEAAAAAAAAAP///wAAAAAAJQAAAAwAAAAEAAAATAAAAGQAAAALAAAAYQAAADQBAABxAAAACwAAAGEAAAAqAQAAEQAAACEA8AAAAAAAAAAAAAAAgD8AAAAAAAAAAAAAgD8AAAAAAAAAAAAAAAAAAAAAAAAAAAAAAAAAAAAAAAAAACUAAAAMAAAAAAAAgCgAAAAMAAAABAAAACcAAAAYAAAABAAAAAAAAAD///8AAAAAACUAAAAMAAAABAAAAEwAAABkAAAACwAAAHYAAAA0AQAAhgAAAAsAAAB2AAAAKgEAABEAAAAhAPAAAAAAAAAAAAAAAIA/AAAAAAAAAAAAAIA/AAAAAAAAAAAAAAAAAAAAAAAAAAAAAAAAAAAAAAAAAAAlAAAADAAAAAAAAIAoAAAADAAAAAQAAAAnAAAAGAAAAAQAAAAAAAAA////AAAAAAAlAAAADAAAAAQAAABMAAAAZAAAAAsAAACLAAAAKgEAAJsAAAALAAAAiwAAACABAAARAAAAIQDwAAAAAAAAAAAAAACAPwAAAAAAAAAAAACAPwAAAAAAAAAAAAAAAAAAAAAAAAAAAAAAAAAAAAAAAAAAJQAAAAwAAAAAAACAKAAAAAwAAAAEAAAAJQAAAAwAAAABAAAAGAAAAAwAAAAAAAACEgAAAAwAAAABAAAAFgAAAAwAAAAAAAAAVAAAAFABAAAMAAAAiwAAACkBAACbAAAAAQAAAACA1EG0l9RBDAAAAIsAAAArAAAATAAAAAQAAAALAAAAiwAAACsBAACcAAAApAAAAEYAaQByAG0AYQBkAG8AIABwAG8AcgA6ACAATQBJAEcAVQBFAEwAIABBAE4ARwBFAEwAIAAgAFoAQQBMAEQASQBWAEEAUgAgAFMASQBMAFYARQBSAEEAAAAGAAAAAwAAAAUAAAALAAAABwAAAAgAAAAIAAAABAAAAAgAAAAIAAAABQAAAAMAAAAEAAAADAAAAAMAAAAJAAAACQAAAAcAAAAGAAAABAAAAAgAAAAKAAAACQAAAAcAAAAGAAAABAAAAAQAAAAHAAAACAAAAAYAAAAJAAAAAwAAAAgAAAAIAAAACAAAAAQAAAAHAAAAAwAAAAYAAAAIAAAABwAAAAgAAAAIAAAAFgAAAAwAAAAAAAAAJQAAAAwAAAACAAAADgAAABQAAAAAAAAAEAAAABQAAAA=</Object>
  <Object Id="idInvalidSigLnImg">AQAAAGwAAAAAAAAAAAAAAD8BAACfAAAAAAAAAAAAAAA0IQAAnBAAACBFTUYAAAEAhIAAAMEAAAAFAAAAAAAAAAAAAAAAAAAAgAcAADgEAAD+AQAAHwEAAAAAAAAAAAAAAAAAADDIBwAYYQQ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0GzM5vArDQbwI92+N13C9dCnDObwIAAAAAOQAAACAAAACgEFgKAAB0ArlupXBAOhIGdM5vAjzPbwIEBAAAAQAAACAAAADQBzoCZAAAAP////8gAAAAAAAAAJAvWgrIL10KAAAAAAAAAAAAADoCvepTbQAAAAAg0G8CadrjdQAAbwIAAAAAddrjdTwKOgLz////AAAAAAAAAAAAAAAAkAEAAAAAAAEAAAAAcwBlAGcAbwBlACAAdQBpAAAAAAAAAAAAAAAAALZEh3cAAAAAVAYc/wkAAADQz28CEF59dwHYAADQz28CAAAAAAAAAAAAAAAAAAAAAAAAAABo4hRyZHYACAAAAAAlAAAADAAAAAEAAAAYAAAADAAAAP8AAAISAAAADAAAAAEAAAAeAAAAGAAAACoAAAAFAAAAhQAAABYAAAAlAAAADAAAAAEAAABUAAAAqAAAACsAAAAFAAAAgwAAABUAAAABAAAAAIDUQbSX1EErAAAABQAAAA8AAABMAAAAAAAAAAAAAAAAAAAA//////////9sAAAARgBpAHIAbQBhACAAbgBvACAAdgDhAGwAaQBkAGEAAAAGAAAAAwAAAAUAAAALAAAABwAAAAQAAAAHAAAACAAAAAQAAAAGAAAABwAAAAMAAAADAAAACAAAAAcAAABLAAAAQAAAADAAAAAFAAAAIAAAAAEAAAABAAAAEAAAAAAAAAAAAAAAQAEAAKAAAAAAAAAAAAAAAEABAACgAAAAUgAAAHABAAACAAAAFAAAAAkAAAAAAAAAAAAAALwCAAAAAAAAAQICIlMAeQBzAHQAZQBtAAAAAAAAAAAAAAAAAAAAAAAAAAAAAAAAAAAAAAAAAAAAAAAAAAAAAAAAAAAAAAAAAAAAAAAAAG8CLzXpbkxf5m64IBoamCAaGhSZ5W4AN+luyCAaGgEAAACcIBoacPFvAio36W5MX+ZuuCAaGpzxbwILNelumCAaGkxf5m64IBoa0P3obrD36G6QIBoaAAAAAAEAAAB4IBoaAgAAAAAAAAC08W8CM+jnbnggGhoQ6Odu+PFvAgAA6W7lLOluQxwMJMQgGhoIm+VuQDfpbgAAAAB4IBoayCAaGgTybwIvNelufF/mbojcpAqYIBoaFJnlbgA36W4AAAAAAAAAALZEh3cU8m8CVAYc/wcAAAAo828CEF59dwHYAAAo828CAAAAAAAAAAAAAAAAAAAAAAAAAABE8m8C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QQ/ADm8CpBBvAj3b43UNAQAAZA5vAgAAAAAAAAAA2gIAAH4HAACArnQCAQAAAHjPKQ8AAAAAKMR9DwAAAAAAAAAA+M99DwAAAAAoxH0PU4G1cAMAAABcgbVwAQAAABiENxqgHexwGHCxcH9m+S+pKlNtKFJ5AhQQbwJp2uN1AABvAgcAAAB12uN1DBVvAuD///8AAAAAAAAAAAAAAACQAQAAAAAAAQAAAABhAHIAaQBhAGwAAAAAAAAAAAAAAAAAAAAGAAAAAAAAALZEh3cAAAAAVAYc/wYAAADED28CEF59dwHYAADED28CAAAAAAAAAAAAAAAAAAAAAAAAAABkdgAIAAAAACUAAAAMAAAAAwAAABgAAAAMAAAAAAAAAhIAAAAMAAAAAQAAABYAAAAMAAAACAAAAFQAAABUAAAADAAAADcAAAAgAAAAWgAAAAEAAAAAgNRBtJfUQQwAAABbAAAAAQAAAEwAAAAEAAAACwAAADcAAAAiAAAAWwAAAFAAAABYAAAA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R1blPgAAAAAAAAAAkZnkPgAANEIAAABCJAAAACQAAABHVuU+AAAAAAAAAACRmeQ+AAA0QgAAAEIEAAAAcwAAAAwAAAAAAAAADQAAABAAAAAtAAAAIAAAAFIAAABwAQAABAAAABQAAAAJAAAAAAAAAAAAAAC8AgAAAAAAAAcCAiJTAHkAcwB0AGUAbQAAAAAAAAAAAAAAAAAAAAAAAAAAAAAAAAAAAAAAAAAAAAAAAAAAAAAAAAAAAAAAAAAAAAAAAAAAAAoFCgBoiwUNAAAAALxYpnWesuV1yhMhtPR3XAoBAAAA/////wAAAAAMGUUPEKlvAgAAAAAMGUUPUEwWDa+y5XXKEyG0APwAAAEAAAD0d1wKDBlFDwAAAAAA3AAAAQAAAAAAAADKE7QAAQAAAADYAAAQqW8CyhO0//////8AAAAAIbQBAAAL8g0AAAAA/////4SlbwLeNuV1yhMhtIB8JRoPAAAAEAAAAAMBAAC6AQAAHwAAAQ8AAABQTBYNAABcCgAAAAABAAAAAQAAAAAAAAA8qG8CUCnldcoTIbQrAAAABQAAAAAAAAAAAAAAgHwlGg8AAAAAAAAA+BBFD2R2AAgAAAAAJQAAAAwAAAAEAAAARgAAACgAAAAcAAAAR0RJQwIAAAAAAAAAAAAAAKMAAAB5AAAAAAAAACEAAAAIAAAAYgAAAAwAAAABAAAAFQAAAAwAAAAEAAAAFQAAAAwAAAAEAAAAUQAAAPhhAAAtAAAAIAAAAHUAAABVAAAAAQAAAAEAAAAAAAAAAAAAAIEAAABgAAAAUAAAACgAAAB4AAAAgGEAAAAAAAAgAMwAoQAAAHcAAAAoAAAAgQAAAGAAAAABABAAAAAAAAAAAAAAAAAAAAAAAAAAAAAAAAAA33v/f997/3/ff/9/33//f99//3/fe/9/33v/f997/3/ff/9/33//f99//3/ff/9/33v/f997/3/fe/9/33v/f99//3/fe/9/33v/f99//3/ff/9/33//f99//3/ff/9/33//f99//3/ff/9/33//f997/3/fe/9/33v/f997/3/fe/9/33v/f99//3/ff/9/33//f997/3/fe/9/33v/f997/3/fe/9/33v/f997/3/fe/9/33//f997/3/fe/9/33v/f99//3/fe/9/33v/f997/3/fe/9/33vfe997/3/fe/9/33//f99//3/ff/9/33v/f997/3/fe/9/33v/f99/AAD/f99//3//f/9//3//f/9//3/ff/9/33//f99//3//f/9//3//f/9//3//f/9/33//f99//3/ff/9/33//f/9//3//f/9/33//f/9//3//f/9//3//f/9//3//f/9//3//f/9//3//f/9//3//f/9//3/fe/9/33//f99//3/ff/9/33//f/9//3//f/9//3//f99//3/ff/9/33//f99//3/ff/9/33//f99//3/ff/9/33//f/9//3/ff/9/33//f99//3//f/9/33//f99//3/ff/9/33//f997/3//f/9/33//f/9//3//f/9//3//f99//3/ff/9/33//f99//38AAN9//3/fe/9/33//f99//3/ff/9/33v/f997/3/fe/9/33//f99//3/fe/9/33v/f99//3/fe/9/33v/f997/3/ff/9/33v/f99//3/ff/9/33//f99//3/ff/9/33v/f99//3/fe/9/33v/f997/3/fe/9/33vff997/3/fe99/33v/f997/3/ff/9/33v/f997/3/fe/9/33v/f997/3/ff/9/33v/f997/3/fe/9/33//f99//3/fe/9/33v/f997/3/fe/9/33v/f997/3/fe/9/33v/f99//3/fe/9/33//f997/3/fe/9/33v/f997/3/fe/9/33//f997/3/fewAA/3//f/9//3//f/9//3//f/9//3//f/9//3/fe/9//3//f/9//3//f/9/33//f/9//3//f/9/33//f99//3/ff/9//3//f/9//3//f/9//3//f/9//3//f/9/33//f99//3//f/9/33//f99//3/ff/9/33//f997/3//f/9/33v/f99//3/ff/9//3//f99//3//f/9/33//f99//3//f/9/33//f99//3/ff/9//3//f/9//3//f/9/33//f99//3/ff/9/33//f/9//3/ff/9/33//f/9//3//f/9//3//f/9//3/ff/9/33//f99//3/ff/9//3//f/9//3/ff/9/AADff/9/33//f99//3/ff/9/33//f99//3/fe99/33v/f99//3/ff/9/33v/f997/3/ff/9/33v/f997/3/fe/9/33//f99//3/ff/9/33//f99//3/ff/9/33//f997/3/ff/9/33//f997/3/fe/9/33v/f99733/fe/9/33//f997/3/fe/9/33//f997/3/fe/9/33//f997/3/fe/9/33//f997/3/fe/9/33v/f99//3/ff/9/33v/f997/3/fe/9/33v/f997/3/ff/9/33v/f99//3/ff/9/33//f99//3/ff/9/33v/f997/3/fe/9/33//f99//3/fe/9/338AAP9/33//f99//3/ff/9/33//f99//3/ff/9/33//f/9//3/ff/9/33//f/9//3//f/9/33//f99//3//f/9//3//f/9//3/ff/9//3//f/9//3//f/9//3//f99//3/ff/9//3//f997/3//f/9//3//f99//3/ff/9/33//f99//3/ff/9//3//f/9//3/ff/9//3//f/9//3//f/9/33//f99//3/ff/9/33//f/9//3/ff/9/33//f99//3/ff/9/33//f99//3/ff/9/33//f99//3/ff/9/33//f99//3/ff/9//3//f99//3/ff/9/33//f/9//3/ff/9/33//fwAA33//f997/3/fe/9/33v/f997/3/fe/9/33v/f997/3/ff/9/33v/f99//3/ff/9/33//f997/3/ff/9/33//f99//3/fe/9/33v/f99//3/ff/9/33vff997/3/fe/9/33//f99733/fe/9/33//f997/3/fe/9/33v/f997/3/fe/9/33v/f99//3/fe/9/33v/f99//3/ff/9/33v/f997/3/fe/9/33v/f997/3/ff/9/33v/f997/3/fe/9/33v/f997/3/fe/9/33v/f997/3/fe/9/33v/f997/3/fe/9/33v/f99//3/fe/9/33v/f997/3/ff/9/33v/f997AAD/f99//3/ff/9/33//f99//3/ff/9/33//f99//3/ff/9/33//f99//3//f/9/33//f99//3/ff/9//3//f99//3//f/9/33//f/9//3//f/9//3//f997/3/ff/9/33//f/9//3/ff/9/33//f/9//3/ff/9/33//f99//3/ff/9/33//f99//3//f/9/33//f/9//3/ff/9//3//f99//3/ff/9/33//f99//3/ff/9/33//f99//3/ff/9/33//f99//3/ff/9/33//f99//3/ff/9/33//f99//3/ff/9/33//f99//3/ff/9/33//f99//3/ff/9/33//f99//38AAN97/3/ff/9/33//f997/3/fe/9/33v/f997/3/fe/9/33v/f997/3/fe99/33//f997/3/fe/9/33v/f997/3/fe/9/33v/f997/3/ff/9/33//f99//3/ff/9/33v/f99//3/ff/9/33//f99//3/ff/9/33//f997/3/ff/9/33//f99//3/fe/9/33//f99//3/ff/9/33v/f99//3/fe99/33v/f99733/fe/9/33v/f997/3/fe/9/33v/f99//3/ff/9/33v/f997/3/fe/9/33//f99//3/fe/9/33//f99//3/fe/9/33v/f997/3/fe99/33vff997/3/fewAA/3//f/9//3//f/9//3/ff/9/33//f99//3/ff/9/33//f99//3/ff/9/33v/f99//3/ff/9/33//f99//3/ff/9/33//f99//3//f/9//3//f/9//3//f/9/33//f99//3//f/9//3//f/9//3//f/9//3//f99//3/ff/9//3//f/9//3/ff/9/33//f/9//3//f/9//3//f99//3/ff/9/33v/f99//3/fe/9/33//f99//3/ff/9/33//f/9//3//f/9//3//f99//3/ff/9/33//f/9//3/ff/9/33//f/9//3/ff/9/33//f99//3/ff/9//3//f99//3/ff/9/AADff/9/33v/f99//3/fe/9/33//f997/3/ff/9/33v/f997/3/fe/9/33//f997/3/fe/9/33v/f997/3/fe/9/33//f997/3/ff/9/33v/f99//3/fe/9/33//f997/3/ff/9/33//f997/3/ff/9/33//f997/3/fe/9/33v/f99//3/fe/9/33//f99//3/ff/9/33v/f997/3/fe/9/33v/f997/3/fe/9/33v/f997/3/fe/9/33v/f997/3/ff/9/33//f99//3/fe/9/33v/f997/3/ff/9/33v/f99//3/fe/9/33v/f997/3/fe/9/33v/f99//3/fe/9/33sAAP9/33//f99//3//f/9//3//f/9//3//f/9//3//f99//3//f/9//3//f99//3/ff/9/33//f99//3/ff/9/33//f/9//3//f/9/33//f99//3/ff/9//3//f/9//3//f/9//3//f997/3//f/9//3//f99//3/ff/9/33//f99//3/ff/9/33//f/9//3/ff/9/33//f99//3/ff/9/33//f99//3/ff/9/33//f99//3/ff/9/33//f99//3/ff/9/33//f/9//3//f/9/33//f99//3//f/9//3//f99//3/ff/9/33//f99//3/ff/9/33//f/9//3//f/9//3//fwAA33v/f997/3/ff/9/33//f99//3/ff/9/33//f99//3/fe/9/33//f997/3/fe/9/33v/f997/3/fe/9/33v/f99//3/ff/9/33v/f997/3/fe/9/33//f99//3/ff/9/33//f99/33/fe/9/33//f997/3/fe/9/33v/f997/3/fe/9/33v/f99//3/fe99/33v/f997/3/fe/9/33v/f997/3/fe/9/33v/f997/3/fe/9/33v/f997/3/fe/9/33v/f99//3/ff/9/33//f997/3/ff/9/33//f99//3/fe/9/33v/f997/3/fe/9/33v/f997/3/ff/9/33//f99/AAD/f99//3/ff/9/33//f/9//3/ff/9/33//f99//3/ff/9/33//f99//3/ff/9/33//f99//3/ff/9/33//f/9//3//f/9/33//f99//3//f/9/33//f/9//3//f/9//3//f99//3/ff/9/33//f/9//3/ff/9//3//f99//3/ff/9/33//f99//3/ff/9/33//f99//3/ff/9/33//f99//3/ff/9/33//f99//3/ff/9/33//f99//3/ff/9/33//f99//3/ff/9//3//f/9//3/ff/9/33//f99//3/ff/9/33//f99//3/ff/9//3//f99//3//f/9//3//f/9//38AAN97/3/fe/9/33v/f997/3/ff/9/33v/f997/3/fe/9/33v/f997/3/fe/9/33v/f997/3/fe/9/33//f99//3/ff/9/33v/f997/3/ff/9/33//f99//3/ff/9/33//f997/3/fe/9/33v/f99//3/fe/9/33v/f99//3/fe/9/33v/f997/3/fe/9/33v/f997/3/fe/9/33v/f997/3/fe/9/33v/f997/3/fe/9/33v/f997/3/fe/9/33v/f997/3/fe/9/33v/f99//3/ff/9/33v/f997/3/fe/9/33v/f997/3/fe/9/33//f99//3/ff/9/33//f99//3/ffwAA/3/ff/9/33//f99//3//f/9/33//f99//3/ff/9/33//f99//3/ff/9/33//f99//3/ff/9/33//f/9//3//f/9//3//f99//3//f/9//3//f/9//3//f/9//3//f/9//3/ff/9/33//f/9//3//f/9/33//f/9//3//f/9/33//f99//3/ff/9/33//f99//3/ff/9/33//f99//3/ff/9/33//f99//3/ff/9/33//f99//3/ff/9/33//f99//3/ff/9/33//f/9//3//f/9//3//f99//3/ff/9/33//f99//3/ff/9//3//f/9//3//f/9//3//f/9//3//f/9/AADfe/9/33v/f997/3/fe/9/33v/f997/3/ff/9/33//f997/3/fe/9/33v/f997/3/fe/9/33v/f997/3/fe/9/33//f99//3/ff/9/33//f99//3/ff/9/33//f99//3/fe/9/33v/f997/3/ff/9/33v/f997/3/fe/9/33v/f997/3/fe/9/33v/f997/3/fe/9/33v/f997/3/fe/9/33v/f997/3/fe99733v/f997/3/fe/9/33v/f997/3/fe/9/33v/f997/3/ff/9/33//f997/3/fe/9/33v/f997/3/fe/9/33v/f997/3/fe/9/33v/f997/3/fe/9/338AAP9/33//f99//3/ff/9/33//f99//3/ff/9//3//f99//3/ff/9/33//f99//3/ff/9/33//f99//3/ff/9//3//f/9//3//f/9//3//f/9//3//f/9//3//f997/3/ff/9/33//f99//3/ff/9//3//f99//3/ff/9/33//f99//3/ff/9/33//f99//3/ff/9/33//f99//3/ff/9/33//f99//3/ff99/33v/f99//3/ff/9/33//f99//3/ff/9/33//f99//3//f/9//3//f/9//3/ff/9/33//f99//3/ff/9/33//f99//3/ff/9/33//f99//3/ff/9/33//fwAA33v/f997/3/fe/9/33v/f997/3/fe/9/33//f997/3/fe/9/33v/f997/3/fe/9/33v/f997/3/fe/9/33v/f99//3/ff/9/33//f99//3/ff/9/33//f99/33/fe99733v/f997/3/fe/9/33//f997/3/fe/9/33v/f997/3/fe/9/33v/f997/3/fe/9/33v/f997/3/fe/9/33v/f997/3/fe/9/33vff997/3/fe/9/33v/f997/3/fe/9/33v/f997/3/fe/9/33//f99//3/fe/9/33v/f997/3/fe/9/33v/f997/3/fe/9/33v/f997/3/fe/9/33v/f997AAD/f/9//3//f/9//3//f99//3//f/9//3//f/9//3//f/9/33//f99//3//f/9//3//f/9//3/ff/9/33//f99//3/ff/9//3//f/9//3//f/9/33//f99//3/ff/9/33//f99//3/ff/9/33//f99//3//f5VSzzn/f997/3/ff/9/33//f99//3/ff/9/33//f99//3/fe/9//3//f99//3//f/9/33v/f/9//3/fe/9//3//f99//3/ff/9/33//f99//3/ff/9/33//f99//3/ff/9/33//f99//3/ff/9//3//f99//3/ff/9/33//f99//3//f/9//3//f99//38AAN9//3/ff/9/33//f997/3/fe/9/33//f99//3/ff/9/33//f997/3/ff/9/33//f99//3/fe/9/33v/f997/3/fe/9/33//f99/33++d/hivnv/f997/3/fe/9/33v/f997/3/fe/9/33v/f997/3/ff/9/dE7POZ1z33/fe/9/33v/f997/3/fe/9/33v/f997/3/fe/9/33sZYxJCM0auNUwpEUJUTvlenXO+d/9/33//f997/3/fe/9/33v/f997/3/fe/9/33v/f997/3/fe/9/33v/f997/3/fe/9/33//f99//3/fe/9/33v/f997/3/fe/9/33//f997/3/fewAA/3//f/9//3//f99//3/ff/9//3//f/9//3//f/9//3//f99//3/ff/9/33//f/9//3/ff/9/33//f99//3/ff/9/33//f/9//3/fezJGCiXYXt97/3/ff/9/33//f99//3/ff/9/33//f99//3/ff99/33/4Xo41nXPfe/9/33//f99//3/ff/9/33//f99//3/ff/9/33/fe2wt8D2vNdA9rzVUSs85bTHoHColzzm3VltrGWO2Vr9733v/f99/33/fe/9/33//f99//3/ff/9/33//f99//3/ff/9/33//f99//3/ff/9/33//f99//3/ff/9/33//f99//3/ff/9/AADfe/9/33//f997/3/fe/9/33v/f99//3/ff/9/33//f99//3/ff/9/33v/f997/3/fe/9/33v/f997/3/fe/9/33v/f997/3/fe997jjHPOVNK33vfe/9/33v/f997/3/fe/9/33v/f997/3/fe/9/33v/f/hejjVba/9/33v/f997/3/fe/9/33v/f997/3/fe/9/33vfe99/llauNRlj33v/f99//3+dc7dWEkJLKYUQIgRECAohMkbfe/9/33/fe99733vff997/3/fe/9/33v/f997/3/fe/9/33v/f997/3/fe/9/33v/f997/3/fe/9/33vfe997/3/ff/9/33sAAP9//3//f99//3/ff/9/33//f/9//3//f/9//3//f/9//3//f/9//3//f99//3/ff/9/33//f99//3/ff/9/33//f99//3/ff/9/339TSvA9EUIZY99733//f99//3/ff/9/33//f99//3/ff/9/33//f997OmeNMRlj33v/f99//3/ff/9/33//f99//3/ff/9/33//f99//3/ee/E9yBiOMTtn/3/fe/9/33//f1xvbTHwPa856BxEDOgcjTH5Xt97/3//f99//3/ff/9/33//f99//3/ff/9/33//f99//3/ff/9/33//f99//3/ff/9/33//f997/3//f/9//3//fwAA33v/f99//3/fe/9/33v/f997/3/ff/9/33v/f99//3/ff/9/33v/f997/3/fe/9/33v/f99//3/fe/9/33v/f997/3/fe/9/33v/f3VS8D0yRpZS33//f997/3/ff/9/33v/f997/3/fe/9/33v/f997339ba9A5lVLff997/3/fe/9/33v/f997/3/fe/9/33v/f997/3/fe99/33v4Xo0xbC1UTn1z33/ff3xv8D1TSr13+F6uNTJGjTHHGGQM6SARQpVSnXPff/9//3/ff79733/ff/9/33v/f997/3/fe/9/33v/f997/3/fe/9/33v/f997/3/fe/9/33v/f99/AAD/f/9//3/ff/9/33//f99//3//f/9//3//f99//3//f/9/33//f99//3/ff/9/33//f99//3//f/9/33//f99//3/ff/9/33sSRtdaOmcSQjNGEkbfe99//3//f/9//3//f99//3/ff/9/33//f99//3/ff3xv0Dl0Tt97/3/ff/9/33//f/9//3//f/9/33//f99//3/ff/9/33//f/9/33v4Xo0xKiWONVRO0D0rKSol6SARQvhe/3/ff997O2cyRscYphSmFPA9dVK+d997/3/ff/9/33//f99//3/ff/9/33//f99//3/ff/9/33//f99//3//f/9/33//f/9//38AAN97/3/ff/9/33v/f997/3/fe/9/33//f997/3/fe/9/33//f997/3/fe/9/33v/f997/3/ff/9/33v/f997/3/fe/9/33v/f1ROjjErKdA58T0RQlxv33vfe/9/33//f997/3/fe/9/33v/f997/3/fe99/fG+vNfFB33/fe/9/33v/f997/3/ff/9/33v/f997/3/fe/9/33v/f997/3/fe/9/vnf5Yq85rzVLKa41U0p1Up1z/3+/e/9/33v/f/9/vnf4Xo4xZQwiBMgYU0qdc/9/33v/f997/3/fe99/33vff997/3/fe/9/33v/f997/3/fe/9/33//f997/3/ffwAA/3//f/9/33//f99//3/ff/9/33//f99//3/ff/9/33//f99//3/ff/9//3//f99//3//f/9/33v/f99//3/ff/9/33//f99733sSRoUQCiERQlNKGWPfe99733//f99//3/ff/9/33//f99//3/ff/9/33u+d641bS2+e/9/33v/f997/3/ff/9/33//f99//3/ff/9/33//f99//3/fe/9//3//f99/339ca641Omfff99//3/fe/9/33v/f997/3//f99/33tca3RKCiFkDIUQ8DnYWt97/3//f/9/33v/f997/3/ff/9/33//f99//3/ff/9/33//f99//3/ff/9/AADff/9/33//f/9//3/ff/9/33v/f997/3/fe/9/33v/f997/3/fe/9/33//f99//3/ff/9/33/ff997/3/fe/9/33v/f997/3/fe99/GmPwPRFCdU75Yt9733v/f997/3/fe/9/33v/f997/3/fe/9/33vfe997M0ZsLb5333vff99733/fe/9/33v/f997/3/fe/9/33v/f997/3/fe/9/33v/f997/3/fe9darzm+e99733/fe/9/33v/f997/3/fe/9/33v/f997/3/fe3xvMkboGEMI6BwSQp1z33/ff99733vfe/9/33vff997/3/fe/9/33v/f99733/fe/9/33sAAP9//3//f/9//3/ff/9/33//f99//3/ff/9/33//f99//3/ff/9/33//f/9//3//f/9//3//f997/3/ff/9/33//f99//3/ff/9/33v/f9heKiXXWhpn33vff99//3/ff/9/33//f99//3/ff/9/33//f99/33tUSo0xfW//f997/3/ff/9/33/ff99//3/ff/9/33//f99//3/ff/9/33//f99//3/ff9978T1USt97/3/ff/9/33//f99//3/ff/9/33//f99//3//e/9//3v/e997fG8SRscYhRCOMRln33vfe/9//3//f997/3/ff/9/33//f/9//3/fe/9/33//fwAA33v/f99//3/fe/9/33v/f997/3/fe/9/33v/f997/3/fe/9/33v/f99//3/ff/9/33//f997/3/fe/9/33v/f99/33/fe997/3//f997nncrKTNG11q/e997/3/fe99733/ff99733vff99733v/f99733vfe1ROKyV8b99733vfe/9/33v/f997/3/fe/9/33v/f997/3/fe/9/33v/f997/3/fe/9/33szSvhe33/ff/9/33v/f997/3/fe/9/33v/f99//3/fe/9//3v/e997/3vfe/9/vnfXWgolRAymFLdafG/fe997/3/fe997v3vff997/3/fe/9/33v/f997AAD/f/9//3/ff/9/33//f99//3/ff/9/33//f99//3/ff/9/33//f99//3//f/9//3//f/9//3/ff/9/33//f997/3/ff753U0psLfFBGWO+d1RObC11Tltr33vfe/9//3/fe753/3/ff/9/33//f99//3/fe99/tlZLKfhe33/fe/9/33//f99//3/ff/9/33//f99//3/ff/9/33//f99//3/ff/9/33/fe44xGmffe/9/33//f99//3/ff/9/33//f99//3//f/9//3v/f/97/3v/e/9/33v/f99/33v4Xs85ZRBlEK8111q+e/9/33v/f99733/ff/9/33//f99//38AAN97/3/ff/9/33v/f997/3/fe/9/33v/f997/3/fe/9/33v/f997/3/ff/9/33//f99//3/fe/9/33v/f99733v/f51zbC2ONZVS8T1sLY0xlVJLKW0xt1rfe/9/O2vwPUwtjTHxPVtr33v/f99/33/fe99733v4Xm0tdE7fe99733vff997/3/fe99/33v/f997/3/fe/9/33v/f997/3+/e99/33v/f51zrzlba/9/33vff997/3/fe/9/33v/f997/3/ff/9/33v/f/97/3/fe/9733v/f99/33/fe/9/339cb5ZS0D1DCAohU0qdc99733vfe/9/33v/f997/3/fewAA/3/ff/9//3//f/9//3//f/9/33//f99//3/ff/9/33//f99//3//f/9//3//f/9//3/ff/9/33//f99//3/fe997MkYzRt97/3/fe997rjVUSq41jTERQv9/nXMRQq85tla3Wo4xSyn4Xt9/33/ff/9/33//f1trjjEyRv9/33vfe997/3/fe99/33v/f99//3/ff/9/33//f99//3/fe/9/33udd753O2uvOb9733//f99//3/ff/9/33//f99//3/ff/9/33//f/9//3/ff/9/33//f99//3/ff/9/33//f99//3/fe3xvEkboHMcYEkZ8b/9//3//f997/3/ff/9/AADfe/9/33v/f99//3/ff/9/33//f997/3/fe/9/33v/f997/3/ff/9/33//f99//3/ff/9/33v/f997/3/fe99/XGuuNTtn/3/fe/9/33s7a0spbTGuNdA5vnuVUs85Omf/f997nneNMY4xGWPff/9/33v/f997nXOvNRFC33vfe99733/fe99733vff997/3/fe/9/33v/f997/3/fe/9/nXPPOSIEKiV1UvFB33v/f997/3/fe/9/33v/f997/3/fe/9/33v/f997/3/ff/9/33v/f997/3/fe/9/33v/f997/3/ff99/33v/fzpnbC2GFMcYU0qdc/9/33/fe/9/33sAAP9/33//f99//3//f/9/33//f99//3/ff/9/33//f997/3/ff/9/33//f/9//3/ff/9/33//f997/3/ff/9/339TShJG/3/ff/9/33vfe99/tlavNc85Kylcb885VE7fe99//3//f753EUJsLX1v/3//f99//3+ed/FBbC0ZY99//3/fe99/33v/f997/3/ff/9/33//f99//3/ff/9/XG+uNdA5dE6uNUsprznff997/3/ff/9/33//f99//3/ff/9/33//f99//3//f/9/33//f99//3/ff/9/33//f99//3/ff/9/33v/f997/3++d9dajTGmFEspdE6dc/9/33v/fwAA33v/f99//3/ff/9/33v/f997/3/fe/9/33v/f99733/fe99/33v/f99//3/ff/9/33/ff99733/fe/9/33u+d68511rfe/9/33v/f99733+dc0sp8T1sLRJCzzkaZ/9/33v/f99733+dc8850Dnfe79733/fe797EULwPa41nXPfe99733v/f997/3/fe/9/33v/f99733/fe997nnfPOY4xXG/fe753jTErKb5333/fe99/33v/f997/3/fe/9/33v/f997/3/fe/9/33v/f997/3/fe/9/33v/f997/3/fe/9/33v/f997/3/fe/9/33+/ezpndE4rJQohMkadc997AAD/f/9//3//f/9//3//f99//3/ff/9/33//f99//3//f/9/33//f99//3//f/9//3//f99//3//f/9/33//fzpnrzXYXv9/33//f99//3/fe/9/U0qONa41SymuNZ5333v/f99/33//f/9/O2uNMfA9v3vfe99/33sSRo0xU0qVUr9733v/f99//3/ff/9/33//f99//3/ff99/3390To0xnXPff/9/33tTSukgnXPfe99/33v/f99//3/ff/9/33//f99//3/ff/9/33//f99//3/ff/9/33//f99//3/ff/9/33//f99//3/ff/9/33//f997/3/ff553MkYKJWwt8T0AAN97/3/ff/9/33v/f997/3/fe/9/33v/f99//3/fe/9/33//f997/3/ff/9/33//f99//3/fe/9/33//f99/11rQPXxv33v/f997/3/fe99733tbayoljTFMLa41vnffe997/3/fe99/33vff5ZSbS2WUv9/33vffzNGjjVbaxJCt1bfe99733/fe/9/33vff99733/fe99/v3udc40xOme+d/9/33vff1NKjjH4Xt9/33vff997/3/fe/9/33v/f997/3/fe/9/33v/f997/3/ff/9/33v/f997/3/fe/9/33//f997/3/fe/9/33v/f99//3/fe99733v/f75311ptLQAA/3//f/9/33//f99//3/ff/9/33//f99//3/ff/9//3//f/9//3//f/9//3//f/9//3//f/9/33//f99//3+3WtA9vnf/f99//3/ff/9/33vfe51zbS2uNY0xjjXfe997/3/ff/9/33//f997vntUSo0xnXPfe997tlYrJRlj+F5tLVxv/3/fe/9/33/ff997/3/ff/9/33v/f1RK8D3fe/9/33vff997M0quNRJCvnv/f997/3/ff/9/33//f99//3/ff/9/33//f99//3/ff/9//3//f99//3//f/9//3//f/9//3/ff/9/33//f99//3/ff/9/33//f/9//3//f997AADfe/9/33//f997/3/fe/9/33v/f997/3/fe99733v/f99//3/ff/9/33//f99//3/ff/9/33v/f997/3/fe3VO8D3fe997/3/fe99/33v/f793vntsLW0tbC1tLRlj33vfe/9/33v/f99733vff553rzW2Vt9733vYXmwtlVK+e5ZWdVK/e99/33v/f99733/fe/9/33//f7538D22Vv9/33vfe997338yRvA98D2dc997/3/fe/9/33v/f997/3/fe/9/33v/f997/3/fe/9/33//f997/3/fe/9/33//f99//3/fe/9/33vff997/3/fe/9/33v/f99733/fe/9/33sAAP9/33//f99//3/ff/9/33//f99//3/ff/9/33//f99//3/ff/9/33//f/9//3/ff/9/33//f99//3/fe/9/llIRQt97/3//f/9/33//f99/33/fexFC8D3POc85M0bfe/9/33//f99//3/ff/9/338aY44xfXPfe1xvKiW2Vt97nnPXWn1z33vff99//3//f/9//3//f/9/GmdtMZ1z33//f997/3/fezJG8T3wPRlj/3/fe/9/33//f99//3/ff/9/33//f99//3/ff/9/33//f99//3/ff/9/33//f99//3/ff/9/33//f99//3/ff/9/33//f99//3/ff/9/33//fwAA33v/f997/3/fe/9/33v/f997/3/fe99/33v/f997/3/fe/9/33v/f99//3/ff/9/33v/f997/3/fe99/33uVUs8533vfe99/33v/f997/3/fe99/VEqvOWwt0DmvNZ5333v/f997/3/fe/9/33v/f7978UESRt9/XG8qJVNK33/fexljtlb/f99733u2VhFCSymONWwtVE6VUhFCvnf/f99733/fe997zzmvNfA9dVL/f99/33v/f997/3/fe/9/33v/f997/3/fe/9/33v/f997/3/fe/9/33v/f997/3/fe/9/33v/f997/3/fe/9/33v/f997/3/fe/9/33v/f997AAD/f99//3/ff/9/33//f99//3/ff/9/33v/f99//3/ff/9/33//f99//3//f/9/33//f99//3/ff/9/33vff1RO0D3fe99/33v/f99//3//f99733/4XvA9bC3xPRJGlVL/f99//3/ff/9/33//f99//3/XWm0xvnedc+gcEkbfe99/fXOuNd9733sSRqcUKyWuNY416RynFMgcbC2+d99//3/fe99/33sSRhJG+WJUTv9//3//f99//3/ff/9/33//f99//3/ff/9/33//f99//3/ff/9/33//f99//3/ff/9/33//f99//3/ff/9/33//f99//3/ff/9/33//f99//38AAN97/3/fe/9/33v/f99//3/ff99733vff997/3/fe/9/33v/f997/3/ff/9/33//f997/3/fe/9/33v/f997llLPOd9733v/f997/3/fe/9/33vfexljdE7pHDJGEkaNMZxz33/fe/9/33v/f997/3+/e51zjjX4Xr53CSEzSv9/vnffexFC2FpLKUwt11q/e79733u+d3xvjjFMLRFCGmffe/9/33vfexJCM0oaY3RO33/ff997/3/fe/9/33v/f997/3/fe/9/33v/f997/3/fe/9/33v/f997/3/fe/9/33v/f997/3/fe/9/33v/f997/3/fe/9/33v/f997/3/fewAA/3/ff/9/33//f99//3//f/9/33//f99//3/ff/9/33//f99//3/ff/9//3//f99//3/ff/9/33//f99//3/XWq41vnf/f99//3/ff/9/33/ff997fG90TgolMka3VmwtOmffe/9/33//f997/3/ff/9/33sRQvA933tLKY4x33vfe997GWOnGPA9vnfff997/3/ff/9/33sRQq85rznHGFROvnv/f997dVJTShpnM0r/f99//3/ff/9/33//f99//3/ff/9/33//f99//3/ff/9/33//f99//3/ff/9/33//f99//3/ff/9/33//f99//3/ff/9/33//f99//3/ff/9/AADfe/9/33v/f997/3/fe/9/33//f997/3/fe/9/33v/f997/3/fe/9/33//f997/3/fe/9/33v/f99//3/fexpjM0rfe997/3/fe/9/33vff99733+dczJGKyV1Ur538D3XWv9/33vff997/3/fe/9/33vff9heTCk6Z885bC2+d797v3czSq41+F7/f79733u/e99733u/e885lVK+d1RKRAyuNZ13339UShJCGWMSRt97/3/fe/9/33v/f997/3/fe/9/33v/f997/3/fe/9/33v/f997/3/fe/9/33v/f997/3/fe/9/33v/f997/3/fe/9/33v/f997/3/fe/9/33sAAP9/33//f99//3/ff/9/33//f99//3/ff/9/33//f/9//3/ff/9/33//f99//3/ff/9/33//f/9//3/ff/9/+V6NMXxv/3/ff/9/33//f99//3/ff9978T2OMTJG338SRs8533v/f99//3/ff/9/33//f99/33vwPRJGVEqNMZ1z33tUTvA92F4zRp1333/fe99/33vff31zzzl1Tv9/33u3VgkhEka/e7ZWMkb4XvA933vff/9/33//f99//3/ff/9/33//f/9//3/ff/9/33//f99//3/ff/9//3//f/9//3//f/9/33//f99//3/ff/9/33//f99//3/ff/9/33//fwAA33v/f997/3/fe/9/33v/f997/3/fe/9/33v/f997/3/ff/9/33v/f997/3/fe/9/33v/f99//3/fe/9/33s7a40xfXPfe/9/33v/f997/3/fe/9/33+WVm0tEULfexpnjjWdd997/3/fe/9/33v/f99733/fe/lijjV0TiolOmf4XmwtOme+d885+F7fe99/33vfe997fXOONdda33vff797+V6NMZVS11oSRtdaEkaed99733v/f997/3/fe/9/33v/f99//3/fe/9/33v/f997/3/fe/9/33v/f99//3/ff/9/33//f997/3/fe/9/33v/f997/3/fe/9/33v/f997AAD/f99//3/ff/9/33//f99//3/fe/9/33//f99//3/ff/9/33//f/9//3/ff/9//3//f99//3/ff/9/33//f51zrjVba/9/33//f99//3/ff/9/33//f997M0oyRv9/fG/PORlj/3/ff/9/33//f99//3/ff/9/fG9tLRJGbC22VlNKMkb/f99/lVISRv9/33v/f997/398b/A9GWPff997/3/ff5ZSbC22VvA9+F7QOb5333v/f997/3/fe/9//3//f99//3/ff/9/33//f99//3/ff/9/33//f99//3/ff/9/33//f/9//3/ff/9/33//f99//3/ff/9/33//f99//38AAN9//3/fe/9/33v/f997/3/fe/9/33v/f99//3/fe/9/33vff997/3/ff/9/33//f99//3/fe/9/33v/f997v3fwPRlj33v/f997/3/fe/9/33v/f99733+WVthe33vff/FBlVLfe/9/33v/f997/3/fe/9/33vfezJGEUJtLdA5Sylba99733t8bxFCv3vfe997/3/fexpnrjVba79733vfe99/v3vxQfE9EkK3Ws85v3ffe99733vfe/9/33v/f99//3/fe/9/33v/f997/3/fe/9/33v/f997/3/fe/9/33v/f997/3/ff/9/33v/f997/3/fe/9/33v/f997/3/fewAA/3/ff/9/33v/f997/3/ff/9//3//f99//3//f/9/33//f99733/fe/9//3//f/9//3//f/9/33//f99//3/fexJG+F7/f99//3/ff/9/33v/f997/3+/e1tr33v/f997tlYyRt9733//f99//3/ff/9/33//f99/t1rwPa41SykyRr5333u/e51zjjUZY997/3/ff99/OmfwPXxv/3/fe/9/33//f/hezznxQbdajTH/f99733/fe/9/33//f/9//3//f/9/33//f99//3/ff/9/33//f99//3/ff/9/33//f99//3//f/9/33//f99//3/ff/9/33//f99//3/ff/9/AADfe/9/33v/f99733/fe/9/33v/f99//3/ff/9/33v/f99733vfe/9/33//f99//3/ff/9/33v/f997/3/fe/9/zzmWVt9//3/fe/9/33v/f99733/ff/9/2F5cb99733vXWhJC33v/f997/3/fe/9/33v/f99733s6Z6416SAJIfhe33vfe99/33vxQXVS/3/fe99/33s6Z885vnffe99/33vfe997nXPPOdA9U0rwPd9733vfe99/33vff997/3/ff/9/33v/f997/3/fe/9/33v/f997/3/fe/9/33//f997/3/ff/9/33//f997/3/fe/9/33v/f997/3/ff/9/338AAP9/33//f99//3/ff/9/33/ff/9//3//f/9//3//f99//3/fe/9/33//f/9//3//f/9/33//f99//3/ff/9/33syRhFC/3/ff/9/33//f99//3/ff/9/33saZ3xv/3/fexlj8UHff99//3/ff/9/33//f99//3/fe55zrzmvNUspnnPfe/9/33//f5VSVEr/f/9/33vff/lizzm+d99/33vff99733/fe5VS0D0yRhFC33/fe/9/33v/f99//3//f/9//3//f99//3/ff/9/33//f99//3/ff/9//3//f/9//3//f/9//3//f99//3/ff/9/33//f99//3/ff/9//3//fwAA33//f997/3/fe/9/33v/f997/3/ff/9/33//f99/33/fe/9/33v/f99//3/ff/9/33//f997/3/fe/9/33vfe5VS8UHfe99/33v/f99733/fe/9/33/fe7davnffe997O2fQPVtr/3/fe/9/33v/f997/3/fe997nnOuNfFBrjUaZ99/33vfe997GmfPOb5333vff997tlavNd9733vfe997/3/fe99/fG9sLTJGEUK/e99/33vfe997/3/fe/9/33//f997/3/fe/9/33v/f997/3/fe/9/33v/f99//3/ff/9/33//f99//3/fe/9/33v/f997/3/fe/9/33//f99/AAD/f99//3/ff/9/33//f99//3/ff/9/33//f/9//3/ff/9/33//f99//3//f/9//3//f997/3/ff/9/33//f997tlbxQf9/33//f99//3/ff/9/33//f99/t1q/e/9/33ued44xGmPff/9/33//f99//3/ff/9/33vfe40xEkKOMZVS33vff99733+dc641W2vfe99733/XWtA533vff997/3/ff/9/33//f8850DnQOd9/33//f99//3/ff/9//3//f/9//3/ff/9/33//f99//3/ff/9/33//f/9//3//f/9//3//f/9//3/ff/9/33//f99//3//f/9//3//f99//38AAN97/3/fe/9/33v/f997/3/fe/9/33v/f99//3/ff/9/33v/f997/3/ff/9/33//f997/3/fe/9/33v/f99733/YWm0xvnfff997/3/fe/9/33v/f99733tUTr5333vff51zrjUZY/9/33v/f997/3/fe/9/33v/f997EUIzSq85EkLfe997/3+/e99/EkLXWt9733vfe7dW8D3ff99733/fe99/33v/f9978D2NMRJG33vfe997/3/fe/9/33v/f99//3/fe/9/33v/f997/3/fe/9/33v/f997/3/ff/9/33//f99//3/ff/9/33v/f997/3/fe/9/33//f997/3/fewAA/3/ff/9/33//f99//3/ff/9/33//f99//3/ff/9/33//f99//3/ff/9/33//f997/3/ff/9/33//f99//3/fezpnjjFba99733/fe/9/33//f99//3/fexJCnXP/f997vnfwPRpn33//f99//3/ff/9/33v/f/9/33vxPbZW8D1tMb5333/fe99/33v4XjJG33vfe/9/8T3POd97/3/fe/9/33v/f99//3/XWmwttlb/f99//3/ff/9/33v/f/9//3/ff/9/33//f99//3/ff/9/33//f99//3//f/9//3//f99//3//f/9/33//f99//3/ff/9//3//f99//3/ff/9/AADfe/9/33//f997/3/fe/9/33v/f997/3/fe/9/33v/f997/3/fe/9/33v/f997/3/fe/9/33//f99//3/ff/9/fG/POXVS/3/fe99/33vff997/3/fe997U0p8b99733u+d/FB11r/f997/3/fe/9/33vff99733/fe/FBllYRQmwtnXO/d99/33vff/herznfe99733syRjNK33/fe/9/33v/f997/3/fe31zrjV8b99733/fe/9/33v/f997/3/fe/9/33//f99//3/ff/9/33v/f997/3/fe/9/33//f997/3/fe/9/33//f99//3/ff/9/33//f99//3/fe/9/33sAAP9//3//f99//3/ff/9/33//f99//3/ff/9/33//f99//3/ff/9/33//f99//3/ff/9/33//f/9//3//f/9/33//f/A9dE7fe/9/33//f99//3/ff/9/33uWVltr/3/fe99/U0r4Xt9//3/ff/9/33//f99733/ff99/8D3XWhFCTC0ZY99733v/f997W2vPOZ5333v/f1NKdE7ff/9/33//f99//3/ff/9/vnfPORpn33/ff/9/33//f99//3/ff/9/33//f/9//3//f/9/33//f99//3/ff/9//3//f99//3/ff/9//3//f/9//3//f/9//3//f/9//3//f/9/33//fwAA33v/f99//3/fe/9/33v/f997/3/fe/9/33v/f997/3/fe99/33v/f997/3/fe/9/33v/f99//3/fe/9/33//f997M0oyRv9/33v/f99//3/fe/9/33vfezJGW2vfe/9/nncyRvle/3/fe/9/33v/f99733/fe99/nncRQvhellJtLddavnfff99733tcb885O2ffe997MkbwPd9733v/f997/3/fe/9/33u+d20xGWPfe99/33v/f997/3/ff/9/33v/f99//3/fe/9/33//f997/3/fe/9/33v/f99//3/fe/9/33v/f997/3/ff/9/33v/f99//3/fe/9/33v/f99/AAD/f/9//3//f/9//3//f99//3/ff/9/33//f99//3//f/9/33v/f99//3//f/9//3//f99//3/ff/9/33//f99//3+VUq85vnf/f99//3/ff/9/33//f99/11r4Xv9/33u+d685fG/ff/9/33//f99//3/ff/9/33tcb9A5fXP4Xs85dE7fe99733/fe51z8D1cb99/33/xQdA933v/f99//3/ff/9/33/ff997M0a2Wv9//3//f99//3//f/9/33//f99//3/ff/9/33//f99//3/ff/9/33//f/9//3//f/9/33//f99//3/ff/9/33//f99//3/fe/9/33v/f99//38AAN9//3/ff/9/33//f997/3/fe/9/33v/f997/3/fe/9/33v/f997/3/ff/9/33//f99//3/fe/9/33v/f99733/fezpnjjVba997/3/fe/9/33v/f99733vXWlNK33v/f3xv0D19c/9/33v/f997/3/fe/9/33vff9hezzmdcxljrjUyRt9733/fe99/fXOvNfhe/3/fexFC8UH/f997/3/fe/9/33v/f99733sSRpZS33v/f997/3/ff/9/33//f997/3/fe/9/33v/f997/3/fe/9/33v/f997/3/ff/9/33v/f997/3/fe/9/33v/f997/3/fe/9/33//f997/3/fewAA/3//f/9//3//f/9//3/ff/9/33//f99//3/ff/9/33//f99//3/ff/9//3//f99//3/ff/9/33//f99//3/ff/9/vnfQOTNK/3/ff/9/33//f99/33/fexljEkb/f997W2vQOb5333//f99733/fe/9/33v/f997VEoRQt97OmevOa85v3vfe/9/33u/e685t1bfe/9/U0pTSt9733/fe/9/33//f99//3/fexFCGWP/f99//3/ff/9/33//f99//3/ff/9/33//f99//3/ff/9/33//f99//3/ff/9/33v/f99//3/ff/9/33//f99//3/ff/9//3//f/9//3/ff/9/AADff/9/33//f99//3/ff/9/33//f997/3/fe/9/33v/f997/3/fe/9/33//f99//3/fe/9/33v/f997/3/fe/9/33vff1NKzznfe/9/33v/f997/3/fe99/OmevNb5333+3WvA933v/f99733vfe99733vfe997vncRQtda33u+d9A9jTGdc99733vfe793dVJ1Tt973390To4133vfe99/33vff997/3/fe997zzk6Z79733/fe/9/33v/f997/3/fe/9/33v/f997/3/fe/9/33v/f997/3/fe/9/33v/f997/3/fe/9/33v/f997/3/fe/9/33v/f99//3/ff/9/338AAP9//3//f/9//3//f/9//3//f99//3/ff/9/33//f99//3/ff/9/33//f/9//3/ff/9/33//f99//3/ff/9//3//f99/+V6OMd9733//f99//3/ff/9/33+dc885Omffe9hadE7/f99//3/fe/9/33/ff997/39ba/A9Omf/f997EUJsLX1v33vff99733syRvE933v/f3RO0D2/e/9/33vff997/3/ff99/33vxQTpn33/ff/9/33//f99//3/ff/9/33//f99//3/ff/9/33//f99//3/ff/9/33//f99//3/ff/9/33//f99//3/ff/9/33//f/9//3//f/9//3//fwAA33v/f99//3/ff/9/33//f99//3/ff/9/33//f997/3/fe/9/33v/f99//3/ff/9/33v/f997/3/fe99/33v/f997/3++d/A9Omf/f99/33vfe/9/33vff997M0p1Ut97dE7YWt97/3/fe/9/33v/f99733vfe/heVE7/f99733u2VmwtW2vff99733/fezNG8T3/f997dE6OMb9733v/f997/3/fe/9/33vffxFC+F7fe/9/33v/f997/3/fe/9/33v/f997/3/fe/9/33v/f997/3/fe/9/33v/f99//3/ff/9/33//f99//3/fe/9/33//f99//3/ff/9/33//f997AAD/f/9//3//f/9//3//f/9//3//f/9//3//f/9//3/ff/9/33/ff99//3//f/9/33//f99//3/ff/9/33v/f99//3/ff99/llYyRt9//3/ff/9/33/ff997/3/XWnVSv3vwPVtr33vff/9/33//f99//3/fe/9/EUISRt9/33vff1trbTGWVt9//3/fe997M0pTSt9733syRs85v3v/f99//3/ff/9/33//f99/U0r5Xv9//3//f99//3/ff/9/33//f99//3/ff/9/33//f99//3/ff/9/33//f/9//3//f/9//3//f/9//3/ff/9/33//f/9//3//f/9//3//f/9//38AAN97/3/ff/9/33//f99//3/ff/9/33//f99//3/ff/9/33v/f997/3/ff/9/33//f997/3/fe/9/33vfe997/3/fe/9/33sZY20tvnf/f/9/33v/f997/3/fe1trEkI7Z9A9vnffe/9/33v/f997/3/fe99/fG8zSnVS33/fe/9/fXNLKTNK/3/fe997339TSq8533vff3VO8T2+d997/3/fe/9/33v/f99733vxQfhe33v/f997/3/fe/9/33v/f997/3/fe/9/33v/f997/3/fe/9/33v/f997/3/ff/9/33//f99//3/ff/9/33v/f99//3/ff/9/33//f99//3/fewAA/3/ff/9/33//f99//3//f/9/33//f99//3/ff/9/33//f99//3/ff/9//3//f/9//3//f/9//3//f99//3/ff/9/33//f51zKyWVUv9/33vff997/3//f/9/33sRQq81dE7ff/9/33//f99//3/ff99/33u3Wo4xfHPfe/9/33/ff885EULfe99/33vffzJGEUK+d/9/2FqONZ1z/3/ff/9/33//f99//3+dc885GWP/f/9//3/ff/9/33//f99//3/ff/9/33//f99//3/ff/9/33//f99//3//f/9//3//f99//3//f/9//3//f/9//3//f/9//3//f/9//3//f/9/AADfe/9/33v/f997/3/fe/9/33//f997/3/fe/9/33v/f997/3/fe/9/33//f99//3/ff/9/33//f997/3/fe/9/33v/f99//3/4XvA9vnfff99733/fe/9/33vff5ZSbS3YXt9/33v/f997/3/fe/9/33t8b9A5t1rfe99/33v/f/9/11rQOd9733vff997M0oSRt97v3v4Xq81nXPfe/9/33v/f997/3/fe3xvrzU6Z997/3/fe/9/33v/f997/3/fe/9/33v/f997/3/fe/9/33v/f997/3/fe/9/33//f997/3/fe/9/33//f99//3/ff/9/33//f99//3/ff/9/338AAP9/33//f99//3/ff/9//3//f99//3/ff/9/33//f99//3/ff/9/33//f/9//3/ff/9//3//f99//3/ff/9/33//f99/33/ff7978D1TSr97/3/fe/9/33//f997U0quNY41fG//f99//3/ff/9/33u+dxFCEkbfe/9/33v/f99//398b685nnP/f997/38yRlNK33vffztr0D06Z/9/33//f99//3/ff/9/OmvxQXxv33/ff/9/33//f99//3/ff/9/33//f99//3/ff/9/33//f99//3/ff/9//3//f99//3/ff/9//3//f/9//3/ff/9//3//f/9//3//f/9//3//fwAA33v/f997/3/ff/9/33//f99//3/fe/9/33v/f997/3/fe/9/33//f99//3/ff/9/33v/f997/3/fe/9/33//f997/3/fe/9/33sZY681Omffe99/33v/f997OmevNXxvM0quNXxv/3/fe/9/vntba20xSymdc/9/33v/f997/3/fe7530Dlcb/9/33vfexFCVEr/f997nneONVtr33v/f997/3/fe/9/33sZY/A9vnffe/9/33v/f997/3/fe/9/33//f99//3/fe/9/33v/f997/3/fe/9/33v/f99//3/ff/9/33//f99//3/fe/9/33//f99//3/ff/9/33//f997AAD/f99//3//f/9//3//f/9//3/ff/9/33//f99//3/ff/9/33//f/9//3//f/9/33//f99//3/ff/9//3//f99//3/ff/9/33/ff99/+WIyRp1z33//f99/3nvxPdda33//f9dajjV1Ujpn+F6uNUwpMka+d/9/33//f99//3/ff/9/339TSlRK33/fe7578UG3Wt9//3++d685lVL/f99//3/ff/9/33//f7daU0rfe/9/33v/f99//3/ff/9//3//f/9//3//f/9/33//f99//3/ff/9/33//f/9//3//f/9//3//f/9//3/ff/9/33//f/9//3//f/9//3//f/9//38AAN9//3/fe/9/33//f997/3/fe/9/33v/f997/3/fe/9/33v/f997/3/fe/9/33v/f99//3/fe99/33//f99//3/ff/9/33v/f997/3++exJC6Ry2Vr53nnfQPdA5nXP/f997/39baxJGjjWuNXROnXPff/9/33//f99//3/fe/9/33//f9da8T3fe99/fG/PObda/3/fe99/EUJUSt9733/fe/9/33v/f99/dU6VUt9733vff997/3/fe/9/33v/f99//3/fe/9/33v/f997/3/fe/9/33v/f997/3/ff/9/33//f99//3/ff/9/33v/f99//3/ff/9/33v/f99//3/fewAA/3//f/9//3//f/9//3/ff/9/33//f99//3/ff/9/33//f99//3/ff/9/33//f/9//3//f/9/33v/f/9//3//f/9//3//f/9//3/ff/9/33vYWvE9jjFLKTJGvnf/f99//3/ff/9//3//f997/3/ff/9//3//f/9//3/ff/9/33//f997nXPwPVtr33v5Xo0xnnPff/9/33u2VlRK/3/fe/9/33//f99/vnfwPfli33v/f99//3/ff/9/33//f/9//3//f/9/33//f99//3/ff/9/33//f99//3//f/9//3//f/9//3//f/9/33//f99//3//f/9/33//f99//3//f/9/AADff/9/33//f99//3/fe/9/33v/f997/3/fe/9/33v/f997/3/fe/9/33v/f997/3/ff/9/33vff99//3/ff/9/33//f99//3/fe99//3//f/9/nXM6Z1xv33v/f99//3/fe/9/33/fe99/33/fe/9/33v/f99//3/ff/9/33v/f99733++d5VStlbfe7daEULfe/9/33v/fxlj0D2+d/9/33v/f997/39cb/A9O2v/f997/3/fe/9/33v/f997/3/ff/9/33v/f997/3/fe/9/33v/f997/3/fe/9/33//f99//3/ff/9/33//f997/3/ff/9/33//f997/3/ff/9/338AAP9//3//f/9//3/ff/9//3//f99//3/ff/9/33//f/9//3/ff/9/33//f99//3//f/9/33//f99//3/ff/9/33//f99//3/ff/9/33v/f99/33/ff/9/33//f99//3/ff/9/33//f99//3/fe/9/33//f99//3//f/9/33v/f99/33/ff/9/zzkSQnxvdE50Tv9/33v/f997nXOOMZ5z/3//f997/3/ff9hajjG/e99//3/ff/9/33//f99//3//f/9//3//f/9//3/ff/9/33//f99//3//f/9/33v/f/9//3//f/9//3//f99//3/ff/9/33//f99//3/ff/9/33//fwAA33//f99//3/fe/9/33v/f99//3/fe/9/33v/f997/3/ff/9/33v/f997/3//f/9/33//f997/3/fe/9/33v/f997/3/fe/9/33v/f997/3/fe/9/33v/f99//3/ff/9/33v/f997/3/fe/9/33v/f997/3/fe/9/33vff997/3/fe/9/33v4XjJGrzmuNTtr33vff99733vfe/E9O2vff99/33/fe/9/VEp1Ut97/3/fe/9/33v/f99//3/ff/9/33//f99//3/ff/9/33v/f99//3/ff/9/33/ff997/3/ff/9/33//f99//3/fe/9/33v/f997/3/fe/9/33v/f997AAD/f/9//3/ff/9/33//f/9//3/ff/9/33//f99//3//f/9/33//f99//3//f/9//3//f/9//3/ff/9/33//f99//3/ff/9/33//f99//3/ff/9/33//f/9//3//f/9//3//f99//3/ff/9/33//f99//3/ff/9/33//f997/3/ff/9//3//f99/nXNTSjtr33vff99733/fe/9/2FozSp5333vff997nnfxPTpn/3/ff/9/33//f99//3//f/9//3//f/9//3//f/9/33//f99//3//f/9//3//f997/3//f/9//3//f/9//3/ff/9/33//f99//3/ff/9/33//f99//38AAN9//3/ff/9/33//f99//3/ff/9/33//f99//3/ff/9/33//f99//3/ff/9/33//f997/3/ff/9/33//f99//3/fe/9/33//f997/3/fe/9/33v/f997/3/fe/9/33v/f997/3/fe/9/33v/f997/3/fe/9/33v/f99733/fe/9/33v/f997/3//f/9/33v/f997/3/fe/9/33udc1RKvne/e99733u2VvA933vff/9/33v/f997/3/fe/9/33//f99//3/ff/9/33v/f997/3/ff/9/33//f99//3/fe/9/33v/f99//3/ff/9/33//f997/3/fe/9/33//f99//3/ffwAA/3//f/9//3//f/9//3//f/9//3//f/9//3//f/9//3//f/9//3//f/9//3//f99//3/ff/9//3//f/9//3/ff/9/33//f/9//3/ff/9/33//f99//3/ff/9/33//f99//3/ff/9/33//f99//3/ff/9/33//f/9//3/fe/9/33//f99//3//f/9//3//f99//3/ff/9/33//f997EkJMKd9733++d1ROO2vff/9/33//f99//3/ff/9//3//f/9//3//f/9//3//f99//3//f/9//3//f/9//3/ff/9/33//f99//3//f/9//3//f/9//3/ff/9//3//f99//3//f/9/AADff/9/33//f99//3/fe/9/33//f99//3/ff/9/33v/f99//3/fe/9/33//f997/3/fe/9/33v/f99//3/fe/9/33v/f99//3/ff/9/33v/f997/3/fe/9/33v/f997/3/fe/9/33v/f997/3/fe/9/33v/f997/3/fe/9/33v/f997/3/fe99/33v/f99733/fe/9/33vff99//3+2ViolllJ8b3ROdVLfe99/33//f997/3/fe/9/33v/f997/3/ff/9/33//f99//3/fe/9/33//f997/3/ff/9/33v/f997/3/fe/9/33v/f99//3/fe/9/33v/f99//3/fe/9/338AAP9//3//f/9//3//f/9/33//f/9//3/ff/9/33//f/9//3/ff/9/33//f99//3/ff/9/33//f99//3/ff/9/33//f99//3//f/9//3//f99//3/ff/9/33//f99//3/ff/9/33//f99//3/ff/9/33//f/9//3/ff/9/33//f/9//3/ff/9/33//f99//3/fe/9/33//f99//3//f/9/W2syRm0tjjWdc/9/33//f/9//3//f/9/33//f99//3//f/9//3//f/9//3/ff/9/33//f/9//3/ff/9/33//f99//3//f/9/33//f99//3//f/9/33//f99//3/ff/9//3//fwAA33v/f99//3/ff/9/33v/f997/3/ff/9/33v/f997/3/ff/9/33v/f997/3/fe/9/33v/f997/3/fe/9/33v/f997/3/ff/9/33//f99//3/fe/9/33v/f997/3/fe/9/33v/f997/3/fe/9/33v/f997/3/ff/9/33v/f99//3/fe/9/33v/f997/3/fe99/33v/f997/3/ff/9//3//f753fXO/e/9/33v/f997/3/ff/9/33v/f997/3/fe/9/33//f99//3/fe/9/33v/f99//3/fe/9/33v/f997/3/ff/9/33//f997/3/ff/9/33v/f997/3/fe/9/33//f997AAD/f/9//3//f/9/33//f99//3//f/9//3//f99//3//f/9/33//f99//3/ff/9/33//f99//3/ff/9/33//f99//3/ff/9//3//f/9//3//f/9/33//f99//3/ff/9/33//f99//3/ff/9/33//f99//3//f/9/33//f99//3//f/9/33//f99//3/ff/9/33//f99//3/ff/9/33//f/9//3//f/9/33//f99//3//f/9/33//f99//3/ff/9//3//f99//3//f/9/33//f99//3/ff/9/33//f99//3/ff/9/33//f99//3/ff/9//3//f99//3/ff/9/33//f/9//38AAN9//3/ff/9/33v/f997/3/fe/9/33//f997/3/fe/9/33//f99//3/ff/9/33//f99//3/fe/9/33v/f997/3/fe/9/33//f99//3/ff/9/33//f99//3/fe/9/33v/f997/3/fe/9/33v/f99//3/ff/9/33//f997/3/ff/9/33//f997/3/fe/9/33//f99//3/ff/9/33v/f997/3/fe/9/33v/f997/3/fe/9/33v/f997/3/fe/9/33v/f997/3/ff/9/33//f99733/fe99/33v/f997/3/fe/9/33v/f997/3/fe/9/33//f997/3/fe/9/33v/f997/3/fewAA/3//f/9/33//f99//3/ff/9//3//f99//3/ff/9//3//f/9//3//f/9//3//f/9//3//f/9/33//f99//3/ff/9/33//f/9//3//f/9//3//f/9//3/ff/9/33//f99//3/ff/9/33//f/9//3//f/9//3//f99//3/ff/9//3//f99//3/ff/9/33//f/9//3//f/9/33//f99//3/ff/9/33//f99//3/ff/9/33//f99//3/ff/9/33//f99//3/ff/9//3//f99//3/ff/9//3//f99//3/ff/9/33//f99//3/ff/9//3//f/9//3/ff/9/33//f99//3/ff/9/AADfe/9/33//f997/3/fe/9/33v/f99//3/fe/9/33v/f99//3/fe/9/33//f99//3/fe/9/33v/f997/3/fe/9/33v/f99//3/ff/9/33//f997/3/fe/9/33v/f997/3/fe/9/33v/f997/3/ff/9/33v/f99733/fe/9/33v/f997/3/ff/9/33v/f997/3/fe/9/33v/f997/3/fe/9/33v/f997/3/fe/9/33v/f997/3/fe/9/33v/f997/3/fe/9/33v/f997/3/fe/9/33v/f997/3/fe99/33vff997/3/fe/9/33v/f99//3/fe/9/33//f997/3/ff/9/33sAAP9//3//f99//3/ff/9//3//f/9//3//f/9/33//f/9//3/fe/9//3//f/9//3/ff/9/33//f99//3/ff/9//3//f/9//3//f/9//3//f/9//3/ff/9/33//f99//3/ff/9/33//f99//3/ff/9//3//f99//3/fe/9/33//f99//3//f/9/33//f99//3/ff/9/33//f99//3/ff/9/33//f99//3/ff/9/33//f99//3/ff/9/33//f997/3/ff/9/33//f/9//3/ff/9/33//f99//3/ff/9/33v/f99//3/ff/9/33//f99//3//f/9//3//f/9//3//f/9//3//fwAA33v/f99//3/fe/9/33v/f99//3/ff/9/33v/f997/3/ff/9/33v/f99//3/ff/9/33v/f997/3/fe/9/33v/f99//3/ff/9/33//f99//3/fe/9/33v/f997/3/fe/9/33v/f997/3/fe/9/33//f997/3/fe99733v/f997/3/ff/9/33//f997/3/fe/9/33v/f997/3/fe/9/33v/f997/3/fe/9/33v/f997/3/fe/9/33v/f997/3/ff/9/33v/f997/3/fe/9/33v/f997/3/fe/9/33v/f997/3/fe/9/33v/f997/3/ff/9/33//f99//3/ff/9/33//f997AAD/f99//3/ff/9/33//f/9//3/ff/9/33//f99//3//f/9//3//f/9//3//f/9//3//f/9//3/fe/9/33//f99//3//f/9/33//f/9//3/ff/9//3//f99//3//f/9//3//f99//3/ff/9//3//f/9//3//f/9/33//f99//3/ff/9/33//f99//3/ff/9/33//f99//3/ff/9/33//f99//3/ff/9/33//f99//3/ff/9/33//f99//3//f/9/33//f99//3/ff/9/33//f99//3/ff/9/33//f/9//3/ff/9/33//f99//3//f/9//3//f/9//3//f/9//3//f/9//38AAN97/3/fe/9/33v/f99//3/ff/9/33v/f997/3/fe/9/33//f99//3/ff/9/33//f99//3/fe/9/33v/f997/3/ff/9/33v/f997/3/ff/9/33vff997/3/fe/9/33//f997/3/fe/9/33v/f99//3/ff/9/33//f997/3/fe/9/33v/f997/3/fe/9/33v/f997/3/fe/9/33v/f997/3/fe/9/33v/f997/3/fe/9/33v/f997/3/fe/9/33//f997/3/fe/9/33v/f997/3/fe/9/33v/f997/3/ff/9/33v/f997/3/fe/9/33//f99//3/ff/9/33//f99//3/ffwAA/3/ff/9/33//f99//3//f/9/33//f99//3/ff/9//3//f/9//3//f/9//3//f/9//3/ff/9//3//f99//3//f/9//3//f997/3//f/9/33/ff997/3/ff/9//3//f/9//3/ff/9/33//f99//3//f/9//3//f99//3/ff/9/33//f99//3/ff/9/33//f99//3/ff/9/33//f99//3/ff/9/33//f99//3/ff/9/33//f99//3/ff/9//3//f99//3/ff/9/33//f99//3/ff/9/33//f99//3//f/9//3//f99//3/ff/9/33//f/9//3//f/9//3//f/9//3//f/9/AADff/9/33vff997/3/ff/9/33//f99//3/fe/9/33v/f99//3/ff/9/33//f99//3/ff/9/33//f997/3/fe/9/33v/f997/3/fe/9/33//f99733/ff/9/33//f997/3/ff/9/33v/f997/3/ff/9/33//f99//3/fe/9/33v/f997/3/fe/9/33v/f997/3/fe/9/33v/f997/3/fe/9/33v/f997/3/fe/9/33v/f997/3/fe/9/33v/f997/3/fe/9//3//f/9//3/ff/9/33//f997/3/fe/9/33v/f997/3/fe/9/33v/f99//3/fe/9/33v/f99//3/ff/9/33sAAP9/33//f997/3//f/9//3//f/9//3/ff/9/33//f/9//3//f/9//3//f/9//3//f/9//3//f/9//3/ff/9/33//f99//3/ff/9//3//f/9//3/fe/9//3//f99//3/ff/9//3//f99//3//f/9//3//f/9//3/ff/9/33//f99//3/ff/9/33//f99//3/ff/9/33//f99//3/ff/9/33//f99//3/ff/9/33//f99//3/ff/9/33//f99//3/ff/9/33//f/9//3//f/9//3//f/9//3/ff/9/33//f99//3/ff/9/33//f/9//3//f/9/33//f997/3/ff/9//3//fwAARgAAABQAAAAIAAAAR0RJQwMAAAAiAAAADAAAAP////8iAAAADAAAAP////8lAAAADAAAAA0AAIAoAAAADAAAAAQAAAAiAAAADAAAAP////8iAAAADAAAAP7///8nAAAAGAAAAAQAAAAAAAAA////AAAAAAAlAAAADAAAAAQAAABMAAAAZAAAAAAAAABhAAAAPwEAAJsAAAAAAAAAYQAAAEABAAA7AAAAIQDwAAAAAAAAAAAAAACAPwAAAAAAAAAAAACAPwAAAAAAAAAAAAAAAAAAAAAAAAAAAAAAAAAAAAAAAAAAJQAAAAwAAAAAAACAKAAAAAwAAAAEAAAAJwAAABgAAAAEAAAAAAAAAP///wAAAAAAJQAAAAwAAAAEAAAATAAAAGQAAAALAAAAYQAAADQBAABxAAAACwAAAGEAAAAqAQAAEQAAACEA8AAAAAAAAAAAAAAAgD8AAAAAAAAAAAAAgD8AAAAAAAAAAAAAAAAAAAAAAAAAAAAAAAAAAAAAAAAAACUAAAAMAAAAAAAAgCgAAAAMAAAABAAAACcAAAAYAAAABAAAAAAAAAD///8AAAAAACUAAAAMAAAABAAAAEwAAABkAAAACwAAAHYAAAA0AQAAhgAAAAsAAAB2AAAAKgEAABEAAAAhAPAAAAAAAAAAAAAAAIA/AAAAAAAAAAAAAIA/AAAAAAAAAAAAAAAAAAAAAAAAAAAAAAAAAAAAAAAAAAAlAAAADAAAAAAAAIAoAAAADAAAAAQAAAAnAAAAGAAAAAQAAAAAAAAA////AAAAAAAlAAAADAAAAAQAAABMAAAAZAAAAAsAAACLAAAAKgEAAJsAAAALAAAAiwAAACABAAARAAAAIQDwAAAAAAAAAAAAAACAPwAAAAAAAAAAAACAPwAAAAAAAAAAAAAAAAAAAAAAAAAAAAAAAAAAAAAAAAAAJQAAAAwAAAAAAACAKAAAAAwAAAAEAAAAJQAAAAwAAAABAAAAGAAAAAwAAAAAAAACEgAAAAwAAAABAAAAFgAAAAwAAAAAAAAAVAAAAFABAAAMAAAAiwAAACkBAACbAAAAAQAAAACA1EG0l9RBDAAAAIsAAAArAAAATAAAAAQAAAALAAAAiwAAACsBAACcAAAApAAAAEYAaQByAG0AYQBkAG8AIABwAG8AcgA6ACAATQBJAEcAVQBFAEwAIABBAE4ARwBFAEwAIAAgAFoAQQBMAEQASQBWAEEAUgAgAFMASQBMAFYARQBSAEEAAAAGAAAAAwAAAAUAAAALAAAABwAAAAgAAAAIAAAABAAAAAgAAAAIAAAABQAAAAMAAAAEAAAADAAAAAMAAAAJAAAACQAAAAcAAAAGAAAABAAAAAgAAAAKAAAACQAAAAcAAAAGAAAABAAAAAQAAAAHAAAACAAAAAYAAAAJAAAAAwAAAAgAAAAIAAAACAAAAAQAAAAHAAAAAwAAAAYAAAAIAAAABwAAAAgAAAAIAAAAFgAAAAwAAAAAAAAAJQAAAAwAAAACAAAADgAAABQAAAAAAAAAEAAAABQ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MfKigg2HvzgDgQhwlLI4WcSCBL67flvRLZpne3+CwXU=</DigestValue>
    </Reference>
    <Reference Type="http://www.w3.org/2000/09/xmldsig#Object" URI="#idOfficeObject">
      <DigestMethod Algorithm="http://www.w3.org/2001/04/xmlenc#sha256"/>
      <DigestValue>7+aDLGXjYMJly/KlhbNvfk0Ta3/Qdtn8RUPMlVtPcXg=</DigestValue>
    </Reference>
    <Reference Type="http://uri.etsi.org/01903#SignedProperties" URI="#idSignedProperties">
      <Transforms>
        <Transform Algorithm="http://www.w3.org/TR/2001/REC-xml-c14n-20010315"/>
      </Transforms>
      <DigestMethod Algorithm="http://www.w3.org/2001/04/xmlenc#sha256"/>
      <DigestValue>huaz4VJhN9UQ4sr/XjFGVlZDwBj5S0BWcX1VZJ2lMnE=</DigestValue>
    </Reference>
  </SignedInfo>
  <SignatureValue>jy2Y71pE4eWZpKztr4MM+FCYMi2mZQ+sjvCT+fGxzkH5E2zqrN8p8/gSWRlY8peQb586XoAyTfOW
wrzk5h2aO9pg7oFGB4O+o152nOt1vYAAelYaRn3DtEnb3On1wGLspLTATv64ulLHecpAhQWhOQAS
5fXneM4oRFkn49XZ8ya3cBz8ewtlvb/wzj69fHiLPOAunBZ6DmZcKOaCPL/YLxX1gahv4k7eKzpL
xyMPyQLVAU4ibXTJ0HwHUrQGD0Rha1U1sQnxfk46Sth9ZQr0+/KPzU0lPW8FM1a2yEmaaSJTOpXL
SeIqLw/T8K+/E33OD+OG29+hA2DVnqCTEQJywQ==</SignatureValue>
  <KeyInfo>
    <X509Data>
      <X509Certificate>MIIJIjCCBwqgAwIBAgIQGPw8yi4RM/VkNE/oK0j/pjANBgkqhkiG9w0BAQsFADCBgTEWMBQGA1UEBRMNUlVDODAwODAwOTktMDERMA8GA1UEAxMIVklUIFMuQS4xODA2BgNVBAsML1ByZXN0YWRvciBDdWFsaWZpY2FkbyBkZSBTZXJ2aWNpb3MgZGUgQ29uZmlhbnphMQ0wCwYDVQQKDARJQ1BQMQswCQYDVQQGEwJQWTAeFw0yMzA0MTAxODA1MjhaFw0yNTA0MTAxODA1MjhaMIHLMRUwEwYDVQQqDAxMVUlTIEFMQkVSVE8xHzAdBgNVBAQMFkFZQUxBIEFMQkVSVElOSSBBQ09TVEExEjAQBgNVBAUTCUNJMTQ4Njg4MTEsMCoGA1UEAwwjTFVJUyBBTEJFUlRPIEFZQUxBIEFMQkVSVElOSSBBQ09TVEExCzAJBgNVBAsMAkYyMTUwMwYDVQQKDCxDRVJUSUZJQ0FETyBDVUFMSUZJQ0FETyBERSBGSVJNQSBFTEVDVFJPTklDQTELMAkGA1UEBhMCUFkwggEiMA0GCSqGSIb3DQEBAQUAA4IBDwAwggEKAoIBAQCZYwsBEuGRHcT70VT/IUMWpThxXGB/qesTAeA3tid7HzvHrDFQSnR34YyRtypytnLR+RGjxok6AQwNwCC1uPXDA/SMxvnkQl/hXyjLE4lZ2HUbwy99QZ8AZ5Px+mP1yBnKrdqpfkRAs8JVfuYFlVqrDfI2OLAux1FXIc/G0jI+AlEmxvMCD8+/YGclJGKfruJ5+BGYfQzroGJNmyFSHksh/6rBAEJFPdpGmtAQADy0n/3jHKMvZ/qoqJVsM9ZCpkjzE5jERP9dmb+Mw7/lBX1L1TGeN44HutDxLWdHkKEifWqH3GsqmFnM3ms9Ddt9VjAZcL8hnrWn+tSIXWvi32BBAgMBAAGjggRIMIIERDAMBgNVHRMBAf8EAjAAMA4GA1UdDwEB/wQEAwIF4DAsBgNVHSUBAf8EIjAgBggrBgEFBQcDBAYIKwYBBQUHAwIGCisGAQQBgjcUAgIwHQYDVR0OBBYEFNXH9PF30maCHyKSjkowfU7DxBNjMB8GA1UdIwQYMBaAFLtlEStn7YY4IBwoZxkUBGXqkaGzMIIB6wYDVR0gBIIB4jCCAd4wggHaBgwrBgEEAYLZSgEBAQcwggHIMDEGCCsGAQUFBwIBFiVodHRwczovL3d3dy5lZmlybWEuY29tLnB5L3JlcG9zaXRvcmlvMIHPBggrBgEFBQcCAjCBwhqBv0NlcnRpZmljYWRvIEN1YWxpZmljYWRvIGRlIEZpcm1hIEVsZWN0cvNuaWNhIFRpcG8gRjIgKGNsYXZlcyBlbiBkaXNwb3NpdGl2byBjdWFsaWZpY2FkbyksIHN1amV0YSBhIGxhcyBjb25kaWNpb25lcyBkZSB1c28gZXhwdWVzdGFzIGVuIGxhIERlY2xhcmFjafNuIGRlIFBy4WN0aWNhcyBkZSBDZXJ0aWZpY2FjafNuIGRlIFZJVCBTLkEuMIHABggrBgEFBQcCAjCBsxqBsFF1YWxpZmllZCBjZXJ0aWZpY2F0ZSBvZiBlbGVjdHJvbmljIHNpZ25hdHVyZSB0eXBlIEYyIChrZXlzIGluIHF1YWxpZmllZCBkZXZpY2UpLCBzdWJkdWVkIHRvIHRoZSBjb25kaXRpb25zIG9mIHVzZSBzZXQgZm9ydGggaW4gdGhlIENlcnRpZmljYXRpb24gUHJhY3RpY2UgU3RhdGVtZW50IG9mIFZJVCBTLkEuMIHQBgNVHREEgcgwgcWBFExVSVMuQVlBTEFAUFkuRVkuQ09NpIGsMIGpMRYwFAYDVQQFEw1SVUM4MDAzMDIwOC03MWcwZQYDVQQKDF5FUk5TVCAmIFlPVU5HIFBBUkFHVUFZIC0gQVVESVRPUkVTIFkgQVNFU09SRVMgREUgTkVHT0NJT1MgU09DSUVEQUQgREUgUkVTUE9OU0FCSUxJREFEIExJTUlUQURBMSYwJAYDVQQNDB1GSVJNQSBFTEVDVFJPTklDQSBDVUFMSUZJQ0FEQTB3BggrBgEFBQcBAQRrMGkwKAYIKwYBBQUHMAGGHGh0dHBzOi8vd3d3LmVmaXJtYS5jb20ucHkvdmEwPQYIKwYBBQUHMAKGMWh0dHBzOi8vd3d3LmVmaXJtYS5jb20ucHkvcmVwb3NpdG9yaW8vZWZpcm1hMS5jcnQwewYDVR0fBHQwcjA3oDWgM4YxaHR0cHM6Ly93d3cuZWZpcm1hLmNvbS5weS9yZXBvc2l0b3Jpby9lZmlybWEyLmNybDA3oDWgM4YxaHR0cHM6Ly93d3cuZWZpcm1hLmNvbS5weS9yZXBvc2l0b3Jpby9lZmlybWEzLmNybDANBgkqhkiG9w0BAQsFAAOCAgEAL/Ot70M3Ye2kzUVKVmzkregQeGL8tEIVtbb3ZwUUKPuHck5d2JRJ7QeyxLoAWgMbqr/khoQHMtaUmEjvlLk5sfJaUOzCaRvaHSYMiq1p7dK67BlUspYLeBb1uGTXw1T55W81zatIkVFucW++OV+Z6T5Lwn6vCoZTLPKd8IiD2aOrESj440O4YYazjGXwUv1BjWwdMcZP/jl3x/FsqNRjCI4YnTlMh3Uph22GtCQjnhg4UgYwULzp4GNIIcBTn/Y25TeJ/IG0cgUbObC85CzrTxjpZ1TLGPGm+fUK3IuI7hh+lFtpmDoSu24cncUEaW8Fh19TP7oaQiwwZ3BoqODHKwGsvPEYIftkXL3QUibUEMM1iag2xDJQLBmQwS8TMhsSQC2th8TXRD6hvzFEQ1XupFEEYaZt28t9W2Qirm8n+dmbCInXIoyATdFNWLGHICw6oDirsyRJlyBHX+g7dEFVtm8w00bA8g0akAM3cVY/V9plXdaT2Q5X27RQqYa1wszb315fyefW+0poInqKbOqVCbrl8NncYcDEBziUECkyd7dTktkwYyqLr3hS4sdlg2S1I4Unx8DNy7/AUrOMxixQR25TSlDySU5ETlGBsSLA50ZDtrUoW01WdwUVdB4tsCAvhE6r6BzD8arMZlqQJ7/bAkzxpAhC/79NYurcXGG45v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QbM+i5yYYJURVnHpAGSr+AhSp8iRw6RualS3p9ZTjnE=</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8j3pe7mg3Uo1mW+UclCsYddhSA0wJ4miKmFAFXMAroY=</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8+Y2NdpiSmtepOg2Q/1X94709YUFf08PlLUIzucK1u0=</DigestValue>
      </Reference>
      <Reference URI="/xl/drawings/drawing2.xml?ContentType=application/vnd.openxmlformats-officedocument.drawing+xml">
        <DigestMethod Algorithm="http://www.w3.org/2001/04/xmlenc#sha256"/>
        <DigestValue>ZkL68nKGwArs3N91frT3O4YV7SBkTzjqamTI1s0NOjo=</DigestValue>
      </Reference>
      <Reference URI="/xl/drawings/drawing3.xml?ContentType=application/vnd.openxmlformats-officedocument.drawing+xml">
        <DigestMethod Algorithm="http://www.w3.org/2001/04/xmlenc#sha256"/>
        <DigestValue>oce6UBBBkN35/KsQetJC8NcOUE+1pQSiaspKMA0NGnE=</DigestValue>
      </Reference>
      <Reference URI="/xl/drawings/drawing4.xml?ContentType=application/vnd.openxmlformats-officedocument.drawing+xml">
        <DigestMethod Algorithm="http://www.w3.org/2001/04/xmlenc#sha256"/>
        <DigestValue>EdIdlF1dgrZBz47qfNyXfFp4BEYk8/s95m3J1vdSu8I=</DigestValue>
      </Reference>
      <Reference URI="/xl/drawings/drawing5.xml?ContentType=application/vnd.openxmlformats-officedocument.drawing+xml">
        <DigestMethod Algorithm="http://www.w3.org/2001/04/xmlenc#sha256"/>
        <DigestValue>Q0M4WgforAIjZxV6RviIpH8RInvrXCeKN1ztVp+dHXs=</DigestValue>
      </Reference>
      <Reference URI="/xl/drawings/drawing6.xml?ContentType=application/vnd.openxmlformats-officedocument.drawing+xml">
        <DigestMethod Algorithm="http://www.w3.org/2001/04/xmlenc#sha256"/>
        <DigestValue>DWsBpR64uy1HSfStK8+qf3OVxc3XvVlaXQ3RW9Jq8QU=</DigestValue>
      </Reference>
      <Reference URI="/xl/drawings/drawing7.xml?ContentType=application/vnd.openxmlformats-officedocument.drawing+xml">
        <DigestMethod Algorithm="http://www.w3.org/2001/04/xmlenc#sha256"/>
        <DigestValue>cS4kMPDmA3uvVcpiHYXam+MHSJz6ZuZxkazuRevuCsk=</DigestValue>
      </Reference>
      <Reference URI="/xl/drawings/drawing8.xml?ContentType=application/vnd.openxmlformats-officedocument.drawing+xml">
        <DigestMethod Algorithm="http://www.w3.org/2001/04/xmlenc#sha256"/>
        <DigestValue>QPFvBJyh1frm1zfBUZiBPxEyrhpRjTfhkDSyI7TNEuU=</DigestValue>
      </Reference>
      <Reference URI="/xl/drawings/drawing9.xml?ContentType=application/vnd.openxmlformats-officedocument.drawing+xml">
        <DigestMethod Algorithm="http://www.w3.org/2001/04/xmlenc#sha256"/>
        <DigestValue>eSqAb0raEu5n1ioGW6q/TNktZ3ed5Phul2/ai+LRslY=</DigestValue>
      </Reference>
      <Reference URI="/xl/drawings/vmlDrawing1.vml?ContentType=application/vnd.openxmlformats-officedocument.vmlDrawing">
        <DigestMethod Algorithm="http://www.w3.org/2001/04/xmlenc#sha256"/>
        <DigestValue>iKtd3p9bDhBvWFKLbuwt2tKMEWtxNTvN5NZarBq06TI=</DigestValue>
      </Reference>
      <Reference URI="/xl/media/image1.png?ContentType=image/png">
        <DigestMethod Algorithm="http://www.w3.org/2001/04/xmlenc#sha256"/>
        <DigestValue>Z0BjTa2MrSoBCsJR0SBxUbgGXZf7T0aOlhk5ozDpDcI=</DigestValue>
      </Reference>
      <Reference URI="/xl/media/image2.emf?ContentType=image/x-emf">
        <DigestMethod Algorithm="http://www.w3.org/2001/04/xmlenc#sha256"/>
        <DigestValue>HXA3IasaEG5jyQqWYDXg/9HVARx55cJ58wTeczUUkZc=</DigestValue>
      </Reference>
      <Reference URI="/xl/media/image3.png?ContentType=image/png">
        <DigestMethod Algorithm="http://www.w3.org/2001/04/xmlenc#sha256"/>
        <DigestValue>QdwHpdjTO4/okzb0OcthhBsP03OsG3LTKmcoe4hQjV8=</DigestValue>
      </Reference>
      <Reference URI="/xl/printerSettings/printerSettings1.bin?ContentType=application/vnd.openxmlformats-officedocument.spreadsheetml.printerSettings">
        <DigestMethod Algorithm="http://www.w3.org/2001/04/xmlenc#sha256"/>
        <DigestValue>GyyR84UYFfbFvVrs+ip9vPggIMAXC0nxkmeUVNsGxCc=</DigestValue>
      </Reference>
      <Reference URI="/xl/printerSettings/printerSettings10.bin?ContentType=application/vnd.openxmlformats-officedocument.spreadsheetml.printerSettings">
        <DigestMethod Algorithm="http://www.w3.org/2001/04/xmlenc#sha256"/>
        <DigestValue>OQGkaOQoVvQs0nDQPt9BBheqUPoUKhioyVExE2X2kgA=</DigestValue>
      </Reference>
      <Reference URI="/xl/printerSettings/printerSettings11.bin?ContentType=application/vnd.openxmlformats-officedocument.spreadsheetml.printerSettings">
        <DigestMethod Algorithm="http://www.w3.org/2001/04/xmlenc#sha256"/>
        <DigestValue>9yjjssqgVLrlwdP86N2GOKU1tKS31g/+Va06di8PmHw=</DigestValue>
      </Reference>
      <Reference URI="/xl/printerSettings/printerSettings12.bin?ContentType=application/vnd.openxmlformats-officedocument.spreadsheetml.printerSettings">
        <DigestMethod Algorithm="http://www.w3.org/2001/04/xmlenc#sha256"/>
        <DigestValue>OQGkaOQoVvQs0nDQPt9BBheqUPoUKhioyVExE2X2kgA=</DigestValue>
      </Reference>
      <Reference URI="/xl/printerSettings/printerSettings13.bin?ContentType=application/vnd.openxmlformats-officedocument.spreadsheetml.printerSettings">
        <DigestMethod Algorithm="http://www.w3.org/2001/04/xmlenc#sha256"/>
        <DigestValue>q15ETqBbj7TeYhhRCu2x+zEh2/q6ZKAUtyN2yQT++jg=</DigestValue>
      </Reference>
      <Reference URI="/xl/printerSettings/printerSettings14.bin?ContentType=application/vnd.openxmlformats-officedocument.spreadsheetml.printerSettings">
        <DigestMethod Algorithm="http://www.w3.org/2001/04/xmlenc#sha256"/>
        <DigestValue>WDyTbIhfp/xyaKZ0CboxuAeQHnoKrnKwGzttPmkgWsc=</DigestValue>
      </Reference>
      <Reference URI="/xl/printerSettings/printerSettings15.bin?ContentType=application/vnd.openxmlformats-officedocument.spreadsheetml.printerSettings">
        <DigestMethod Algorithm="http://www.w3.org/2001/04/xmlenc#sha256"/>
        <DigestValue>q15ETqBbj7TeYhhRCu2x+zEh2/q6ZKAUtyN2yQT++jg=</DigestValue>
      </Reference>
      <Reference URI="/xl/printerSettings/printerSettings16.bin?ContentType=application/vnd.openxmlformats-officedocument.spreadsheetml.printerSettings">
        <DigestMethod Algorithm="http://www.w3.org/2001/04/xmlenc#sha256"/>
        <DigestValue>9BEDvEtLT0sYKxzC33m1GXOVCEz7eNWpAlAQTHxciJc=</DigestValue>
      </Reference>
      <Reference URI="/xl/printerSettings/printerSettings17.bin?ContentType=application/vnd.openxmlformats-officedocument.spreadsheetml.printerSettings">
        <DigestMethod Algorithm="http://www.w3.org/2001/04/xmlenc#sha256"/>
        <DigestValue>9BEDvEtLT0sYKxzC33m1GXOVCEz7eNWpAlAQTHxciJc=</DigestValue>
      </Reference>
      <Reference URI="/xl/printerSettings/printerSettings18.bin?ContentType=application/vnd.openxmlformats-officedocument.spreadsheetml.printerSettings">
        <DigestMethod Algorithm="http://www.w3.org/2001/04/xmlenc#sha256"/>
        <DigestValue>9BEDvEtLT0sYKxzC33m1GXOVCEz7eNWpAlAQTHxciJc=</DigestValue>
      </Reference>
      <Reference URI="/xl/printerSettings/printerSettings19.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GyyR84UYFfbFvVrs+ip9vPggIMAXC0nxkmeUVNsGxCc=</DigestValue>
      </Reference>
      <Reference URI="/xl/printerSettings/printerSettings20.bin?ContentType=application/vnd.openxmlformats-officedocument.spreadsheetml.printerSettings">
        <DigestMethod Algorithm="http://www.w3.org/2001/04/xmlenc#sha256"/>
        <DigestValue>9BEDvEtLT0sYKxzC33m1GXOVCEz7eNWpAlAQTHxciJc=</DigestValue>
      </Reference>
      <Reference URI="/xl/printerSettings/printerSettings21.bin?ContentType=application/vnd.openxmlformats-officedocument.spreadsheetml.printerSettings">
        <DigestMethod Algorithm="http://www.w3.org/2001/04/xmlenc#sha256"/>
        <DigestValue>9BEDvEtLT0sYKxzC33m1GXOVCEz7eNWpAlAQTHxciJc=</DigestValue>
      </Reference>
      <Reference URI="/xl/printerSettings/printerSettings22.bin?ContentType=application/vnd.openxmlformats-officedocument.spreadsheetml.printerSettings">
        <DigestMethod Algorithm="http://www.w3.org/2001/04/xmlenc#sha256"/>
        <DigestValue>OQGkaOQoVvQs0nDQPt9BBheqUPoUKhioyVExE2X2kgA=</DigestValue>
      </Reference>
      <Reference URI="/xl/printerSettings/printerSettings23.bin?ContentType=application/vnd.openxmlformats-officedocument.spreadsheetml.printerSettings">
        <DigestMethod Algorithm="http://www.w3.org/2001/04/xmlenc#sha256"/>
        <DigestValue>9yjjssqgVLrlwdP86N2GOKU1tKS31g/+Va06di8PmHw=</DigestValue>
      </Reference>
      <Reference URI="/xl/printerSettings/printerSettings24.bin?ContentType=application/vnd.openxmlformats-officedocument.spreadsheetml.printerSettings">
        <DigestMethod Algorithm="http://www.w3.org/2001/04/xmlenc#sha256"/>
        <DigestValue>OQGkaOQoVvQs0nDQPt9BBheqUPoUKhioyVExE2X2kgA=</DigestValue>
      </Reference>
      <Reference URI="/xl/printerSettings/printerSettings25.bin?ContentType=application/vnd.openxmlformats-officedocument.spreadsheetml.printerSettings">
        <DigestMethod Algorithm="http://www.w3.org/2001/04/xmlenc#sha256"/>
        <DigestValue>OQGkaOQoVvQs0nDQPt9BBheqUPoUKhioyVExE2X2kgA=</DigestValue>
      </Reference>
      <Reference URI="/xl/printerSettings/printerSettings26.bin?ContentType=application/vnd.openxmlformats-officedocument.spreadsheetml.printerSettings">
        <DigestMethod Algorithm="http://www.w3.org/2001/04/xmlenc#sha256"/>
        <DigestValue>9yjjssqgVLrlwdP86N2GOKU1tKS31g/+Va06di8PmHw=</DigestValue>
      </Reference>
      <Reference URI="/xl/printerSettings/printerSettings27.bin?ContentType=application/vnd.openxmlformats-officedocument.spreadsheetml.printerSettings">
        <DigestMethod Algorithm="http://www.w3.org/2001/04/xmlenc#sha256"/>
        <DigestValue>OQGkaOQoVvQs0nDQPt9BBheqUPoUKhioyVExE2X2kgA=</DigestValue>
      </Reference>
      <Reference URI="/xl/printerSettings/printerSettings3.bin?ContentType=application/vnd.openxmlformats-officedocument.spreadsheetml.printerSettings">
        <DigestMethod Algorithm="http://www.w3.org/2001/04/xmlenc#sha256"/>
        <DigestValue>GyyR84UYFfbFvVrs+ip9vPggIMAXC0nxkmeUVNsGxCc=</DigestValue>
      </Reference>
      <Reference URI="/xl/printerSettings/printerSettings4.bin?ContentType=application/vnd.openxmlformats-officedocument.spreadsheetml.printerSettings">
        <DigestMethod Algorithm="http://www.w3.org/2001/04/xmlenc#sha256"/>
        <DigestValue>OQGkaOQoVvQs0nDQPt9BBheqUPoUKhioyVExE2X2kgA=</DigestValue>
      </Reference>
      <Reference URI="/xl/printerSettings/printerSettings5.bin?ContentType=application/vnd.openxmlformats-officedocument.spreadsheetml.printerSettings">
        <DigestMethod Algorithm="http://www.w3.org/2001/04/xmlenc#sha256"/>
        <DigestValue>9yjjssqgVLrlwdP86N2GOKU1tKS31g/+Va06di8PmHw=</DigestValue>
      </Reference>
      <Reference URI="/xl/printerSettings/printerSettings6.bin?ContentType=application/vnd.openxmlformats-officedocument.spreadsheetml.printerSettings">
        <DigestMethod Algorithm="http://www.w3.org/2001/04/xmlenc#sha256"/>
        <DigestValue>OQGkaOQoVvQs0nDQPt9BBheqUPoUKhioyVExE2X2kgA=</DigestValue>
      </Reference>
      <Reference URI="/xl/printerSettings/printerSettings7.bin?ContentType=application/vnd.openxmlformats-officedocument.spreadsheetml.printerSettings">
        <DigestMethod Algorithm="http://www.w3.org/2001/04/xmlenc#sha256"/>
        <DigestValue>q15ETqBbj7TeYhhRCu2x+zEh2/q6ZKAUtyN2yQT++jg=</DigestValue>
      </Reference>
      <Reference URI="/xl/printerSettings/printerSettings8.bin?ContentType=application/vnd.openxmlformats-officedocument.spreadsheetml.printerSettings">
        <DigestMethod Algorithm="http://www.w3.org/2001/04/xmlenc#sha256"/>
        <DigestValue>WDyTbIhfp/xyaKZ0CboxuAeQHnoKrnKwGzttPmkgWsc=</DigestValue>
      </Reference>
      <Reference URI="/xl/printerSettings/printerSettings9.bin?ContentType=application/vnd.openxmlformats-officedocument.spreadsheetml.printerSettings">
        <DigestMethod Algorithm="http://www.w3.org/2001/04/xmlenc#sha256"/>
        <DigestValue>q15ETqBbj7TeYhhRCu2x+zEh2/q6ZKAUtyN2yQT++jg=</DigestValue>
      </Reference>
      <Reference URI="/xl/sharedStrings.xml?ContentType=application/vnd.openxmlformats-officedocument.spreadsheetml.sharedStrings+xml">
        <DigestMethod Algorithm="http://www.w3.org/2001/04/xmlenc#sha256"/>
        <DigestValue>u0gaT9+gaAb16+0llfFAMK4XfjCfdxAMoKFqgQLF/CU=</DigestValue>
      </Reference>
      <Reference URI="/xl/styles.xml?ContentType=application/vnd.openxmlformats-officedocument.spreadsheetml.styles+xml">
        <DigestMethod Algorithm="http://www.w3.org/2001/04/xmlenc#sha256"/>
        <DigestValue>XDA/ibP0X75+6SpCtSzPD2q/YQx+24+BpKzaGxJ7L6A=</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xX9VBzPAmUPYUWRj4BFISG2d7q/VjIWJlAK0O2xh1JE=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dla6smiaSAX0vtO1FFjcRmAxuFquP+NfH+Ds12PRttY=</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KSvMPc92CI6mP9VIkVIJwBFyvcMBNsRDtriEism+/Bg=</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VFRxVyC90vatQ3Z49Qk2s8nHscJRWs7zjG5JFgOxuYk=</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m1FQh6/93OanUtszvQJAMSLEMvT0fp9bTdEUNev6hNk=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bbXSmliB2VlhPnXFToNXo5xoOAdWTz6CA5Vk7zkIFfU=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jb/YVqGE0cGgzcdKFQhSCJSZEwt9jqkrCST2tCTYeFs=</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TyNXRUyEmfiPFoCMOr029GBqgxPPpyXuf0llK7a6WrM=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SUg9/0UQUVfs7X8t1HgtpMEEj3g2elvv3gZ20i2lWL0=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cI2Vj5AgTGyfCc/9SIsQOrWEJs8oSGRX7/W+dlAbIjw=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RQlOiroLMT5kfaQVhEqdLY7S3pammVddrYvo53aMp+A=</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eDBPRlwIBDAvNSOYw+G4f1y7+1U+6wSfd3qqYAiH8AM=</DigestValue>
      </Reference>
      <Reference URI="/xl/worksheets/sheet1.xml?ContentType=application/vnd.openxmlformats-officedocument.spreadsheetml.worksheet+xml">
        <DigestMethod Algorithm="http://www.w3.org/2001/04/xmlenc#sha256"/>
        <DigestValue>QZDeBmQpglFJ0ycKnTf7bM+kZmB9gXDqLTWNHelusZg=</DigestValue>
      </Reference>
      <Reference URI="/xl/worksheets/sheet10.xml?ContentType=application/vnd.openxmlformats-officedocument.spreadsheetml.worksheet+xml">
        <DigestMethod Algorithm="http://www.w3.org/2001/04/xmlenc#sha256"/>
        <DigestValue>y+fqSB9PT3I9/0RwCTSgQdTy+7QvMDC8prittqJlpns=</DigestValue>
      </Reference>
      <Reference URI="/xl/worksheets/sheet11.xml?ContentType=application/vnd.openxmlformats-officedocument.spreadsheetml.worksheet+xml">
        <DigestMethod Algorithm="http://www.w3.org/2001/04/xmlenc#sha256"/>
        <DigestValue>LwcOexph/XpxA8GPm6DA/VS9MzkdulIXBS37XiOvgGw=</DigestValue>
      </Reference>
      <Reference URI="/xl/worksheets/sheet12.xml?ContentType=application/vnd.openxmlformats-officedocument.spreadsheetml.worksheet+xml">
        <DigestMethod Algorithm="http://www.w3.org/2001/04/xmlenc#sha256"/>
        <DigestValue>2B0NhXOGinzK5h8xXDDPsHZxayh2dpCh/eL2moo4Evw=</DigestValue>
      </Reference>
      <Reference URI="/xl/worksheets/sheet13.xml?ContentType=application/vnd.openxmlformats-officedocument.spreadsheetml.worksheet+xml">
        <DigestMethod Algorithm="http://www.w3.org/2001/04/xmlenc#sha256"/>
        <DigestValue>4CdUzr3DwTsgL1OPU584qsFwsLnFZBJ8d/WcIjbByfc=</DigestValue>
      </Reference>
      <Reference URI="/xl/worksheets/sheet2.xml?ContentType=application/vnd.openxmlformats-officedocument.spreadsheetml.worksheet+xml">
        <DigestMethod Algorithm="http://www.w3.org/2001/04/xmlenc#sha256"/>
        <DigestValue>xcnwZ9aGWea4tUItR3JjSofJgx8pfWVHyDm3TXacHl0=</DigestValue>
      </Reference>
      <Reference URI="/xl/worksheets/sheet3.xml?ContentType=application/vnd.openxmlformats-officedocument.spreadsheetml.worksheet+xml">
        <DigestMethod Algorithm="http://www.w3.org/2001/04/xmlenc#sha256"/>
        <DigestValue>LaafsUW6UMaEG4QLGjnu4gz4aB91pdJKkWiKTM8x7gs=</DigestValue>
      </Reference>
      <Reference URI="/xl/worksheets/sheet4.xml?ContentType=application/vnd.openxmlformats-officedocument.spreadsheetml.worksheet+xml">
        <DigestMethod Algorithm="http://www.w3.org/2001/04/xmlenc#sha256"/>
        <DigestValue>Yd+qXSZQM0epv+cubZZ8BjgZRUV4E/HIKCUlRl9SlBg=</DigestValue>
      </Reference>
      <Reference URI="/xl/worksheets/sheet5.xml?ContentType=application/vnd.openxmlformats-officedocument.spreadsheetml.worksheet+xml">
        <DigestMethod Algorithm="http://www.w3.org/2001/04/xmlenc#sha256"/>
        <DigestValue>BIotFw1o8vPVdX4ct0Z7URDxTlKGl5cwuoZ/EWI9jdE=</DigestValue>
      </Reference>
      <Reference URI="/xl/worksheets/sheet6.xml?ContentType=application/vnd.openxmlformats-officedocument.spreadsheetml.worksheet+xml">
        <DigestMethod Algorithm="http://www.w3.org/2001/04/xmlenc#sha256"/>
        <DigestValue>/u8m2Kv8kOutZ6S/lNq21HnPwH6ADCDb9Lm/FUKtH28=</DigestValue>
      </Reference>
      <Reference URI="/xl/worksheets/sheet7.xml?ContentType=application/vnd.openxmlformats-officedocument.spreadsheetml.worksheet+xml">
        <DigestMethod Algorithm="http://www.w3.org/2001/04/xmlenc#sha256"/>
        <DigestValue>afF5Li/7Mn9aIQ4Gk6oLEMWslLlgYlSPx3Y/cgUkBAY=</DigestValue>
      </Reference>
      <Reference URI="/xl/worksheets/sheet8.xml?ContentType=application/vnd.openxmlformats-officedocument.spreadsheetml.worksheet+xml">
        <DigestMethod Algorithm="http://www.w3.org/2001/04/xmlenc#sha256"/>
        <DigestValue>6NwVDEbmfCYKTtd8PaaMokrzPnBI+QaG//py2qZmXJs=</DigestValue>
      </Reference>
      <Reference URI="/xl/worksheets/sheet9.xml?ContentType=application/vnd.openxmlformats-officedocument.spreadsheetml.worksheet+xml">
        <DigestMethod Algorithm="http://www.w3.org/2001/04/xmlenc#sha256"/>
        <DigestValue>26zsQEJR6AeEfWgxMLJIL2BoH8/yGyKzswQS7CIL1j4=</DigestValue>
      </Reference>
    </Manifest>
    <SignatureProperties>
      <SignatureProperty Id="idSignatureTime" Target="#idPackageSignature">
        <mdssi:SignatureTime xmlns:mdssi="http://schemas.openxmlformats.org/package/2006/digital-signature">
          <mdssi:Format>YYYY-MM-DDThh:mm:ssTZD</mdssi:Format>
          <mdssi:Value>2025-03-31T19:02:38Z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16.0.18324/26</OfficeVersion>
          <ApplicationVersion>16.0.18324</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2025-03-31T19:02:38Z</xd:SigningTime>
          <xd:SigningCertificate>
            <xd:Cert>
              <xd:CertDigest>
                <DigestMethod Algorithm="http://www.w3.org/2001/04/xmlenc#sha256"/>
                <DigestValue>cZXBVYWUECspxNb65zjtvfU2DDVt8LFvIZyna6I4Mvw=</DigestValue>
              </xd:CertDigest>
              <xd:IssuerSerial>
                <X509IssuerName>C=PY, O=ICPP, OU=Prestador Cualificado de Servicios de Confianza, CN=VIT S.A., SERIALNUMBER=RUC80080099-0</X509IssuerName>
                <X509SerialNumber>33211163670110912051781415481861799846</X509SerialNumber>
              </xd:IssuerSerial>
            </xd:Cert>
          </xd:SigningCertificate>
          <xd:SignaturePolicyIdentifier>
            <xd:SignaturePolicyImplied/>
          </xd:SignaturePolicyIdentifier>
        </xd:SignedSignatureProperties>
      </xd:SignedProperties>
    </xd:QualifyingProperties>
  </Object>
</Signature>
</file>

<file path=_xmlsignatures/sig5.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ZrXGPVgccZQ4emaUH0tjSUMUY+6A6m/hcTWb3JZP1UK2o8huLzFvNIEryckZcehzrgEr2b4/IZE+
p5kvC1Lg7w==</DigestValue>
    </Reference>
    <Reference Type="http://www.w3.org/2000/09/xmldsig#Object" URI="#idOfficeObject">
      <DigestMethod Algorithm="http://www.w3.org/2001/04/xmlenc#sha512"/>
      <DigestValue>Ki2UixNwCtu3qROg5+fVZVeVATumn8JAOlbq7YT67DrSmDgQtQF7LPMvHhuF7K9CVeuA3+B5NRDm
kX/GH9xW/Q==</DigestValue>
    </Reference>
    <Reference Type="http://uri.etsi.org/01903#SignedProperties" URI="#idSignedProperties">
      <Transforms>
        <Transform Algorithm="http://www.w3.org/TR/2001/REC-xml-c14n-20010315"/>
      </Transforms>
      <DigestMethod Algorithm="http://www.w3.org/2001/04/xmlenc#sha512"/>
      <DigestValue>R4BpkwXpcRwBW3XGCCpKXughwgUmL5VPLSwJk5NuzUWNLgi7ta7B4IfuCYPz2wBKCqxagUFc4mO2
7ESrRlD39A==</DigestValue>
    </Reference>
    <Reference Type="http://www.w3.org/2000/09/xmldsig#Object" URI="#idValidSigLnImg">
      <DigestMethod Algorithm="http://www.w3.org/2001/04/xmlenc#sha512"/>
      <DigestValue>9w1O6fbY+cSXoFBfGBgGlrW7i5wHdDkL6Y1Z0/1y5W10i+I+qPCQuav7OV79YyyQwsfx/DgoRomI
IZOpTZfDhg==</DigestValue>
    </Reference>
    <Reference Type="http://www.w3.org/2000/09/xmldsig#Object" URI="#idInvalidSigLnImg">
      <DigestMethod Algorithm="http://www.w3.org/2001/04/xmlenc#sha512"/>
      <DigestValue>cwg6atIrBNiTzkRhagSM0FRirIAOg2b6cLuwz5D8JgvEnyXw4kdadZT8OX1LwaJLx2dO+NCR8UhJ
gSmLTelCnQ==</DigestValue>
    </Reference>
  </SignedInfo>
  <SignatureValue>skYFgStpBUYN6lYgggHA8TpdzCB3JbxRe6klPytOFLOm/W+DXBvK9tXkcj1BWq8e81M2PnhoUX7e
FCCWAsDJyZPmmdmczPtHPcVsJnQIuiTj4F8MJohIUEJrkGSIvDx0K0EwHEABJy2UGYlXE1QK5Ag3
HvsHO3QkC50VHJQL7lF54mzvdT6UJgNdsBGM9R+7tR/LPwWQrmEPInR172aGv+gLnyfJKr0O0/QQ
0hUM/T5ctmEkEtOtxv8535nqoHFbWNzTcQQMv37rN5xfPxms4JryI3LRtMDZTqC++ISlkvI447Gr
RJI20zCdD/WeJqLnv8AtBFzE93zcn+lXGlHPqw==</SignatureValue>
  <KeyInfo>
    <X509Data>
      <X509Certificate>MIIHqTCCBZGgAwIBAgIQIZUYyJtLvLNAGzpZlp+vTDANBgkqhkiG9w0BAQ0FADCBhTELMAkGA1UEBhMCUFkxDTALBgNVBAoTBElDUFAxODA2BgNVBAsTL1ByZXN0YWRvciBDdWFsaWZpY2FkbyBkZSBTZXJ2aWNpb3MgZGUgQ29uZmlhbnphMRUwEwYDVQQDEwxDT0RFMTAwIFMuQS4xFjAUBgNVBAUTDVJVQzgwMDgwNjEwLTcwHhcNMjQxMjEzMTUyOTExWhcNMjYxMjEzMTUyOTExWjCBvjELMAkGA1UEBhMCUFkxNjA0BgNVBAoMLUNFUlRJRklDQURPIENVQUxJRklDQURPIERFIEZJUk1BIEVMRUNUUsOTTklDQTELMAkGA1UECxMCRjIxFzAVBgNVBAQTDkNPTEwgUk9EUklHVUVaMRYwFAYDVQQqEw1DRVNBUiBFRFVBUkRPMSUwIwYDVQQDExxDRVNBUiBFRFVBUkRPIENPTEwgUk9EUklHVUVaMRIwEAYDVQQFEwlDSTE5OTQ3NDkwggEiMA0GCSqGSIb3DQEBAQUAA4IBDwAwggEKAoIBAQDxZMEX8mLYfYh+Ip/Q0lN1RPipQF6IdwiCJ7dy+h9jM7MBgCWB/glJXyjSQcFdBxwkVaVqJXsfzf4UVRKOwXgKuclJQvPJL+0k95ACLvkUtVBQDFvEZdShvngtN42DKsAfT6NnItDvAOrf57h/lvg7M/zpmX8my2votvmcwgTVhs8hecteEOknjrwOKERQL6LWUnqHOyDLgirf0/pHWWejCuyCwCNUEU41D0hYCjd1IW6UbCx88ODWJc+ilKUmFlT6hOb2juIeIYUkqUJ3gIg0TXxsc9l87IZ6VEt/sd0f15SLzMS2+4oLe635QgcgAHoPbGxfZ6P7CXeKtnnYAx9hAgMBAAGjggLYMIIC1DAMBgNVHRMBAf8EAjAAMB0GA1UdDgQWBBQK4Egjq19Wr8YOsgAIIVnGtLG27DAfBgNVHSMEGDAWgBS+NVRiaGDnJtMxwV+XseL2ZM4H9TAOBgNVHQ8BAf8EBAMCBeAwTwYDVR0RBEgwRoEXQ09MTFJPRFJJR1VFWkBHTUFJTC5DT02kKzApMScwJQYDVQQNDB5GSVJNQSBFTEVDVFLDk05JQ0EgQ1VBTElGSUNBREEwgfcGA1UdIASB7zCB7DCB6QYLKwYBBAGDrnABAQQwgdkwRgYIKwYBBQUHAgEWOmh0dHBzOi8vY29kZTEwMC5jb20ucHkvcmVwb3NpdG9yaW8tZGUtZG9jdW1lbnRvcy1wdWJsaWNvcy8wgY4GCCsGAQUFBwICMIGBDH9jZXJ0aWZpY2FkbyBjdWFsaWZpY2FkbyBkZSBmaXJtYSBlbGVjdHLDs25pY2EgdGlwbyBGMi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EMIGJBggrBgEFBQcBAQR9MHswOQYIKwYBBQUHMAGGLWh0dHA6Ly9vY3NwLmNvZGUxMDAuY29tLnB5L29jc3AvY2EtY29kZTEwMC1zYTA+BggrBgEFBQcwAoYyaHR0cDovL3BjYTEuY29kZTEwMC5jb20ucHkvY2VydHMvY2EtY29kZTEwMC1zYS5jZXIwDQYJKoZIhvcNAQENBQADggIBAATj+YxLgq3emW/gdwC1JvFnkmBAMtHWmuGSanT/GdAJoT7LdxiT+Qcrvb6rtgNN7kD+6Hx7lYS2xoTrToALwtBE5ZFT/S+n/dn9aDGQ7T0T6U8/S6BW9OdNUFapWkN65o2J40cUeIAY39z8sZH+eufsYW3JLFrvq4prV2Zj0yJa1/0j1WCJnpEFHVK1OzrVgxnBgPvwPwhM8Y7oM6tqTKg2yMyS9LCLydwAt/UOqkGl1gvQ7RU/SM+zQj/Cncs9J1pOr4GUtqLNOebzSqH/VZQw8npSBCqgtgC3ktrkN7HNG81drHHWz6hXNj2vNEn1Qd7o4E5QMO8dfBTzSEiHxTySDsDdxcG/P6uhYB6nx7g6zOY4JeiHhXqw8gO327J/lYAmPfyj4uQuA0bq+rdFgS8Aqw/C9NDW9ikXjsWe+lyDxR/3XBkBp/1Zk+hdnzmwAorf9mbUs6gjcPYL+AloznQamHVHQJ8oxMtWwAKM+SeXpTq2yNtUvKRMJ4NriXvE1Xbted0XOCMGqSHPdYKHgd5OE6Fy0TIGT2urP0MyLuW7bWnQYf9WnSOQX3GY8gl3kwy2ID433fOlQADSugle2gO/S4aFLqF+lt5tTac39iBkV9lO04bf8Mi+rcVqg9EZgnNwOJS7GRb5P9ohUWggaRFo6u25dLzzkzPHeG1pAy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512"/>
        <DigestValue>k4+QK1ANB54ylNCY3QeSIJhKqojQIgeHSgijjpsBFahyLAtl9qvevsIXuvT4tgcMcb17dYiaJOtRn+mM+MXMSw==</DigestValue>
      </Reference>
      <Reference URI="/xl/calcChain.xml?ContentType=application/vnd.openxmlformats-officedocument.spreadsheetml.calcChain+xml">
        <DigestMethod Algorithm="http://www.w3.org/2001/04/xmlenc#sha512"/>
        <DigestValue>8/G0/YhOBhcvCQvnf8uyd7TZx3stZ3xx4ReIU+4SZ0IESRfHDlLXfdK8d36JlMVowkTeIKqMRint1ciL4Tpvgg==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aFE0aiNieU9gk7jsNkxHxEbUiuLJo3xIIgvp0oE7jCDnM+kFuYc0UWUvyTVT5SXoQiXCjXHymAZc5y9zadBEdQ==</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+AjIm+0CYCoSh3SDy8tysplnUZmjZDgqLDcHLk5jcl5ZcmB7A86lk1m2cRmxuICh45hflMT0dK63Zl0kBg7tFA==</DigestValue>
      </Reference>
      <Reference URI="/xl/drawings/drawing1.xml?ContentType=application/vnd.openxmlformats-officedocument.drawing+xml">
        <DigestMethod Algorithm="http://www.w3.org/2001/04/xmlenc#sha512"/>
        <DigestValue>Hn72NSZv51Wm/M5Wz77VoyVYbRou6HFZngXG+YxkMETD/qNCFuZj/QlFzfjsPDOr4XbAxSeGp9L/ay18UHOCpg==</DigestValue>
      </Reference>
      <Reference URI="/xl/drawings/drawing2.xml?ContentType=application/vnd.openxmlformats-officedocument.drawing+xml">
        <DigestMethod Algorithm="http://www.w3.org/2001/04/xmlenc#sha512"/>
        <DigestValue>CIMdraO4hlOm9xAQDZ/t7uEdU70ojZ324ZUYHNTrSHendbteYQmC2mAL64jH7lhPWL9Tjvo8JI4hczehxlBPSA==</DigestValue>
      </Reference>
      <Reference URI="/xl/drawings/drawing3.xml?ContentType=application/vnd.openxmlformats-officedocument.drawing+xml">
        <DigestMethod Algorithm="http://www.w3.org/2001/04/xmlenc#sha512"/>
        <DigestValue>+TrxEJ5tV1lYMNymSpCQABnJv1LaLgHtaWI7TG5PXwQ517rlgqaLGyr2mcA6/MBpvf3RRBFkDRP0nkzjetEvsA==</DigestValue>
      </Reference>
      <Reference URI="/xl/drawings/drawing4.xml?ContentType=application/vnd.openxmlformats-officedocument.drawing+xml">
        <DigestMethod Algorithm="http://www.w3.org/2001/04/xmlenc#sha512"/>
        <DigestValue>eiJnVnYBnu+cS5vz/RTEF3+3o1YUSdPwZOnz6sX/Xfgy2zpsVFDimqPONbBd42U5HgKGMlsEhm4UmA6Eb5IrqA==</DigestValue>
      </Reference>
      <Reference URI="/xl/drawings/drawing5.xml?ContentType=application/vnd.openxmlformats-officedocument.drawing+xml">
        <DigestMethod Algorithm="http://www.w3.org/2001/04/xmlenc#sha512"/>
        <DigestValue>JyI6SOoP8V3evD1qv5rSwe6ZApo3Cp9YSCPVvbllAbapdAQEpplNXpTqO2XIr2efDqZVBbX9o3tNgGef6tBx7A==</DigestValue>
      </Reference>
      <Reference URI="/xl/drawings/drawing6.xml?ContentType=application/vnd.openxmlformats-officedocument.drawing+xml">
        <DigestMethod Algorithm="http://www.w3.org/2001/04/xmlenc#sha512"/>
        <DigestValue>sMeAN5f8EypNyGboGmfhlEhmEpozUj6HyYqdb14aUQ+iX64n2EZTRmsLL06wfECo5GG8n/wVeIbsauCF3iI4pw==</DigestValue>
      </Reference>
      <Reference URI="/xl/drawings/drawing7.xml?ContentType=application/vnd.openxmlformats-officedocument.drawing+xml">
        <DigestMethod Algorithm="http://www.w3.org/2001/04/xmlenc#sha512"/>
        <DigestValue>vCginLw+iItP1Zauu4KeVV9lHyqSD/FmLGazfo/71z1cMo0phZL55DljWhSqY9ch/qeco2LoWVdyQU8pbjekNQ==</DigestValue>
      </Reference>
      <Reference URI="/xl/drawings/drawing8.xml?ContentType=application/vnd.openxmlformats-officedocument.drawing+xml">
        <DigestMethod Algorithm="http://www.w3.org/2001/04/xmlenc#sha512"/>
        <DigestValue>djtAyUcbWLRTH2OvXTn7WpPM4V+rMP9gSqflc8dOUeuR+DarorSG0J/CxIkWz5UH5S5vwkBLyc/NsUxFegNZ0g==</DigestValue>
      </Reference>
      <Reference URI="/xl/drawings/drawing9.xml?ContentType=application/vnd.openxmlformats-officedocument.drawing+xml">
        <DigestMethod Algorithm="http://www.w3.org/2001/04/xmlenc#sha512"/>
        <DigestValue>u8mK24KTglNP5+2C1sOSh4kYhcFpd/D4ZwS5YqhOZtULOm55m6yugD4I//hZKXxVUNCEeKbdOe31Eh4GGW0GlQ==</DigestValue>
      </Reference>
      <Reference URI="/xl/drawings/vmlDrawing1.vml?ContentType=application/vnd.openxmlformats-officedocument.vmlDrawing">
        <DigestMethod Algorithm="http://www.w3.org/2001/04/xmlenc#sha512"/>
        <DigestValue>jfha+n17oiSvzHeT/IzkzuoNs3Dekba/N95UGoQlLsDV/KhtBy96Z7zPrbLDvXTEOxJi7jbkaRiY5BzwTRcKOw==</DigestValue>
      </Reference>
      <Reference URI="/xl/media/image1.png?ContentType=image/png">
        <DigestMethod Algorithm="http://www.w3.org/2001/04/xmlenc#sha512"/>
        <DigestValue>n5v5PIWRjQm2c5SJV3ewztShRNH+AznOJDZx2ZMxV1kcrbd3bJ3Pv3veOR8HYILJB689zitKDeRZIWx3rKqcZQ==</DigestValue>
      </Reference>
      <Reference URI="/xl/media/image2.emf?ContentType=image/x-emf">
        <DigestMethod Algorithm="http://www.w3.org/2001/04/xmlenc#sha512"/>
        <DigestValue>drgqZUceXrgEwwnLESmX8qSJDqCtFnVgGjpGqVJ6rv9PnkM8kXd3T7LQ2ixC1ZQUO/9et4djUMC9dPtSnI73Ag==</DigestValue>
      </Reference>
      <Reference URI="/xl/media/image3.png?ContentType=image/png">
        <DigestMethod Algorithm="http://www.w3.org/2001/04/xmlenc#sha512"/>
        <DigestValue>/3KSQB0t1PNRG5E7ZjlyRc3tF6jumjlLcSCjo859N6h4b0Na+iPsmyhs8HEiO4fBYxtQHgkooM7ztL7ADXdEkw==</DigestValue>
      </Reference>
      <Reference URI="/xl/printerSettings/printerSettings1.bin?ContentType=application/vnd.openxmlformats-officedocument.spreadsheetml.printerSettings">
        <DigestMethod Algorithm="http://www.w3.org/2001/04/xmlenc#sha512"/>
        <DigestValue>x8fsyKeU29XV4Vjxz2IBl3tNm7mETrTYXD1lAZQaW4LdoVxiE01ElAu9AbJzamW6iUbiSZEZIFL8tY6DvofucQ==</DigestValue>
      </Reference>
      <Reference URI="/xl/printerSettings/printerSettings10.bin?ContentType=application/vnd.openxmlformats-officedocument.spreadsheetml.printerSettings">
        <DigestMethod Algorithm="http://www.w3.org/2001/04/xmlenc#sha512"/>
        <DigestValue>xZedhIOYA83gqIm8Iomc3ZNaIOgPILOyDgvIyXgVTba5Xzz75/uSPJHbDK7PY0rE15/eG1JMz9cXLPmMYgXphw==</DigestValue>
      </Reference>
      <Reference URI="/xl/printerSettings/printerSettings11.bin?ContentType=application/vnd.openxmlformats-officedocument.spreadsheetml.printerSettings">
        <DigestMethod Algorithm="http://www.w3.org/2001/04/xmlenc#sha512"/>
        <DigestValue>rOg3lSF9oBJX3ikszLdQibPrJdWP3NiSzyzbXfwcaQ/A9NENr14bMiMS9JnzJSd3wHQikqfQ0Ipq81plcIwMTA==</DigestValue>
      </Reference>
      <Reference URI="/xl/printerSettings/printerSettings12.bin?ContentType=application/vnd.openxmlformats-officedocument.spreadsheetml.printerSettings">
        <DigestMethod Algorithm="http://www.w3.org/2001/04/xmlenc#sha512"/>
        <DigestValue>xZedhIOYA83gqIm8Iomc3ZNaIOgPILOyDgvIyXgVTba5Xzz75/uSPJHbDK7PY0rE15/eG1JMz9cXLPmMYgXphw==</DigestValue>
      </Reference>
      <Reference URI="/xl/printerSettings/printerSettings13.bin?ContentType=application/vnd.openxmlformats-officedocument.spreadsheetml.printerSettings">
        <DigestMethod Algorithm="http://www.w3.org/2001/04/xmlenc#sha512"/>
        <DigestValue>GdEQDj4gvrTl9scN8EIAWY0/RFhzDQom/QHPBgS53nL15fk2qOb7maeY0pzQFJ5DZAenRjtRTglb/KyiO0QdgA==</DigestValue>
      </Reference>
      <Reference URI="/xl/printerSettings/printerSettings14.bin?ContentType=application/vnd.openxmlformats-officedocument.spreadsheetml.printerSettings">
        <DigestMethod Algorithm="http://www.w3.org/2001/04/xmlenc#sha512"/>
        <DigestValue>7PPzigBnXKIbmEyF9TxjoA5XJYPF6tUr/OofEM/hJCiWNyf184aNQ53+PujOC5HPO6QGP6m4vEK0alTxNWwq9w==</DigestValue>
      </Reference>
      <Reference URI="/xl/printerSettings/printerSettings15.bin?ContentType=application/vnd.openxmlformats-officedocument.spreadsheetml.printerSettings">
        <DigestMethod Algorithm="http://www.w3.org/2001/04/xmlenc#sha512"/>
        <DigestValue>GdEQDj4gvrTl9scN8EIAWY0/RFhzDQom/QHPBgS53nL15fk2qOb7maeY0pzQFJ5DZAenRjtRTglb/KyiO0QdgA==</DigestValue>
      </Reference>
      <Reference URI="/xl/printerSettings/printerSettings16.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17.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18.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19.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2.bin?ContentType=application/vnd.openxmlformats-officedocument.spreadsheetml.printerSettings">
        <DigestMethod Algorithm="http://www.w3.org/2001/04/xmlenc#sha512"/>
        <DigestValue>x8fsyKeU29XV4Vjxz2IBl3tNm7mETrTYXD1lAZQaW4LdoVxiE01ElAu9AbJzamW6iUbiSZEZIFL8tY6DvofucQ==</DigestValue>
      </Reference>
      <Reference URI="/xl/printerSettings/printerSettings20.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21.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22.bin?ContentType=application/vnd.openxmlformats-officedocument.spreadsheetml.printerSettings">
        <DigestMethod Algorithm="http://www.w3.org/2001/04/xmlenc#sha512"/>
        <DigestValue>xZedhIOYA83gqIm8Iomc3ZNaIOgPILOyDgvIyXgVTba5Xzz75/uSPJHbDK7PY0rE15/eG1JMz9cXLPmMYgXphw==</DigestValue>
      </Reference>
      <Reference URI="/xl/printerSettings/printerSettings23.bin?ContentType=application/vnd.openxmlformats-officedocument.spreadsheetml.printerSettings">
        <DigestMethod Algorithm="http://www.w3.org/2001/04/xmlenc#sha512"/>
        <DigestValue>rOg3lSF9oBJX3ikszLdQibPrJdWP3NiSzyzbXfwcaQ/A9NENr14bMiMS9JnzJSd3wHQikqfQ0Ipq81plcIwMTA==</DigestValue>
      </Reference>
      <Reference URI="/xl/printerSettings/printerSettings24.bin?ContentType=application/vnd.openxmlformats-officedocument.spreadsheetml.printerSettings">
        <DigestMethod Algorithm="http://www.w3.org/2001/04/xmlenc#sha512"/>
        <DigestValue>xZedhIOYA83gqIm8Iomc3ZNaIOgPILOyDgvIyXgVTba5Xzz75/uSPJHbDK7PY0rE15/eG1JMz9cXLPmMYgXphw==</DigestValue>
      </Reference>
      <Reference URI="/xl/printerSettings/printerSettings25.bin?ContentType=application/vnd.openxmlformats-officedocument.spreadsheetml.printerSettings">
        <DigestMethod Algorithm="http://www.w3.org/2001/04/xmlenc#sha512"/>
        <DigestValue>xZedhIOYA83gqIm8Iomc3ZNaIOgPILOyDgvIyXgVTba5Xzz75/uSPJHbDK7PY0rE15/eG1JMz9cXLPmMYgXphw==</DigestValue>
      </Reference>
      <Reference URI="/xl/printerSettings/printerSettings26.bin?ContentType=application/vnd.openxmlformats-officedocument.spreadsheetml.printerSettings">
        <DigestMethod Algorithm="http://www.w3.org/2001/04/xmlenc#sha512"/>
        <DigestValue>rOg3lSF9oBJX3ikszLdQibPrJdWP3NiSzyzbXfwcaQ/A9NENr14bMiMS9JnzJSd3wHQikqfQ0Ipq81plcIwMTA==</DigestValue>
      </Reference>
      <Reference URI="/xl/printerSettings/printerSettings27.bin?ContentType=application/vnd.openxmlformats-officedocument.spreadsheetml.printerSettings">
        <DigestMethod Algorithm="http://www.w3.org/2001/04/xmlenc#sha512"/>
        <DigestValue>xZedhIOYA83gqIm8Iomc3ZNaIOgPILOyDgvIyXgVTba5Xzz75/uSPJHbDK7PY0rE15/eG1JMz9cXLPmMYgXphw==</DigestValue>
      </Reference>
      <Reference URI="/xl/printerSettings/printerSettings3.bin?ContentType=application/vnd.openxmlformats-officedocument.spreadsheetml.printerSettings">
        <DigestMethod Algorithm="http://www.w3.org/2001/04/xmlenc#sha512"/>
        <DigestValue>x8fsyKeU29XV4Vjxz2IBl3tNm7mETrTYXD1lAZQaW4LdoVxiE01ElAu9AbJzamW6iUbiSZEZIFL8tY6DvofucQ==</DigestValue>
      </Reference>
      <Reference URI="/xl/printerSettings/printerSettings4.bin?ContentType=application/vnd.openxmlformats-officedocument.spreadsheetml.printerSettings">
        <DigestMethod Algorithm="http://www.w3.org/2001/04/xmlenc#sha512"/>
        <DigestValue>xZedhIOYA83gqIm8Iomc3ZNaIOgPILOyDgvIyXgVTba5Xzz75/uSPJHbDK7PY0rE15/eG1JMz9cXLPmMYgXphw==</DigestValue>
      </Reference>
      <Reference URI="/xl/printerSettings/printerSettings5.bin?ContentType=application/vnd.openxmlformats-officedocument.spreadsheetml.printerSettings">
        <DigestMethod Algorithm="http://www.w3.org/2001/04/xmlenc#sha512"/>
        <DigestValue>rOg3lSF9oBJX3ikszLdQibPrJdWP3NiSzyzbXfwcaQ/A9NENr14bMiMS9JnzJSd3wHQikqfQ0Ipq81plcIwMTA==</DigestValue>
      </Reference>
      <Reference URI="/xl/printerSettings/printerSettings6.bin?ContentType=application/vnd.openxmlformats-officedocument.spreadsheetml.printerSettings">
        <DigestMethod Algorithm="http://www.w3.org/2001/04/xmlenc#sha512"/>
        <DigestValue>xZedhIOYA83gqIm8Iomc3ZNaIOgPILOyDgvIyXgVTba5Xzz75/uSPJHbDK7PY0rE15/eG1JMz9cXLPmMYgXphw==</DigestValue>
      </Reference>
      <Reference URI="/xl/printerSettings/printerSettings7.bin?ContentType=application/vnd.openxmlformats-officedocument.spreadsheetml.printerSettings">
        <DigestMethod Algorithm="http://www.w3.org/2001/04/xmlenc#sha512"/>
        <DigestValue>GdEQDj4gvrTl9scN8EIAWY0/RFhzDQom/QHPBgS53nL15fk2qOb7maeY0pzQFJ5DZAenRjtRTglb/KyiO0QdgA==</DigestValue>
      </Reference>
      <Reference URI="/xl/printerSettings/printerSettings8.bin?ContentType=application/vnd.openxmlformats-officedocument.spreadsheetml.printerSettings">
        <DigestMethod Algorithm="http://www.w3.org/2001/04/xmlenc#sha512"/>
        <DigestValue>7PPzigBnXKIbmEyF9TxjoA5XJYPF6tUr/OofEM/hJCiWNyf184aNQ53+PujOC5HPO6QGP6m4vEK0alTxNWwq9w==</DigestValue>
      </Reference>
      <Reference URI="/xl/printerSettings/printerSettings9.bin?ContentType=application/vnd.openxmlformats-officedocument.spreadsheetml.printerSettings">
        <DigestMethod Algorithm="http://www.w3.org/2001/04/xmlenc#sha512"/>
        <DigestValue>GdEQDj4gvrTl9scN8EIAWY0/RFhzDQom/QHPBgS53nL15fk2qOb7maeY0pzQFJ5DZAenRjtRTglb/KyiO0QdgA==</DigestValue>
      </Reference>
      <Reference URI="/xl/sharedStrings.xml?ContentType=application/vnd.openxmlformats-officedocument.spreadsheetml.sharedStrings+xml">
        <DigestMethod Algorithm="http://www.w3.org/2001/04/xmlenc#sha512"/>
        <DigestValue>FmqZsk3DvnyWll3owACA+Ct/RVglfA1QJBB1Y1UZVyRffK3F1ByhIogEeaQVsS+Q5jwoZrvvWbF4R7+4ezboUA==</DigestValue>
      </Reference>
      <Reference URI="/xl/styles.xml?ContentType=application/vnd.openxmlformats-officedocument.spreadsheetml.styles+xml">
        <DigestMethod Algorithm="http://www.w3.org/2001/04/xmlenc#sha512"/>
        <DigestValue>3CuU/O7GIXDLMqrMHAz6Gu42/kRtF1Bl/zBor1E+4/Cxn+DL4kcWqTr3EGKncZqRnpRGg56hYtlqqV814je8Ug==</DigestValue>
      </Reference>
      <Reference URI="/xl/theme/theme1.xml?ContentType=application/vnd.openxmlformats-officedocument.theme+xml">
        <DigestMethod Algorithm="http://www.w3.org/2001/04/xmlenc#sha512"/>
        <DigestValue>76eo5ECoom53GHPvzbWL8z6vGMM214UT/S4gHnzUTDN7wmv0Fl5Cveh+fFnsv9P62p0uMT0hNTVNf07CavwI4Q==</DigestValue>
      </Reference>
      <Reference URI="/xl/workbook.xml?ContentType=application/vnd.openxmlformats-officedocument.spreadsheetml.sheet.main+xml">
        <DigestMethod Algorithm="http://www.w3.org/2001/04/xmlenc#sha512"/>
        <DigestValue>eqDHym1a0W0SrIM86sHVf2YeH/AKH76p6hEFvtqVXzwCyIMTWs/9EQw8KPchOa2sAyCpy6x+LfTpC0ciq0wMZg==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KI11nf4lIgQptqnpxJVo0+05eeDLjwjaxsbUx7boZehqSA9lgE5P5p9lfQMEYb7CE3OJ03Mb47yqUt5LaGugrA==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YIp4XyQkwB2E2oBmXVUoI9XbYH5MxFxuWAtv3QJe1rebfvP4GQv30/N2DUK6D3/D905ZPlhme0s0logwz7GiSA==</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Y4DaUCN0OgwSrLIaoKB8HhL/I9fnRrPYd0OhucH9COlpFtoVLP90VkoaQ5vOK+e/+ZIiK8ZD+W1B80jZjMEzvQ==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TCKjp31Zt8PbgW0aZUFCWElLZPE4wkHg81NBJBasod51JQ8d3zzE8kMvE/JXfI7jIAMO79c0aXTt5BmeebG0lw==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pQgFfXYDd1Y5p0Utk+s+S2Z0GCiWxhgyqvmIcO2rK7Z7WVqOCoWxLjNiGxsi1N79JqSuSLdmcUQqqG/0DGsksg==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SEnk5u+7W4N6nfkJSl6+Fw0yh5wXWjZ6mKJ3cNa25mrIxC8iN9GWsIWYSePsfl3+i0l/hJ5+J7V9C9v1QnWvVw==</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512"/>
        <DigestValue>jQXOkcekT/5+yXMsHeECFxn9ixSHTiLOovxTiHOWrRjDDVC1WBe88ehQNbZFSsqtfm+s5k6YrbF5lIJQCw5lRw==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512"/>
        <DigestValue>KpKS1rIvFQx14y0zCRLquzoYdL1C0mroRt8jSg0nCNs40eXCFappb8r6FmEBaqCEQ3hiqvbmk+F0/4jo0/Xd1A==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512"/>
        <DigestValue>Q8EAycjzcxIg06PE8xZZziQYuU/ivU2qynRnSN/4b76k6B3L9LycU1gx6IUX7gH25v2L4WcHSNCSnkUCivHzsg==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512"/>
        <DigestValue>P5rYM+CqU8V6RUkyWqPjkfuOrdBc08huROrg2iwlmsqChQZk/4s+AY5Bz2rIFZMNOuALQRHlLmY3YM3xnxWUog==</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512"/>
        <DigestValue>KF/jLrOAse5P7yu21/Mkj3d51WpYEkWKwE4JMzHPCqtoR0gAjVIuX/yJVY61cn4Y7SE94r2Lp588tvXQH4MEvw==</DigestValue>
      </Reference>
      <Reference URI="/xl/worksheets/sheet1.xml?ContentType=application/vnd.openxmlformats-officedocument.spreadsheetml.worksheet+xml">
        <DigestMethod Algorithm="http://www.w3.org/2001/04/xmlenc#sha512"/>
        <DigestValue>zHO5isagCiJv9uD9uoShPxytxitfJsUeBYB8/W8HawW85rRyh5oOHN4lALhb0XrvuUuMp5CNv7xG1Q83aPLA2Q==</DigestValue>
      </Reference>
      <Reference URI="/xl/worksheets/sheet10.xml?ContentType=application/vnd.openxmlformats-officedocument.spreadsheetml.worksheet+xml">
        <DigestMethod Algorithm="http://www.w3.org/2001/04/xmlenc#sha512"/>
        <DigestValue>uywJMYqwA7gXaGXELRowvxJ9/4uNaOV6dMiw3oJdiIhMGkfZFZKepNL1cONtNgO7u21Qnc9z0Jc4sqaCGXn53g==</DigestValue>
      </Reference>
      <Reference URI="/xl/worksheets/sheet11.xml?ContentType=application/vnd.openxmlformats-officedocument.spreadsheetml.worksheet+xml">
        <DigestMethod Algorithm="http://www.w3.org/2001/04/xmlenc#sha512"/>
        <DigestValue>r0j0RI4h2Qc5zPTIXgRaUpLOAvCFoKvGNXShwa5AnaT2OQytr8b682yp6pH45w5ebfOAuv3VsRV8teXKy00Elw==</DigestValue>
      </Reference>
      <Reference URI="/xl/worksheets/sheet12.xml?ContentType=application/vnd.openxmlformats-officedocument.spreadsheetml.worksheet+xml">
        <DigestMethod Algorithm="http://www.w3.org/2001/04/xmlenc#sha512"/>
        <DigestValue>Biq+yp1gwazrWfgLAi5O7uND2WObChF6tqoFuKnpAp771T7nTRFPNv0RtCpOlbVfsPxcY/lgNh6PaNS1RnDxoA==</DigestValue>
      </Reference>
      <Reference URI="/xl/worksheets/sheet13.xml?ContentType=application/vnd.openxmlformats-officedocument.spreadsheetml.worksheet+xml">
        <DigestMethod Algorithm="http://www.w3.org/2001/04/xmlenc#sha512"/>
        <DigestValue>cjEeC9Z4BrIp6tXXUELqfkdNZTiC6wXA3rEm44bsuIYAEJhm8AtWwYj5mLA4CmwVsaZ49aZHjLFZDXxHoloWGg==</DigestValue>
      </Reference>
      <Reference URI="/xl/worksheets/sheet2.xml?ContentType=application/vnd.openxmlformats-officedocument.spreadsheetml.worksheet+xml">
        <DigestMethod Algorithm="http://www.w3.org/2001/04/xmlenc#sha512"/>
        <DigestValue>EPDtXr+jrH4tNM2IkSEisPyV41zJwc9BGgzx1+jTznvlJT1u0pqtEloY4OopKdBvyoUVyLdzerMlGhLb264F7Q==</DigestValue>
      </Reference>
      <Reference URI="/xl/worksheets/sheet3.xml?ContentType=application/vnd.openxmlformats-officedocument.spreadsheetml.worksheet+xml">
        <DigestMethod Algorithm="http://www.w3.org/2001/04/xmlenc#sha512"/>
        <DigestValue>fPGXlYoRbL6fmeBwhjZSSrBkU+UbWaxdc/eKD2UXZQ38AzjqvcTvxPW3uACCelSL7p9lq8bgVzYlA3Cloer9Xg==</DigestValue>
      </Reference>
      <Reference URI="/xl/worksheets/sheet4.xml?ContentType=application/vnd.openxmlformats-officedocument.spreadsheetml.worksheet+xml">
        <DigestMethod Algorithm="http://www.w3.org/2001/04/xmlenc#sha512"/>
        <DigestValue>Os8V3yxAEbUlH5+r5lY1U/EnmdFTAhwRyIu5lyXRFe1R+AO5iYnoEK0FT+9yBtQBMxWCce3MVT+/HpLJmxg8Dg==</DigestValue>
      </Reference>
      <Reference URI="/xl/worksheets/sheet5.xml?ContentType=application/vnd.openxmlformats-officedocument.spreadsheetml.worksheet+xml">
        <DigestMethod Algorithm="http://www.w3.org/2001/04/xmlenc#sha512"/>
        <DigestValue>kEZxqfMnkb66QQwzvsqQhJNUU2Ji2GiOPZa6qgG3dTLvD5DjZyphjMWfDBTDlAJAD1Pfs6aoQWJuUhlP1/Fgaw==</DigestValue>
      </Reference>
      <Reference URI="/xl/worksheets/sheet6.xml?ContentType=application/vnd.openxmlformats-officedocument.spreadsheetml.worksheet+xml">
        <DigestMethod Algorithm="http://www.w3.org/2001/04/xmlenc#sha512"/>
        <DigestValue>3F+MSLsz8YC0SWWkfAG3ymeaH0FjgzYrTiJB+ouCfbE4ag7jzQWxPetMPy97jIZwsyROz+zYxCRnTDkuaWPg3Q==</DigestValue>
      </Reference>
      <Reference URI="/xl/worksheets/sheet7.xml?ContentType=application/vnd.openxmlformats-officedocument.spreadsheetml.worksheet+xml">
        <DigestMethod Algorithm="http://www.w3.org/2001/04/xmlenc#sha512"/>
        <DigestValue>KJoOmIQOeVQlbWXjQnEUWHj+JNxV4RgNWqlmu+ssVE5HZqwkeAAHDu58eLK2Bn9ArsEV4TGnMUCHICv7omqO2Q==</DigestValue>
      </Reference>
      <Reference URI="/xl/worksheets/sheet8.xml?ContentType=application/vnd.openxmlformats-officedocument.spreadsheetml.worksheet+xml">
        <DigestMethod Algorithm="http://www.w3.org/2001/04/xmlenc#sha512"/>
        <DigestValue>eeany/8rlC5Cxv1QHsMkqEYqN+2hzvpxI2SR5XlvgiomtROrE7szWGgREkQ5bX/RjCeiE5m1P23F3KEBeQh6Cw==</DigestValue>
      </Reference>
      <Reference URI="/xl/worksheets/sheet9.xml?ContentType=application/vnd.openxmlformats-officedocument.spreadsheetml.worksheet+xml">
        <DigestMethod Algorithm="http://www.w3.org/2001/04/xmlenc#sha512"/>
        <DigestValue>fZq4RG5V1QOo2wSeSAzg2HuvSmb8L0k+uw0Tnzxjd5nNTSXK6+xiKH3LwgsvPp4AZgBcQX/9Iod19TpnIoXp7w==</DigestValue>
      </Reference>
    </Manifest>
    <SignatureProperties>
      <SignatureProperty Id="idSignatureTime" Target="#idPackageSignature">
        <mdssi:SignatureTime xmlns:mdssi="http://schemas.openxmlformats.org/package/2006/digital-signature">
          <mdssi:Format>YYYY-MM-DDThh:mm:ssTZD</mdssi:Format>
          <mdssi:Value>2025-03-31T16:56:14Z</mdssi:Value>
        </mdssi:SignatureTime>
      </SignatureProperty>
    </SignatureProperties>
  </Object>
  <Object Id="idOfficeObject">
    <SignatureProperties>
      <SignatureProperty Id="idOfficeV1Details" Target="#idPackageSignature">
        <SignatureInfoV1 xmlns="http://schemas.microsoft.com/office/2006/digsig">
          <SetupID>{9A30DD30-D3E3-4741-BE50-A0860E0B8C9D}</SetupID>
          <SignatureText>César Coll</SignatureText>
          <SignatureImage/>
          <SignatureComments/>
          <WindowsVersion>10.0</WindowsVersion>
          <OfficeVersion>16.0.18429/26</OfficeVersion>
          <ApplicationVersion>16.0.18429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2025-03-31T16:56:14Z</xd:SigningTime>
          <xd:SigningCertificate>
            <xd:Cert>
              <xd:CertDigest>
                <DigestMethod Algorithm="http://www.w3.org/2001/04/xmlenc#sha512"/>
                <DigestValue>XtKtV3m+YO6E700pyqpWGUlpZSjdM+zptCgw9wVgN58nLHEsrX9o5pl7k08WrX5CYiF/4e7ScEB33mHsrKXVSg==</DigestValue>
              </xd:CertDigest>
              <xd:IssuerSerial>
                <X509IssuerName>SERIALNUMBER=RUC80080610-7, CN=CODE100 S.A., OU=Prestador Cualificado de Servicios de Confianza, O=ICPP, C=PY</X509IssuerName>
                <X509SerialNumber>44638678764348640685699271912132161356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8BAAB/AAAAAAAAAAAAAAAYIQAAjw8AACBFTUYAAAEANBkAAJoAAAAGAAAAAAAAAAAAAAAAAAAAgAcAADgEAABWAgAAUAEAAAAAAAAAAAAAAAAAAPAfCQCAIAUACgAAABAAAAAAAAAAAAAAAEsAAAAQAAAAAAAAAAUAAAAeAAAAGAAAAAAAAAAAAAAAEAEAAIAAAAAnAAAAGAAAAAEAAAAAAAAAAAAAAAAAAAAlAAAADAAAAAEAAABMAAAAZAAAAAAAAAAAAAAADwEAAH8AAAAAAAAAAAAAAB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PAQAAfwAAAAAAAAAAAAAAEAEAAIAAAAAhAPAAAAAAAAAAAAAAAIA/AAAAAAAAAAAAAIA/AAAAAAAAAAAAAAAAAAAAAAAAAAAAAAAAAAAAAAAAAAAlAAAADAAAAAAAAIAoAAAADAAAAAEAAAAnAAAAGAAAAAEAAAAAAAAA8PDwAAAAAAAlAAAADAAAAAEAAABMAAAAZAAAAAAAAAAAAAAADwEAAH8AAAAAAAAAAAAAABABAACAAAAAIQDwAAAAAAAAAAAAAACAPwAAAAAAAAAAAACAPwAAAAAAAAAAAAAAAAAAAAAAAAAAAAAAAAAAAAAAAAAAJQAAAAwAAAAAAACAKAAAAAwAAAABAAAAJwAAABgAAAABAAAAAAAAAPDw8AAAAAAAJQAAAAwAAAABAAAATAAAAGQAAAAAAAAAAAAAAA8BAAB/AAAAAAAAAAAAAAAQAQAAgAAAACEA8AAAAAAAAAAAAAAAgD8AAAAAAAAAAAAAgD8AAAAAAAAAAAAAAAAAAAAAAAAAAAAAAAAAAAAAAAAAACUAAAAMAAAAAAAAgCgAAAAMAAAAAQAAACcAAAAYAAAAAQAAAAAAAADw8PAAAAAAACUAAAAMAAAAAQAAAEwAAABkAAAAAAAAAAAAAAAPAQAAfwAAAAAAAAAAAAAAEAEAAIAAAAAhAPAAAAAAAAAAAAAAAIA/AAAAAAAAAAAAAIA/AAAAAAAAAAAAAAAAAAAAAAAAAAAAAAAAAAAAAAAAAAAlAAAADAAAAAAAAIAoAAAADAAAAAEAAAAnAAAAGAAAAAEAAAAAAAAA////AAAAAAAlAAAADAAAAAEAAABMAAAAZAAAAAAAAAAAAAAADwEAAH8AAAAAAAAAAAAAABABAACAAAAAIQDwAAAAAAAAAAAAAACAPwAAAAAAAAAAAACAPwAAAAAAAAAAAAAAAAAAAAAAAAAAAAAAAAAAAAAAAAAAJQAAAAwAAAAAAACAKAAAAAwAAAABAAAAJwAAABgAAAABAAAAAAAAAP///wAAAAAAJQAAAAwAAAABAAAATAAAAGQAAAAAAAAAAAAAAA8BAAB/AAAAAAAAAAAAAAAQ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WMGPA9Be23XwzpADJmlRYnV3IAD+////CMSPA1+jZV0AAAAAAAAACAAAAAAAAAAA+GQKBgIAAADhu19duKRlXRgblgOHo2VdAAAAAAgSGhVwibIFAgAAAOG7X10AQAAAQaRlXQAAAABwibIFAgAAAOG7X10AAAAAAAAAAAAAAAAAwo8DAAAAAE4AZQB0AFUASQBfAEgAaQBkAGQAUwBPAEYAVABXAEEAUgBFAFwATQD4jOOYYMKPA32UK3cAANt1VMKPAwAAAABcwo8DAAAAAJUbomEAANt1AAAAABMAFAAmaVFi0F7bdXTCjwME+Kt1AAAAAAAAAADoxNx1ZHYACAAAAAAlAAAADAAAAAEAAAAYAAAADAAAAAAAAAASAAAADAAAAAEAAAAeAAAAGAAAAMMAAAAEAAAA9wAAABEAAAAlAAAADAAAAAEAAABUAAAAhAAAAMQAAAAEAAAA9QAAABAAAAABAAAAqyr5QY7j+EHEAAAABAAAAAkAAABMAAAAAAAAAAAAAAAAAAAA//////////9gAAAAMwAxAC8AMwAvADIAMAAyADUAbAAGAAAABgAAAAQAAAAGAAAABAAAAAYAAAAGAAAABgAAAAYAAABLAAAAQAAAADAAAAAFAAAAIAAAAAEAAAABAAAAEAAAAAAAAAAAAAAAEAEAAIAAAAAAAAAAAAAAABABAACAAAAAUgAAAHABAAACAAAAEAAAAAcAAAAAAAAAAAAAALwCAAAAAAAAAQICIlMAeQBzAHQAZQBtAAAAAAAAAAAAAAAAAAAAAAAAAAAAAAAAAAAAAAAAAAAAAAAAAAAAAAAAAAAAAAAAAAAAAAAAAAAA3GetdwkAAACA5JADAAAAAPDOkAPwzpAD/GhRYgAAAACVG6JhCQAAAAAAAAAAAAAAAAAAAAAAAADYz5ADAAAAAAAAAAAAAAAAAAAAAAAAAAAAAAAAAAAAAAAAAAAAAAAAAAAAAAAAAAAAAAAAAAAAAAAAAAAAAAAAkN2PAwAA45h0Zrd3hN6PAxjTqXfwzpADlRuiYQAAAAAo1Kl3//8AAAAAAAAL1al3C9Wpd7TejwO43o8D/GhRYgAAAAAAAAAABwAAAAAAAAAh+Cp3CQAAAAcAAADs3o8D7N6PAwACAAD8////AQAAAAAAAAAAAAAAAAAAAAAAAADoxNx1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5xQAAAAAAAAAAAAAXQMCAAAABgAAAAUAAAAAAF0DzAFdAwAAAAAgAAAABCVdAwAAAAAAAJADACVdA3xS5l2sh44D/l6pdwAAAAD+Xql3AAAAAAAAAAAgAAAAFAAAAOBbbB/Ih44DXTeIbQAAkAMAAAAAIAAAAMByLhWgDwAAAACOA8TGY10gAAAAAQAAAM9zZV3JQKsXAwAAAG9zZV0ERNxdjUSrF1zJ3F00iI4DwHIuFf////8AAAAAp9dsXQAAAAAAAAAAIfgqd5CMjgMGAAAAOImOAziJjgMAAgAA/P///wEAAAAAAAAAAAAAAAAAAAAAAAAAAAAAAAAAAABkdgAIAAAAACUAAAAMAAAAAwAAABgAAAAMAAAAAAAAABIAAAAMAAAAAQAAABYAAAAMAAAACAAAAFQAAABUAAAACgAAACcAAAAeAAAASgAAAAEAAACrKvlBjuP4QQoAAABLAAAAAQAAAEwAAAAEAAAACQAAACcAAAAgAAAASwAAAFAAAABYAHM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HAAAABHAAAAKQAAADMAAABIAAAAFQAAACEA8AAAAAAAAAAAAAAAgD8AAAAAAAAAAAAAgD8AAAAAAAAAAAAAAAAAAAAAAAAAAAAAAAAAAAAAAAAAACUAAAAMAAAAAAAAgCgAAAAMAAAABAAAAFIAAABwAQAABAAAAPD///8AAAAAAAAAAAAAAACQAQAAAAAAAQAAAABzAGUAZwBvAGUAIAB1AGkAAAAAAAAAAAAAAAAAAAAAAAAAAAAAAAAAAAAAAAAAAAAAAAAAAAAAAAAAAAAAAAAAAAAAALSIjgMgDQCEAAAAAMDpqqIIiI4DAOSqYYjl5AWQzAQVmUSrFwIAAADIiY4DJ8V/Xf/////UiY4DD2BqXVlFqxctAAAAqI6OA+dbal2I5eQFAAAAAAAAAAAAAABA1O7cXQAAAEIBS6sXcERvGAEAAAA0io4DoPEeGAAAAAAAAI4DAAAAACAAAAAAAAAAAgAAAAgAAAAHAAAAkMwEFTQv6BQBAAAAAAAAAEyLjgNMi44DmbpmXfCvsQUJAAAAAACrFwkAAAAAAAAAIfgqdxAAkAEJAAAAzImOA8yJjgMAAgAA/P///wEAAAAAAAAAAAAAAAAAAAAAAAAA6MTcdWR2AAgAAAAAJQAAAAwAAAAEAAAAGAAAAAwAAAAAAAAAEgAAAAwAAAABAAAAHgAAABgAAAApAAAAMwAAAHEAAABIAAAAJQAAAAwAAAAEAAAAVAAAAIgAAAAqAAAAMwAAAG8AAABHAAAAAQAAAKsq+UGO4/hBKgAAADMAAAAKAAAATAAAAAAAAAAAAAAAAAAAAP//////////YAAAAEMA6QBzAGEAcgAgAEMAbwBsAGwACgAAAAgAAAAHAAAACAAAAAYAAAAEAAAACgAAAAkAAAAEAAAABAAAAEsAAABAAAAAMAAAAAUAAAAgAAAAAQAAAAEAAAAQAAAAAAAAAAAAAAAQAQAAgAAAAAAAAAAAAAAAEAEAAIAAAAAlAAAADAAAAAIAAAAnAAAAGAAAAAUAAAAAAAAA////AAAAAAAlAAAADAAAAAUAAABMAAAAZAAAAAAAAABQAAAADwEAAHwAAAAAAAAAUAAAABA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cAAAAYAAAABQAAAAAAAAD///8AAAAAACUAAAAMAAAABQAAAEwAAABkAAAACQAAAGAAAAD/AAAAbAAAAAkAAABgAAAA9wAAAA0AAAAhAPAAAAAAAAAAAAAAAIA/AAAAAAAAAAAAAIA/AAAAAAAAAAAAAAAAAAAAAAAAAAAAAAAAAAAAAAAAAAAlAAAADAAAAAAAAIAoAAAADAAAAAUAAAAnAAAAGAAAAAUAAAAAAAAA////AAAAAAAlAAAADAAAAAUAAABMAAAAZAAAAAkAAABwAAAABgEAAHwAAAAJAAAAcAAAAP4AAAANAAAAIQDwAAAAAAAAAAAAAACAPwAAAAAAAAAAAACAPwAAAAAAAAAAAAAAAAAAAAAAAAAAAAAAAAAAAAAAAAAAJQAAAAwAAAAAAACAKAAAAAwAAAAFAAAAJQAAAAwAAAABAAAAGAAAAAwAAAAAAAAAEgAAAAwAAAABAAAAFgAAAAwAAAAAAAAAVAAAAEQBAAAKAAAAcAAAAAUBAAB8AAAAAQAAAKsq+UGO4/hBCgAAAHAAAAApAAAATAAAAAQAAAAJAAAAcAAAAAcBAAB9AAAAoAAAAEYAaQByAG0AYQBkAG8AIABwAG8AcgA6ACAAQwBFAFMAQQBSACAARQBEAFUAQQBSAEQATwAgAEMATwBMAEwAIABSAE8ARABSAEkARwBVAEUAWgAAAAYAAAADAAAABAAAAAkAAAAGAAAABwAAAAcAAAADAAAABwAAAAcAAAAEAAAAAwAAAAMAAAAHAAAABgAAAAYAAAAHAAAABwAAAAMAAAAGAAAACAAAAAgAAAAHAAAABwAAAAgAAAAJAAAAAwAAAAcAAAAJAAAABQAAAAUAAAADAAAABwAAAAkAAAAIAAAABwAAAAMAAAAIAAAACAAAAAYAAAAGAAAAFgAAAAwAAAAAAAAAJQAAAAwAAAACAAAADgAAABQAAAAAAAAAEAAAABQAAAA=</Object>
  <Object Id="idInvalidSigLnImg">AQAAAGwAAAAAAAAAAAAAAA8BAAB/AAAAAAAAAAAAAAAYIQAAjw8AACBFTUYAAAEA1BwAAKAAAAAGAAAAAAAAAAAAAAAAAAAAgAcAADgEAABWAgAAUAEAAAAAAAAAAAAAAAAAAPAfCQCAIAUACgAAABAAAAAAAAAAAAAAAEsAAAAQAAAAAAAAAAUAAAAeAAAAGAAAAAAAAAAAAAAAEAEAAIAAAAAnAAAAGAAAAAEAAAAAAAAAAAAAAAAAAAAlAAAADAAAAAEAAABMAAAAZAAAAAAAAAAAAAAADwEAAH8AAAAAAAAAAAAAAB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PAQAAfwAAAAAAAAAAAAAAEAEAAIAAAAAhAPAAAAAAAAAAAAAAAIA/AAAAAAAAAAAAAIA/AAAAAAAAAAAAAAAAAAAAAAAAAAAAAAAAAAAAAAAAAAAlAAAADAAAAAAAAIAoAAAADAAAAAEAAAAnAAAAGAAAAAEAAAAAAAAA8PDwAAAAAAAlAAAADAAAAAEAAABMAAAAZAAAAAAAAAAAAAAADwEAAH8AAAAAAAAAAAAAABABAACAAAAAIQDwAAAAAAAAAAAAAACAPwAAAAAAAAAAAACAPwAAAAAAAAAAAAAAAAAAAAAAAAAAAAAAAAAAAAAAAAAAJQAAAAwAAAAAAACAKAAAAAwAAAABAAAAJwAAABgAAAABAAAAAAAAAPDw8AAAAAAAJQAAAAwAAAABAAAATAAAAGQAAAAAAAAAAAAAAA8BAAB/AAAAAAAAAAAAAAAQAQAAgAAAACEA8AAAAAAAAAAAAAAAgD8AAAAAAAAAAAAAgD8AAAAAAAAAAAAAAAAAAAAAAAAAAAAAAAAAAAAAAAAAACUAAAAMAAAAAAAAgCgAAAAMAAAAAQAAACcAAAAYAAAAAQAAAAAAAADw8PAAAAAAACUAAAAMAAAAAQAAAEwAAABkAAAAAAAAAAAAAAAPAQAAfwAAAAAAAAAAAAAAEAEAAIAAAAAhAPAAAAAAAAAAAAAAAIA/AAAAAAAAAAAAAIA/AAAAAAAAAAAAAAAAAAAAAAAAAAAAAAAAAAAAAAAAAAAlAAAADAAAAAAAAIAoAAAADAAAAAEAAAAnAAAAGAAAAAEAAAAAAAAA////AAAAAAAlAAAADAAAAAEAAABMAAAAZAAAAAAAAAAAAAAADwEAAH8AAAAAAAAAAAAAABABAACAAAAAIQDwAAAAAAAAAAAAAACAPwAAAAAAAAAAAACAPwAAAAAAAAAAAAAAAAAAAAAAAAAAAAAAAAAAAAAAAAAAJQAAAAwAAAAAAACAKAAAAAwAAAABAAAAJwAAABgAAAABAAAAAAAAAP///wAAAAAAJQAAAAwAAAABAAAATAAAAGQAAAAAAAAAAAAAAA8BAAB/AAAAAAAAAAAAAAAQ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0AAAAAAcKDQcKDQcJDQ4WMShFrjFU1TJV1gECBAIDBAECBQoRKyZBowsTMWUAAAAAfqbJd6PIeqDCQFZ4JTd0Lk/HMVPSGy5uFiE4GypVJ0KnHjN9AAABQgAAAACcz+7S6ffb7fnC0t1haH0hMm8aLXIuT8ggOIwoRKslP58cK08AAAF4AAAAAMHg9P///////////+bm5k9SXjw/SzBRzTFU0y1NwSAyVzFGXwEBAgAACA8mnM/u69/SvI9jt4tgjIR9FBosDBEjMVTUMlXWMVPRKUSeDxk4AAAARX4AAADT6ff///////+Tk5MjK0krSbkvUcsuT8YVJFoTIFIrSbgtTcEQHEcAAAAAAJzP7vT6/bTa8kRleixHhy1Nwi5PxiQtTnBwcJKSki81SRwtZAgOIwBkAAAAweD02+35gsLqZ5q6Jz1jNEJyOUZ4qamp+/v7////wdPeVnCJAQECQX4AAACv1/Ho8/ubzu6CwuqMudS3u769vb3////////////L5fZymsABAgMAAAAAAK/X8fz9/uLx+snk9uTy+vz9/v///////////////8vl9nKawAECA4YRAAAAotHvtdryxOL1xOL1tdry0+r32+350+r3tdryxOL1pdPvc5rAAQIDAAAAAABpj7ZnjrZqj7Zqj7ZnjrZtkbdukrdtkbdnjrZqj7ZojrZ3rdUCAwQAdQ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AAFjBjwPQXtt18M6QAyZpUWJ1dyAA/v///wjEjwNfo2VdAAAAAAAAAAgAAAAAAAAAAPhkCgYCAAAA4btfXbikZV0YG5YDh6NlXQAAAAAIEhoVcImyBQIAAADhu19dAEAAAEGkZV0AAAAAcImyBQIAAADhu19dAAAAAAAAAAAAAAAAAMKPAwAAAABOAGUAdABVAEkAXwBIAGkAZABkAFMATwBGAFQAVwBBAFIARQBcAE0A+IzjmGDCjwN9lCt3AADbdVTCjwMAAAAAXMKPAwAAAACVG6JhAADbdQAAAAATABQAJmlRYtBe23V0wo8DBPirdQAAAAAAAAAA6MTcdWR2AAgAAAAAJQAAAAwAAAABAAAAGAAAAAwAAAD/AAAAEgAAAAwAAAABAAAAHgAAABgAAAAiAAAABAAAAHIAAAARAAAAJQAAAAwAAAABAAAAVAAAAKgAAAAjAAAABAAAAHAAAAAQAAAAAQAAAKsq+UGO4/hBIwAAAAQAAAAPAAAATAAAAAAAAAAAAAAAAAAAAP//////////bAAAAEYAaQByAG0AYQAgAG4AbwAgAHYA4QBsAGkAZABhAIA/BgAAAAMAAAAEAAAACQAAAAYAAAADAAAABwAAAAcAAAADAAAABQAAAAYAAAADAAAAAwAAAAcAAAAGAAAASwAAAEAAAAAwAAAABQAAACAAAAABAAAAAQAAABAAAAAAAAAAAAAAABABAACAAAAAAAAAAAAAAAAQAQAAgAAAAFIAAABwAQAAAgAAABAAAAAHAAAAAAAAAAAAAAC8AgAAAAAAAAECAiJTAHkAcwB0AGUAbQAAAAAAAAAAAAAAAAAAAAAAAAAAAAAAAAAAAAAAAAAAAAAAAAAAAAAAAAAAAAAAAAAAAAAAAAAAANxnrXcJAAAAgOSQAwAAAADwzpAD8M6QA/xoUWIAAAAAlRuiYQkAAAAAAAAAAAAAAAAAAAAAAAAA2M+QAwAAAAAAAAAAAAAAAAAAAAAAAAAAAAAAAAAAAAAAAAAAAAAAAAAAAAAAAAAAAAAAAAAAAAAAAAAAAAAAAJDdjwMAAOOYdGa3d4TejwMY06l38M6QA5UbomEAAAAAKNSpd///AAAAAAAAC9WpdwvVqXe03o8DuN6PA/xoUWIAAAAAAAAAAAcAAAAAAAAAIfgqdwkAAAAHAAAA7N6PA+zejwMAAgAA/P///wEAAAAAAAAAAAAAAAAAAAAAAAAA6MTcdW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OcUAAAAAAAAAAAAAF0DAgAAAAYAAAAFAAAAAABdA8wBXQMAAAAAIAAAAAQlXQMAAAAAAACQAwAlXQN8UuZdrIeOA/5eqXcAAAAA/l6pdwAAAAAAAAAAIAAAABQAAADgW2wfyIeOA103iG0AAJADAAAAACAAAADAci4VoA8AAAAAjgPExmNdIAAAAAEAAADPc2VdyUCrFwMAAABvc2VdBETcXY1EqxdcydxdNIiOA8ByLhX/////AAAAAKfXbF0AAAAAAAAAACH4KneQjI4DBgAAADiJjgM4iY4DAAIAAPz///8BAAAAAAAAAAAAAAAAAAAAAAAAAAAAAAAAAAAAZHYACAAAAAAlAAAADAAAAAMAAAAYAAAADAAAAAAAAAASAAAADAAAAAEAAAAWAAAADAAAAAgAAABUAAAAVAAAAAoAAAAnAAAAHgAAAEoAAAABAAAAqyr5QY7j+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BwAAAARwAAACkAAAAzAAAASAAAABUAAAAhAPAAAAAAAAAAAAAAAIA/AAAAAAAAAAAAAIA/AAAAAAAAAAAAAAAAAAAAAAAAAAAAAAAAAAAAAAAAAAAlAAAADAAAAAAAAIAoAAAADAAAAAQAAABSAAAAcAEAAAQAAADw////AAAAAAAAAAAAAAAAkAEAAAAAAAEAAAAAcwBlAGcAbwBlACAAdQBpAAAAAAAAAAAAAAAAAAAAAAAAAAAAAAAAAAAAAAAAAAAAAAAAAAAAAAAAAAAAAAAAAAAAAAC0iI4DIA0AhAAAAADA6aqiCIiOAwDkqmGI5eQFkMwEFZlEqxcCAAAAyImOAyfFf13/////1ImOAw9gal1ZRasXLQAAAKiOjgPnW2pdiOXkBQAAAAAAAAAAAAAAQNTu3F0AAABCAUurF3BEbxgBAAAANIqOA6DxHhgAAAAAAACOAwAAAAAgAAAAAAAAAAIAAAAIAAAABwAAAJDMBBU0L+gUAQAAAAAAAABMi44DTIuOA5m6Zl3wr7EFCQAAAAAAqxcJAAAAAAAAACH4KncQAJABCQAAAMyJjgPMiY4DAAIAAPz///8BAAAAAAAAAAAAAAAAAAAAAAAAAOjE3HVkdgAIAAAAACUAAAAMAAAABAAAABgAAAAMAAAAAAAAABIAAAAMAAAAAQAAAB4AAAAYAAAAKQAAADMAAABxAAAASAAAACUAAAAMAAAABAAAAFQAAACIAAAAKgAAADMAAABvAAAARwAAAAEAAACrKvlBjuP4QSoAAAAzAAAACgAAAEwAAAAAAAAAAAAAAAAAAAD//////////2AAAABDAOkAcwBhAHIAIABDAG8AbABsAAoAAAAIAAAABwAAAAgAAAAGAAAABAAAAAoAAAAJAAAABAAAAAQAAABLAAAAQAAAADAAAAAFAAAAIAAAAAEAAAABAAAAEAAAAAAAAAAAAAAAEAEAAIAAAAAAAAAAAAAAABABAACAAAAAJQAAAAwAAAACAAAAJwAAABgAAAAFAAAAAAAAAP///wAAAAAAJQAAAAwAAAAFAAAATAAAAGQAAAAAAAAAUAAAAA8BAAB8AAAAAAAAAFAAAAAQ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nAAAAGAAAAAUAAAAAAAAA////AAAAAAAlAAAADAAAAAUAAABMAAAAZAAAAAkAAABgAAAA/wAAAGwAAAAJAAAAYAAAAPcAAAANAAAAIQDwAAAAAAAAAAAAAACAPwAAAAAAAAAAAACAPwAAAAAAAAAAAAAAAAAAAAAAAAAAAAAAAAAAAAAAAAAAJQAAAAwAAAAAAACAKAAAAAwAAAAFAAAAJwAAABgAAAAFAAAAAAAAAP///wAAAAAAJQAAAAwAAAAFAAAATAAAAGQAAAAJAAAAcAAAAAYBAAB8AAAACQAAAHAAAAD+AAAADQAAACEA8AAAAAAAAAAAAAAAgD8AAAAAAAAAAAAAgD8AAAAAAAAAAAAAAAAAAAAAAAAAAAAAAAAAAAAAAAAAACUAAAAMAAAAAAAAgCgAAAAMAAAABQAAACUAAAAMAAAAAQAAABgAAAAMAAAAAAAAABIAAAAMAAAAAQAAABYAAAAMAAAAAAAAAFQAAABEAQAACgAAAHAAAAAFAQAAfAAAAAEAAACrKvlBjuP4QQoAAABwAAAAKQAAAEwAAAAEAAAACQAAAHAAAAAHAQAAfQAAAKAAAABGAGkAcgBtAGEAZABvACAAcABvAHIAOgAgAEMARQBTAEEAUgAgAEUARABVAEEAUgBEAE8AIABDAE8ATABMACAAUgBPAEQAUgBJAEcAVQBFAFoAAAAGAAAAAwAAAAQAAAAJAAAABgAAAAcAAAAHAAAAAwAAAAcAAAAHAAAABAAAAAMAAAADAAAABwAAAAYAAAAGAAAABwAAAAcAAAADAAAABgAAAAgAAAAIAAAABwAAAAcAAAAIAAAACQAAAAMAAAAHAAAACQAAAAUAAAAFAAAAAwAAAAcAAAAJAAAACAAAAAcAAAADAAAACAAAAAgAAAAGAAAABgAAABYAAAAMAAAAAAAAACUAAAAMAAAAAgAAAA4AAAAUAAAAAAAAABAAAAAU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CC996CBBA56EB418438F29A3CAB1EBC" ma:contentTypeVersion="4" ma:contentTypeDescription="Crear nuevo documento." ma:contentTypeScope="" ma:versionID="d9ae7af6b435dd97b163f062ea56d0ff">
  <xsd:schema xmlns:xsd="http://www.w3.org/2001/XMLSchema" xmlns:xs="http://www.w3.org/2001/XMLSchema" xmlns:p="http://schemas.microsoft.com/office/2006/metadata/properties" xmlns:ns2="d1b841ac-6c98-44ae-9081-9f541cd62c02" targetNamespace="http://schemas.microsoft.com/office/2006/metadata/properties" ma:root="true" ma:fieldsID="05b062a689d6b3361f7dbb1d99923acb" ns2:_="">
    <xsd:import namespace="d1b841ac-6c98-44ae-9081-9f541cd62c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841ac-6c98-44ae-9081-9f541cd62c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DAEMSEngagementItemInfo xmlns="http://schemas.microsoft.com/DAEMSEngagementItemInfoXML">
  <EngagementID>5000007028</EngagementID>
  <LogicalEMSServerID>-109903338106937214</LogicalEMSServerID>
  <WorkingPaperID>3857782008800000607</WorkingPaperID>
</DAEMSEngagementItemInfo>
</file>

<file path=customXml/item5.xml>��< ? x m l   v e r s i o n = " 1 . 0 "   e n c o d i n g = " u t f - 1 6 " ? > < P a r t M a p   x m l n s : x s i = " h t t p : / / w w w . w 3 . o r g / 2 0 0 1 / X M L S c h e m a - i n s t a n c e "   x m l n s : x s d = " h t t p : / / w w w . w 3 . o r g / 2 0 0 1 / X M L S c h e m a " >  
     < P a r t s >  
         < P a r t I t e m >  
             < P r o p e r t y N a m e > T B L i n k T y p e L i n k H i g h l i g h t < / P r o p e r t y N a m e >  
             < V a l u e > T r u e < / V a l u e >  
         < / P a r t I t e m >  
         < P a r t I t e m >  
             < P r o p e r t y N a m e > D A L i n k T y p e L i n k H i g h l i g h t < / P r o p e r t y N a m e >  
             < V a l u e > T r u e < / V a l u e >  
         < / P a r t I t e m >  
     < / P a r t s >  
 < / P a r t M a p > 
</file>

<file path=customXml/itemProps1.xml><?xml version="1.0" encoding="utf-8"?>
<ds:datastoreItem xmlns:ds="http://schemas.openxmlformats.org/officeDocument/2006/customXml" ds:itemID="{E7A10789-D6AE-4528-A970-C2433276B9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b841ac-6c98-44ae-9081-9f541cd62c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DCC95-63FA-45C9-A183-792F77F06ADC}">
  <ds:schemaRefs>
    <ds:schemaRef ds:uri="http://schemas.microsoft.com/sharepoint/v3/contenttype/forms"/>
  </ds:schemaRefs>
</ds:datastoreItem>
</file>

<file path=customXml/itemProps3.xml><?xml version="1.0" encoding="utf-8"?>
<ds:datastoreItem xmlns:ds="http://schemas.openxmlformats.org/officeDocument/2006/customXml" ds:itemID="{60E6BCD2-5FF8-4228-806A-64630D268C28}">
  <ds:schemaRefs>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http://www.w3.org/XML/1998/namespace"/>
    <ds:schemaRef ds:uri="d1b841ac-6c98-44ae-9081-9f541cd62c02"/>
    <ds:schemaRef ds:uri="http://purl.org/dc/dcmitype/"/>
    <ds:schemaRef ds:uri="http://schemas.microsoft.com/office/2006/metadata/properties"/>
  </ds:schemaRefs>
</ds:datastoreItem>
</file>

<file path=customXml/itemProps4.xml><?xml version="1.0" encoding="utf-8"?>
<ds:datastoreItem xmlns:ds="http://schemas.openxmlformats.org/officeDocument/2006/customXml" ds:itemID="{6CB7CD63-19F5-45D2-8CF7-EE712EC7D985}">
  <ds:schemaRefs>
    <ds:schemaRef ds:uri="http://schemas.microsoft.com/DAEMSEngagementItemInfoXML"/>
  </ds:schemaRefs>
</ds:datastoreItem>
</file>

<file path=customXml/itemProps5.xml><?xml version="1.0" encoding="utf-8"?>
<ds:datastoreItem xmlns:ds="http://schemas.openxmlformats.org/officeDocument/2006/customXml" ds:itemID="{9EE91FA5-E0D8-496D-80A4-E13D507CFDE1}">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8</vt:i4>
      </vt:variant>
    </vt:vector>
  </HeadingPairs>
  <TitlesOfParts>
    <vt:vector size="21" baseType="lpstr">
      <vt:lpstr>Portada</vt:lpstr>
      <vt:lpstr>Información General</vt:lpstr>
      <vt:lpstr>BG</vt:lpstr>
      <vt:lpstr>EERR</vt:lpstr>
      <vt:lpstr>VPN</vt:lpstr>
      <vt:lpstr>EFE</vt:lpstr>
      <vt:lpstr>CA EF</vt:lpstr>
      <vt:lpstr>Sheet1</vt:lpstr>
      <vt:lpstr>CA EF (2)</vt:lpstr>
      <vt:lpstr>BG SISTEMA</vt:lpstr>
      <vt:lpstr>Notas 1 a Nota 3</vt:lpstr>
      <vt:lpstr>Nota 4 a Nota 9</vt:lpstr>
      <vt:lpstr>																															</vt:lpstr>
      <vt:lpstr>'Notas 1 a Nota 3'!_Hlk193915065</vt:lpstr>
      <vt:lpstr>BG!Área_de_impresión</vt:lpstr>
      <vt:lpstr>EERR!Área_de_impresión</vt:lpstr>
      <vt:lpstr>EFE!Área_de_impresión</vt:lpstr>
      <vt:lpstr>'Nota 4 a Nota 9'!Área_de_impresión</vt:lpstr>
      <vt:lpstr>'Notas 1 a Nota 3'!Área_de_impresión</vt:lpstr>
      <vt:lpstr>VPN!Área_de_impresión</vt:lpstr>
      <vt:lpstr>'Nota 4 a Nota 9'!OLE_LINK1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Aller</dc:creator>
  <cp:keywords/>
  <dc:description/>
  <cp:lastModifiedBy>Dahiana Fabiana Sánchez Chaparro</cp:lastModifiedBy>
  <cp:revision/>
  <dcterms:created xsi:type="dcterms:W3CDTF">2016-08-27T16:35:25Z</dcterms:created>
  <dcterms:modified xsi:type="dcterms:W3CDTF">2025-03-31T12:34:50Z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2022-03-31T00:16:55Z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549a9945-6669-4f3a-a3fa-86ec96d5e134</vt:lpwstr>
  </property>
  <property fmtid="{D5CDD505-2E9C-101B-9397-08002B2CF9AE}" pid="8" name="MSIP_Label_ea60d57e-af5b-4752-ac57-3e4f28ca11dc_ContentBits">
    <vt:lpwstr>0</vt:lpwstr>
  </property>
  <property fmtid="{D5CDD505-2E9C-101B-9397-08002B2CF9AE}" pid="9" name="ContentTypeId">
    <vt:lpwstr>0x0101005CC996CBBA56EB418438F29A3CAB1EBC</vt:lpwstr>
  </property>
  <property fmtid="{D5CDD505-2E9C-101B-9397-08002B2CF9AE}" pid="10" name="MediaServiceImageTags">
    <vt:lpwstr/>
  </property>
</Properties>
</file>